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https://d.docs.live.net/8ebed96198001cda/Documents/"/>
    </mc:Choice>
  </mc:AlternateContent>
  <xr:revisionPtr revIDLastSave="13" documentId="8_{59F4AEB7-566F-41A4-A17A-60F688367657}" xr6:coauthVersionLast="47" xr6:coauthVersionMax="47" xr10:uidLastSave="{6A91208E-3AD0-470E-9E0C-EC0DAF1D5DB8}"/>
  <bookViews>
    <workbookView xWindow="-108" yWindow="-108" windowWidth="23256" windowHeight="12456" activeTab="1" xr2:uid="{BD44D1F3-CC97-4353-AD96-BD4A21D48911}"/>
  </bookViews>
  <sheets>
    <sheet name="Pivot table" sheetId="2" r:id="rId1"/>
    <sheet name="Dashboard" sheetId="4" r:id="rId2"/>
    <sheet name="Data" sheetId="1" r:id="rId3"/>
  </sheets>
  <definedNames>
    <definedName name="_xlchart.v5.0" hidden="1">'Pivot table'!$Q$10:$Q$27</definedName>
    <definedName name="_xlchart.v5.1" hidden="1">'Pivot table'!$Q$9</definedName>
    <definedName name="_xlchart.v5.2" hidden="1">'Pivot table'!$R$10:$R$27</definedName>
    <definedName name="_xlchart.v5.3" hidden="1">'Pivot table'!$R$9</definedName>
    <definedName name="Slicer_Country">#N/A</definedName>
    <definedName name="Slicer_Product_Category">#N/A</definedName>
    <definedName name="Slicer_Quart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27" i="2"/>
  <c r="R9" i="2"/>
  <c r="Q27" i="2"/>
  <c r="Q10" i="2"/>
  <c r="Q11" i="2"/>
  <c r="Q12" i="2"/>
  <c r="Q13" i="2"/>
  <c r="Q14" i="2"/>
  <c r="Q15" i="2"/>
  <c r="Q16" i="2"/>
  <c r="Q17" i="2"/>
  <c r="Q18" i="2"/>
  <c r="Q19" i="2"/>
  <c r="Q20" i="2"/>
  <c r="Q21" i="2"/>
  <c r="Q22" i="2"/>
  <c r="Q23" i="2"/>
  <c r="Q24" i="2"/>
  <c r="Q25" i="2"/>
  <c r="Q26" i="2"/>
  <c r="Q9"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alcChain>
</file>

<file path=xl/sharedStrings.xml><?xml version="1.0" encoding="utf-8"?>
<sst xmlns="http://schemas.openxmlformats.org/spreadsheetml/2006/main" count="16338" uniqueCount="95">
  <si>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</si>
  <si>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</si>
  <si>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</si>
  <si>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</si>
  <si>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</si>
  <si>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</si>
  <si>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</si>
  <si>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</si>
  <si>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</si>
  <si>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</si>
  <si>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</si>
  <si>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</si>
  <si>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</si>
  <si>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</si>
  <si>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</si>
  <si>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</si>
  <si>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</si>
  <si>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</si>
  <si>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</si>
  <si>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</si>
  <si>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</si>
  <si>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</si>
  <si>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</si>
  <si>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</si>
  <si>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</si>
  <si>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</si>
  <si>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</si>
  <si>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</si>
  <si>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</si>
  <si>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</si>
  <si>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</si>
  <si>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</si>
  <si>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</si>
  <si>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</si>
  <si>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</si>
  <si>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</si>
  <si>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</si>
  <si>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</si>
  <si>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</si>
  <si>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</si>
  <si>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</si>
  <si>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</si>
  <si>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</si>
  <si>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</si>
  <si>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</si>
  <si>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</si>
  <si>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</si>
  <si>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</si>
  <si>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</si>
  <si>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</si>
  <si>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</si>
  <si>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</si>
  <si>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</si>
  <si>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</si>
  <si>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</si>
  <si>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</si>
  <si>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</si>
  <si>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</si>
  <si>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</si>
  <si>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</si>
  <si>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</si>
  <si>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</si>
  <si>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</si>
  <si>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</si>
  <si>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</si>
  <si>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</si>
  <si>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</si>
  <si>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</si>
  <si>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</si>
  <si>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</si>
  <si>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Month No</t>
  </si>
  <si>
    <t xml:space="preserve">Month </t>
  </si>
  <si>
    <t>Quarter</t>
  </si>
  <si>
    <t>Sum of Revenue</t>
  </si>
  <si>
    <t>Jan</t>
  </si>
  <si>
    <t>Feb</t>
  </si>
  <si>
    <t>Mar</t>
  </si>
  <si>
    <t>Apr</t>
  </si>
  <si>
    <t>May</t>
  </si>
  <si>
    <t>Jun</t>
  </si>
  <si>
    <t>Jul</t>
  </si>
  <si>
    <t>Aug</t>
  </si>
  <si>
    <t>Sep</t>
  </si>
  <si>
    <t>Oct</t>
  </si>
  <si>
    <t>Nov</t>
  </si>
  <si>
    <t>Dec</t>
  </si>
  <si>
    <t>Grand Total</t>
  </si>
  <si>
    <t>Row Labels</t>
  </si>
  <si>
    <t>Sum of Gross Profit</t>
  </si>
  <si>
    <t>Gross Profit Margin</t>
  </si>
  <si>
    <t>Sum of Units Sold</t>
  </si>
  <si>
    <t>Count of ID</t>
  </si>
  <si>
    <t>Sum of COGS</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</si>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</sst>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_-[$$-409]* #,##0_ ;_-[$$-409]* \-#,##0\ ;_-[$$-409]* &quot;-&quot;_ ;_-@_ "/>
    <numFmt numFmtId="168" formatCode="\$#,##0,&quot;K&quot;"/>
    <numFmt numFmtId="169" formatCode="#,##0,&quot;K&quot;"/>
  </numFmts>
  <fonts count="8">
    <font>
      <sz val="11"/>
      <color theme="1"/>
      <name val="Calibri"/>
      <family val="2"/>
      <scheme val="minor"/>
    </font>
    <font>
      <sz val="12"/>
      <color theme="1"/>
      <name val="Calibri"/>
      <family val="2"/>
      <scheme val="minor"/>
    </font>
    <font>
      <b/>
      <sz val="12"/>
      <color rgb="FFFFFFFF"/>
      <name val="Calibri"/>
      <family val="2"/>
      <scheme val="minor"/>
    </font>
    <font>
      <sz val="12"/>
      <name val="Calibri"/>
      <family val="2"/>
      <scheme val="minor"/>
    </font>
    <font>
      <u/>
      <sz val="11"/>
      <color theme="10"/>
      <name val="Carlito"/>
    </font>
    <font>
      <u/>
      <sz val="12"/>
      <color theme="10"/>
      <name val="Calibri"/>
      <family val="2"/>
      <scheme val="minor"/>
    </font>
    <font>
      <sz val="8"/>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3" fillId="0" borderId="0" xfId="0" applyNumberFormat="1" applyFont="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167" fontId="0" fillId="0" borderId="0" xfId="0" applyNumberFormat="1"/>
    <xf numFmtId="168" fontId="0" fillId="0" borderId="0" xfId="0" applyNumberFormat="1"/>
    <xf numFmtId="0" fontId="6" fillId="3" borderId="0" xfId="0" applyFont="1" applyFill="1"/>
    <xf numFmtId="0" fontId="7" fillId="3" borderId="0" xfId="0" applyFont="1" applyFill="1"/>
    <xf numFmtId="169" fontId="0" fillId="0" borderId="0" xfId="0" applyNumberFormat="1"/>
  </cellXfs>
  <cellStyles count="4">
    <cellStyle name="Hyperlink 2" xfId="2" xr:uid="{84CE87FB-7DD8-4CD2-AE9E-5291364DB3FE}"/>
    <cellStyle name="Hyperlink 2 2" xfId="3" xr:uid="{A01A5FAB-7D81-4C58-8C72-78255F6667E0}"/>
    <cellStyle name="Normal" xfId="0" builtinId="0"/>
    <cellStyle name="Normal 2 2" xfId="1" xr:uid="{5ACA935B-9564-4BE2-A5A8-0AE4C21B7F10}"/>
  </cellStyles>
  <dxfs count="114">
    <dxf>
      <numFmt numFmtId="0" formatCode="Genera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0,&quot;K&quot;"/>
    </dxf>
    <dxf>
      <numFmt numFmtId="167" formatCode="_-[$$-409]* #,##0_ ;_-[$$-409]* \-#,##0\ ;_-[$$-409]* &quot;-&quot;_ ;_-@_ "/>
    </dxf>
    <dxf>
      <numFmt numFmtId="167" formatCode="_-[$$-409]* #,##0_ ;_-[$$-409]* \-#,##0\ ;_-[$$-409]* &quot;-&quot;_ ;_-@_ "/>
    </dxf>
    <dxf>
      <numFmt numFmtId="168" formatCode="\$#,##0,&quot;K&quot;"/>
    </dxf>
    <dxf>
      <numFmt numFmtId="168" formatCode="\$#,##0,&quot;K&quot;"/>
    </dxf>
    <dxf>
      <numFmt numFmtId="167" formatCode="_-[$$-409]* #,##0_ ;_-[$$-409]* \-#,##0\ ;_-[$$-409]* &quot;-&quot;_ ;_-@_ "/>
    </dxf>
    <dxf>
      <numFmt numFmtId="168" formatCode="\$#,##0,&quot;K&quot;"/>
    </dxf>
    <dxf>
      <numFmt numFmtId="169" formatCode="#,##0,&quot;K&quot;"/>
    </dxf>
    <dxf>
      <numFmt numFmtId="168" formatCode="\$#,##0,&quot;K&quot;"/>
    </dxf>
    <dxf>
      <numFmt numFmtId="168" formatCode="\$#,##0,&quot;K&quot;"/>
    </dxf>
    <dxf>
      <numFmt numFmtId="168" formatCode="\$#,##0,&quot;K&quot;"/>
    </dxf>
    <dxf>
      <numFmt numFmtId="168" formatCode="\$#,##0,&quot;K&quot;"/>
    </dxf>
    <dxf>
      <numFmt numFmtId="167" formatCode="_-[$$-409]* #,##0_ ;_-[$$-409]* \-#,##0\ ;_-[$$-409]* &quot;-&quot;_ ;_-@_ "/>
    </dxf>
    <dxf>
      <numFmt numFmtId="168" formatCode="\$#,##0,&quot;K&quot;"/>
    </dxf>
    <dxf>
      <numFmt numFmtId="169" formatCode="#,##0,&quot;K&quot;"/>
    </dxf>
    <dxf>
      <numFmt numFmtId="168" formatCode="\$#,##0,&quot;K&quot;"/>
    </dxf>
    <dxf>
      <numFmt numFmtId="168" formatCode="\$#,##0,&quot;K&quot;"/>
    </dxf>
    <dxf>
      <numFmt numFmtId="168" formatCode="\$#,##0,&quot;K&quot;"/>
    </dxf>
    <dxf>
      <numFmt numFmtId="168" formatCode="\$#,##0,&quot;K&quot;"/>
    </dxf>
    <dxf>
      <numFmt numFmtId="167" formatCode="_-[$$-409]* #,##0_ ;_-[$$-409]* \-#,##0\ ;_-[$$-409]* &quot;-&quot;_ ;_-@_ "/>
    </dxf>
    <dxf>
      <numFmt numFmtId="168" formatCode="\$#,##0,&quot;K&quot;"/>
    </dxf>
    <dxf>
      <numFmt numFmtId="169" formatCode="#,##0,&quot;K&quot;"/>
    </dxf>
    <dxf>
      <numFmt numFmtId="168" formatCode="\$#,##0,&quot;K&quot;"/>
    </dxf>
    <dxf>
      <numFmt numFmtId="168" formatCode="\$#,##0,&quot;K&quot;"/>
    </dxf>
    <dxf>
      <numFmt numFmtId="168" formatCode="\$#,##0,&quot;K&quot;"/>
    </dxf>
    <dxf>
      <numFmt numFmtId="168" formatCode="\$#,##0,&quot;K&quot;"/>
    </dxf>
    <dxf>
      <numFmt numFmtId="0" formatCode="Genera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0,&quot;K&quot;"/>
    </dxf>
    <dxf>
      <numFmt numFmtId="167" formatCode="_-[$$-409]* #,##0_ ;_-[$$-409]* \-#,##0\ ;_-[$$-409]* &quot;-&quot;_ ;_-@_ "/>
    </dxf>
    <dxf>
      <numFmt numFmtId="167" formatCode="_-[$$-409]* #,##0_ ;_-[$$-409]* \-#,##0\ ;_-[$$-409]* &quot;-&quot;_ ;_-@_ "/>
    </dxf>
    <dxf>
      <numFmt numFmtId="168" formatCode="\$#,##0,&quot;K&quot;"/>
    </dxf>
    <dxf>
      <numFmt numFmtId="168" formatCode="\$#,##0,&quot;K&quot;"/>
    </dxf>
    <dxf>
      <numFmt numFmtId="0" formatCode="Genera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0,&quot;K&quot;"/>
    </dxf>
    <dxf>
      <numFmt numFmtId="167" formatCode="_-[$$-409]* #,##0_ ;_-[$$-409]* \-#,##0\ ;_-[$$-409]* &quot;-&quot;_ ;_-@_ "/>
    </dxf>
    <dxf>
      <numFmt numFmtId="167" formatCode="_-[$$-409]* #,##0_ ;_-[$$-409]* \-#,##0\ ;_-[$$-409]* &quot;-&quot;_ ;_-@_ "/>
    </dxf>
    <dxf>
      <numFmt numFmtId="168" formatCode="\$#,##0,&quot;K&quot;"/>
    </dxf>
    <dxf>
      <numFmt numFmtId="168" formatCode="\$#,##0,&quot;K&quot;"/>
    </dxf>
    <dxf>
      <numFmt numFmtId="0" formatCode="Genera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0,&quot;K&quot;"/>
    </dxf>
    <dxf>
      <numFmt numFmtId="167" formatCode="_-[$$-409]* #,##0_ ;_-[$$-409]* \-#,##0\ ;_-[$$-409]* &quot;-&quot;_ ;_-@_ "/>
    </dxf>
    <dxf>
      <numFmt numFmtId="167" formatCode="_-[$$-409]* #,##0_ ;_-[$$-409]* \-#,##0\ ;_-[$$-409]* &quot;-&quot;_ ;_-@_ "/>
    </dxf>
    <dxf>
      <numFmt numFmtId="168" formatCode="\$#,##0,&quot;K&quot;"/>
    </dxf>
    <dxf>
      <numFmt numFmtId="168" formatCode="\$#,##0,&quot;K&quot;"/>
    </dxf>
    <dxf>
      <font>
        <b val="0"/>
        <i val="0"/>
        <strike val="0"/>
        <condense val="0"/>
        <extend val="0"/>
        <outline val="0"/>
        <shadow val="0"/>
        <u val="none"/>
        <vertAlign val="baseline"/>
        <sz val="12"/>
        <color auto="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5" formatCode="\$#,##0.00"/>
    </dxf>
    <dxf>
      <font>
        <b val="0"/>
        <i val="0"/>
        <strike val="0"/>
        <condense val="0"/>
        <extend val="0"/>
        <outline val="0"/>
        <shadow val="0"/>
        <u val="none"/>
        <vertAlign val="baseline"/>
        <sz val="12"/>
        <color auto="1"/>
        <name val="Calibri"/>
        <family val="2"/>
        <scheme val="minor"/>
      </font>
      <numFmt numFmtId="165" formatCode="\$#,##0.00"/>
    </dxf>
    <dxf>
      <font>
        <b val="0"/>
        <i val="0"/>
        <strike val="0"/>
        <condense val="0"/>
        <extend val="0"/>
        <outline val="0"/>
        <shadow val="0"/>
        <u val="none"/>
        <vertAlign val="baseline"/>
        <sz val="12"/>
        <color auto="1"/>
        <name val="Calibri"/>
        <family val="2"/>
        <scheme val="minor"/>
      </font>
      <numFmt numFmtId="165" formatCode="\$#,##0.00"/>
    </dxf>
    <dxf>
      <font>
        <b val="0"/>
        <i val="0"/>
        <strike val="0"/>
        <condense val="0"/>
        <extend val="0"/>
        <outline val="0"/>
        <shadow val="0"/>
        <u val="none"/>
        <vertAlign val="baseline"/>
        <sz val="12"/>
        <color auto="1"/>
        <name val="Calibri"/>
        <family val="2"/>
        <scheme val="minor"/>
      </font>
      <numFmt numFmtId="165" formatCode="\$#,##0.00"/>
    </dxf>
    <dxf>
      <font>
        <b val="0"/>
        <i val="0"/>
        <strike val="0"/>
        <condense val="0"/>
        <extend val="0"/>
        <outline val="0"/>
        <shadow val="0"/>
        <u val="none"/>
        <vertAlign val="baseline"/>
        <sz val="12"/>
        <color auto="1"/>
        <name val="Calibri"/>
        <family val="2"/>
        <scheme val="minor"/>
      </font>
      <numFmt numFmtId="13" formatCode="0%"/>
    </dxf>
    <dxf>
      <font>
        <b val="0"/>
        <i val="0"/>
        <strike val="0"/>
        <condense val="0"/>
        <extend val="0"/>
        <outline val="0"/>
        <shadow val="0"/>
        <u val="none"/>
        <vertAlign val="baseline"/>
        <sz val="12"/>
        <color auto="1"/>
        <name val="Calibri"/>
        <family val="2"/>
        <scheme val="minor"/>
      </font>
      <numFmt numFmtId="165" formatCode="\$#,##0.00"/>
    </dxf>
    <dxf>
      <font>
        <b val="0"/>
        <i val="0"/>
        <strike val="0"/>
        <condense val="0"/>
        <extend val="0"/>
        <outline val="0"/>
        <shadow val="0"/>
        <u val="none"/>
        <vertAlign val="baseline"/>
        <sz val="12"/>
        <color auto="1"/>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164" formatCode="dd\-mmm\-yyyy"/>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rgb="FFFFFFFF"/>
        <name val="Calibri"/>
        <family val="2"/>
        <scheme val="minor"/>
      </font>
      <fill>
        <patternFill patternType="solid">
          <fgColor indexed="64"/>
          <bgColor rgb="FF1F4E78"/>
        </patternFill>
      </fill>
      <alignment horizontal="center" vertical="center" textRotation="0" wrapText="0" indent="0" justifyLastLine="0" shrinkToFit="0" readingOrder="0"/>
    </dxf>
    <dxf>
      <numFmt numFmtId="168" formatCode="\$#,##0,&quot;K&quot;"/>
    </dxf>
    <dxf>
      <numFmt numFmtId="167" formatCode="_-[$$-409]* #,##0_ ;_-[$$-409]* \-#,##0\ ;_-[$$-409]* &quot;-&quot;_ ;_-@_ "/>
    </dxf>
    <dxf>
      <numFmt numFmtId="168" formatCode="\$#,##0,&quot;K&quot;"/>
    </dxf>
    <dxf>
      <numFmt numFmtId="168" formatCode="\$#,##0,&quot;K&quot;"/>
    </dxf>
    <dxf>
      <numFmt numFmtId="167" formatCode="_-[$$-409]* #,##0_ ;_-[$$-409]* \-#,##0\ ;_-[$$-409]* &quot;-&quot;_ ;_-@_ "/>
    </dxf>
    <dxf>
      <numFmt numFmtId="167" formatCode="_-[$$-409]* #,##0_ ;_-[$$-409]* \-#,##0\ ;_-[$$-409]* &quot;-&quot;_ ;_-@_ "/>
    </dxf>
    <dxf>
      <numFmt numFmtId="168" formatCode="\$#,##0,&quot;K&quot;"/>
    </dxf>
    <dxf>
      <numFmt numFmtId="168" formatCode="\$#,##0,&quot;K&quot;"/>
    </dxf>
    <dxf>
      <numFmt numFmtId="168" formatCode="\$#,##0,&quot;K&quot;"/>
    </dxf>
    <dxf>
      <numFmt numFmtId="168" formatCode="\$#,##0,&quot;K&quot;"/>
    </dxf>
    <dxf>
      <numFmt numFmtId="169" formatCode="#,##0,&quot;K&quot;"/>
    </dxf>
    <dxf>
      <numFmt numFmtId="168" formatCode="\$#,##0,&quot;K&quot;"/>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0" formatCode="General"/>
    </dxf>
    <dxf>
      <numFmt numFmtId="167" formatCode="_-[$$-409]* #,##0_ ;_-[$$-409]* \-#,##0\ ;_-[$$-409]* &quot;-&quot;_ ;_-@_ "/>
    </dxf>
    <dxf>
      <numFmt numFmtId="167" formatCode="_-[$$-409]* #,##0_ ;_-[$$-409]* \-#,##0\ ;_-[$$-409]* &quot;-&quot;_ ;_-@_ "/>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2" xr9:uid="{560CFD0C-AAE8-41CE-B935-02441D6912E8}">
      <tableStyleElement type="wholeTable" dxfId="113"/>
      <tableStyleElement type="headerRow" dxfId="112"/>
    </tableStyle>
    <tableStyle name="TimeSlicerStyleDark1 2" pivot="0" table="0" count="2" xr9:uid="{DCE14061-5529-4AE0-ADC0-1C05FBD1FF4C}">
      <tableStyleElement type="wholeTable" dxfId="111"/>
      <tableStyleElement type="headerRow" dxfId="110"/>
    </tableStyle>
  </tableStyles>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table!Monthly_Profit_Revenue</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50000"/>
                <a:lumOff val="50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50000"/>
                <a:lumOff val="50000"/>
                <a:alpha val="26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lumMod val="50000"/>
                  <a:lumOff val="50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3E98-4289-AB86-8C0C306DF8C2}"/>
            </c:ext>
          </c:extLst>
        </c:ser>
        <c:ser>
          <c:idx val="1"/>
          <c:order val="1"/>
          <c:tx>
            <c:strRef>
              <c:f>'Pivot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50000"/>
                  <a:lumOff val="50000"/>
                  <a:alpha val="26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3E98-4289-AB86-8C0C306DF8C2}"/>
            </c:ext>
          </c:extLst>
        </c:ser>
        <c:dLbls>
          <c:showLegendKey val="0"/>
          <c:showVal val="0"/>
          <c:showCatName val="0"/>
          <c:showSerName val="0"/>
          <c:showPercent val="0"/>
          <c:showBubbleSize val="0"/>
        </c:dLbls>
        <c:marker val="1"/>
        <c:smooth val="0"/>
        <c:axId val="1542236159"/>
        <c:axId val="1542236991"/>
      </c:lineChart>
      <c:catAx>
        <c:axId val="154223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2236991"/>
        <c:crosses val="autoZero"/>
        <c:auto val="1"/>
        <c:lblAlgn val="ctr"/>
        <c:lblOffset val="100"/>
        <c:noMultiLvlLbl val="0"/>
      </c:catAx>
      <c:valAx>
        <c:axId val="1542236991"/>
        <c:scaling>
          <c:orientation val="minMax"/>
        </c:scaling>
        <c:delete val="1"/>
        <c:axPos val="l"/>
        <c:numFmt formatCode="\$#,##0,&quot;K&quot;" sourceLinked="1"/>
        <c:majorTickMark val="none"/>
        <c:minorTickMark val="none"/>
        <c:tickLblPos val="nextTo"/>
        <c:crossAx val="154223615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table!Top_5_Country</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2169111069678"/>
          <c:y val="7.9256953955359699E-2"/>
          <c:w val="0.76686592363153727"/>
          <c:h val="0.85978050497921932"/>
        </c:manualLayout>
      </c:layout>
      <c:barChart>
        <c:barDir val="bar"/>
        <c:grouping val="clustered"/>
        <c:varyColors val="0"/>
        <c:ser>
          <c:idx val="0"/>
          <c:order val="0"/>
          <c:tx>
            <c:strRef>
              <c:f>'Pivot table'!$F$9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table'!$E$10:$E$27</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table'!$F$10:$F$27</c:f>
              <c:numCache>
                <c:formatCode>\$#,##0,"K"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080C-4BA0-B583-DE982813A926}"/>
            </c:ext>
          </c:extLst>
        </c:ser>
        <c:dLbls>
          <c:showLegendKey val="0"/>
          <c:showVal val="0"/>
          <c:showCatName val="0"/>
          <c:showSerName val="0"/>
          <c:showPercent val="0"/>
          <c:showBubbleSize val="0"/>
        </c:dLbls>
        <c:gapWidth val="326"/>
        <c:overlap val="-58"/>
        <c:axId val="295708031"/>
        <c:axId val="295706783"/>
      </c:barChart>
      <c:catAx>
        <c:axId val="2957080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5706783"/>
        <c:crosses val="autoZero"/>
        <c:auto val="1"/>
        <c:lblAlgn val="ctr"/>
        <c:lblOffset val="100"/>
        <c:noMultiLvlLbl val="0"/>
      </c:catAx>
      <c:valAx>
        <c:axId val="295706783"/>
        <c:scaling>
          <c:orientation val="minMax"/>
        </c:scaling>
        <c:delete val="1"/>
        <c:axPos val="b"/>
        <c:numFmt formatCode="\$#,##0,&quot;K&quot;" sourceLinked="1"/>
        <c:majorTickMark val="none"/>
        <c:minorTickMark val="none"/>
        <c:tickLblPos val="nextTo"/>
        <c:crossAx val="29570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table!Sales_Channel</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alpha val="27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3865253453898069"/>
          <c:y val="0.18381182926168899"/>
          <c:w val="0.52269493092203856"/>
          <c:h val="0.76524665520816826"/>
        </c:manualLayout>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5-45A6-A449-0B46B4645D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45-45A6-A449-0B46B4645D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45-45A6-A449-0B46B4645D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45-45A6-A449-0B46B4645D0D}"/>
              </c:ext>
            </c:extLst>
          </c:dPt>
          <c:dLbls>
            <c:spPr>
              <a:solidFill>
                <a:schemeClr val="tx1">
                  <a:alpha val="27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_-[$$-409]* #,##0_ ;_-[$$-409]* \-#,##0\ ;_-[$$-409]* "-"_ ;_-@_ </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F445-45A6-A449-0B46B4645D0D}"/>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5.3479597165318603E-2"/>
          <c:y val="5.6035667083157013E-2"/>
          <c:w val="0.89999991850897498"/>
          <c:h val="9.266269524882422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table!Region_Wise</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alpha val="4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0748505344565813"/>
          <c:y val="0.301892613805682"/>
          <c:w val="0.41409017260541786"/>
          <c:h val="0.59403898655548582"/>
        </c:manualLayout>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36-4124-92FB-C3CFC72AAE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36-4124-92FB-C3CFC72AAE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36-4124-92FB-C3CFC72AAE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36-4124-92FB-C3CFC72AAE42}"/>
              </c:ext>
            </c:extLst>
          </c:dPt>
          <c:dLbls>
            <c:spPr>
              <a:solidFill>
                <a:schemeClr val="tx1">
                  <a:alpha val="44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_-[$$-409]* #,##0_ ;_-[$$-409]* \-#,##0\ ;_-[$$-409]* "-"_ ;_-@_ </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2436-4124-92FB-C3CFC72AAE42}"/>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0.12943523115430114"/>
          <c:y val="9.2855170304818394E-2"/>
          <c:w val="0.77930861956777742"/>
          <c:h val="0.1701033975010113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946BFFD-6E61-4D66-ABF5-AA54DB8B1D26}">
          <cx:tx>
            <cx:txData>
              <cx:f>_xlchart.v5.3</cx:f>
              <cx:v>Total Revenue</cx:v>
            </cx:txData>
          </cx:tx>
          <cx:dataId val="0"/>
          <cx:layoutPr>
            <cx:geography cultureLanguage="en-US" cultureRegion="IN" attribution="Powered by Bing">
              <cx:geoCache provider="{E9337A44-BEBE-4D9F-B70C-5C5E7DAFC167}">
                <cx:binary>zHtrc6S21vVfmZrPL45uIHHq5Kl6BPTVbt+vXyiP7QGBQIC4CH79s50Zz5txJiepSqpyOh+SSC23
WNpae+21u//95P71pF8euw+u0rX915P7+WPe982/fvrJPuUv1aM9qtRTZ6z53B89meon8/mzenr5
6bl7nFSd/UQQZj895Y9d/+I+/s+/4a9lL+bYPD32ytTnw0s3X7zYQff2P8z9cOrDkxnq/nV5Bn/p
54/Xtepfnj/s4UOfTfXxw0vdq36+mpuXnz9+99aPH356/wd/8+EfNOyvH55hrU+PQkYFJTT88hIf
P2hTZ1+nPXLk+8gPGPLRlxd5++zDYwXr//y+ftnV4/Nz92Lth6///u36757lt9PKmugLMJF53f5a
/vK8P30P/P/8+90AIPBu5Fdn8x6uP5p6fzT/O9i+U49vuPz1M2H8yBccccT4d4eB2RFmKBSCfj0M
/PaZX87iT2zkx4fwbeE79L+Nv4f9f6/+edjli87U8HdeBXQUMMwEpehHV4EdBX7ICSPs6014h/6f
2M+P0f+28B3638bfoy+Tfx799UtXPdbzWwD+9aD38REKcSh48BX9d7GPjqhA8I8gX4nq7aO/xP6f
2M+P0f+28B3638bfox//F6Afv9TVY1e+QfA3oO8fhSQIBPbJN5r/VRoQR2GIRRCG9O0jv6D+J/bx
Y9S/LXyH+rfx36C+/+djPlpenvK/lejDI85oiBjGX1AHeH+FOvaPKBUYBTj4Mv2Ocf7Efn6M/reF
79D/Nv4e/ejhn0f/cnp5fqnf4u9vCPnwKOAMGN3/yijfKx9ItnAXBCRi/4eE88fb+TH2b+veQf82
/B75y/8Cttn2j/pvZHpGAVkfZKX4mkkhrH8d9eQI/wK58N8O+wvZ/OE2fgz412Xv8P46+h7u7X+B
sFmpWj/Wz28P/9cjPaBHhAWcB774EbmTV+6H3Ot/ZRn0jmb+xH5+jPy3he+w/zb+Hv3V9p+nmVX3
WD+9/H3gs+AoIEygkHwvaMgR8wXlgeBf6SV8+8wv0f7H+/gd0L/u/z3mX4d/A/nFPw/5tnv5ewPe
J0ci8HEYEPqjgPf4UchDBmr+dyL+T2zox+B/W/gO/W/j7+Hf/hfQ++Glz1+61xOwbyH41zkHjoAw
8A04+2F29eFSBCH7/2r+XfT/yT39+BS+W/zuJL6be38ah+N//jIcTDc9/o3Z1g+PQkyhpoXi6ZfX
u2yLjjgVYRCC+vniKX2hnz/exu9g/3X772H/OvwbxE//ecTPzN/OPgQUDGX8q00Dltmv9U14hClj
5I2b3qfbP97Oj5F/W/cO+bfh98if/RfE+pnp+iF71G+h99dph4KoFwSH3P8+275SPkxAsn3zOWH+
1/H+Z7bye7i/PcRvkH+b+A32/wUq87J5VH9jNcXAnwnRa636Vc58X015oPl9RgMGFs+X1zu++cPt
/Bj8r8veIf919D3syeU/TzaXk+qXL9n2LQD/etSDxhQIg4UPB/DL63sfQRwB14QBA//yy+td7P/J
Pf3OCfz6gd6fw6/n3p9GtPnnT2MNqvj5w5WBAvePTuM/9Q9+f+5b6yV+7B+TX3o2v2ov/OfZX/CG
dtK7pf+p9fOF0bbPP3/E7Bd0v/RFXv/Cd2z3zdj/fsHLo+1hKT8Cw4ljEWIuGJiCHz9ML68T4ZFP
/RAiySccTFowaj9+qIHC858/svAIYZDcEH2gqv2AQO1uzfDLVHBEuUAMUUw5ga4G/dYog9w0Z6b+
BsPX//9QD9WZUXVvf/5IwKP5+KH58sbXB+PoNZhxEGCwEF75xn+df3q8gM4YvB//vwJ6V7lYXBGh
cEx3dqiiUM+Jm/hdmuV8RXm7Czu7RnRNG7RRjvUJcw9cFUM0Eh1EGtf5VejPwyyZl5fXU2ESr22j
OXNyyq9mkpcyz/11Sk0UVjSLsPKDKCwbJTVxK6Wu7ExZjFm/HfGYdIzKwOSZxL2SIhu3QygkKe96
65tjGn7qumE3EyHrPC0lc10ZM6tik5Wx4rsyPyVDuHXBqCUh5KSuSdSX7sISF9Xs1sNW9uEcaY9v
22opIo2WUxaUOqKFuiUpaaPJ6WjmXuJ1J5MXym7x4qosdkjP9w5PvSy6ct3iZtV6RdTVlWQ2vRtn
b0PKPpeuGBLlp3GXPcAxyXza4eah70PZKHEXlAlrSjnQ+6F+bhosa3c7egOJ55LQDQ+reLSklDaw
u25A162u1rWdroeSPS350sgyLK/NsiOziFVYhitR9sfaIkmL2kQedfuw9DZ8rCOGw9XAymw3kW6J
wiLfsOmCunQ35bW74S2NrLji4SlvO3hOX0RDhSNn3GlX5DSqcTWsyzqXS8Hz87YIVl2ONh7l65ZU
x8g95GMRnmscohvTiPYKe2o4Qam56Xsiva5/yOBBLUJ3uG+kRu09Yc2uL4003WWR26iyKpNLNmlZ
5X0WBxnTMu3MRhuS8PDTIryT0i77XrsxblyT2GXa+eAIxOVMt2Oay1G06qYbbNROVbXIAnUJEuas
m9ObiRXtp6UdphfR3KZDJX03g+9fxFkqzoZCn3VkinR7jokvvbSTnk7jkLosrqrGRFXDu0Lyajkm
i5a2Y1fgd9obN9TXsy6tdFVdbZSZi1VbpLXsEdJyMHjtKI5CSmNej5FfX/tcJBM+UYs+J0GzD1Jv
jKrFRL1gUV6EhxQjmVZZbAe1qQr/vAnTG2MA0rmVZbljmkhbaiTDYD2ZaptWhQyykybYpkER0QpJ
lLON80yceYPsSHUtILh9/lxkVWTMvuTVqa1yI2kTC3/vk2E1j+OeBEaGob0ieXip9NOS7bO5uCbN
Ht56EtBySMjI4mB8WKpPoT0PWLGj+RA7sx7CJs6xk1m5DwmWbjCwfzzvJ6//hFMukWtdxPLzlMA4
rWTRdmnU2Q4OuZazZ6O6VdftjM66pbidM3FAC1stREscRHQOscxdGwm+06LWx6FaZBs2V22QnTd8
S53e8nQkceXjTWVNEGVOtJIUbSPJmA2yoW7jWe+zU1ztfVGc4bI7oe3weVLqoeqGPFnm4s5kC1/n
OUrakR5CUvRy8FQb14U/P+Glze6WphHnE1Qda53WfYyAN5Ka4qucjeNuccKeVks4rLq2ZpJRDFer
c3lUeGKUddidEetfdtRclGI6KcNuXeii/lwus3+j+TRhOWRMtiS98mkJ7/ckHFij7EWZqZVv812G
7GbMvZOhRHEnFtlx+7CMIo/6KmikTz5h3W102u+72btMe1FEvLhn1RQVWd0nTozZqtZ2iDwx4yQb
xBQzj+VRmyVZ+5i6QULS4JEZyWlNP09tFU9F4O4GtjfLEulmGG8F7bNkDLL8eUonJ6mPPSKXbg7n
jSvnBKXCRpR3dSOrBT1MQ8mPcZenUV4Lkyjb9wkvUbi2NYRpK/ggS+t7sW1Py8LOcZExlMm0z5Sk
7V1FxFWOO7QuQs9CpljQ09gKGoVGs8gu7ZwEPk/a9pbw9q7g2pdpetdVO68LxUWrnhur4T5rHpVt
IWe4ZMVmhMvROFkHscdPFdqxPpNDuO7pk+miPoOr0QBDtvtZm22VjQ9BUeVxKtKNzuiutGhVQhg2
BkKWPqociDurE6rmCCx3WU46TmcUGcdO9KSkS5dMcpyv0Xxngc8I9+7RUsS8rTJpK1au/cXwRHPD
5SymC5yKpJi6YyKW46YqLnI/uKQYZSpC2uh9U4kDb9SDdW6S+eCOBTze2Gk5dpeKHFs/HoJUQpAQ
tMSLOBcsu6+UirOpjlIl4sEeM3bZAr+2BEU5yh5YYWNSjtLry3VmXDSF4WkYFFKYre2ObXaX9u2D
Z+FSt7uRcunrVg5VJ0fMk7DScc67uPSyQzv2a268E9/pe8XdNmivK93diWaeJbDgXuBQyymjc1Ij
3kmRmkI2gV7lYc8PQZPlEetqmY9dK5ceT9JO47E3lecEPnvLlqaPqixbNo1booof6mxa8zyMVJYf
NBPSjHDKc/jM5m6VtSQWohOy8PssyrVeD6Pau6LdDiSXWQNCg/o88s04bsPaZlLpYo4bVt4bz1yl
U/2J6WbvOl7KqUrjqiBRBRHsLcHK9Ga8HGq8ykvxTFwZxCRjz30Q3vY4bODx+h2Dmy8zSxa5VF2w
mgn29qnHUln7ECphLSLEF0gl9y7wgPDcQpPKFpJN+g5ns9u61sJdJMJJ4S2FrOBh0HjVumJrwrCP
ek+tMA+Tgnd3Pq2uPJye43bBq7ZvVnmbhnJU7Rw1i1ZrBlSV98sKQ4YvTRj1C903gVulbj3QIjJD
ExXBcNMH45ZXDMBv2kEuanESEVAmi0lKgffG1KdDsWWYFBJNBK1bDui0swzqclfzcaNLLlM2wZen
1qAOzEDVFpIYiUqbrgrN10sVxoFTp6YjckDey0g72YQ8Dmd1jqv2sqHV+ewNpyRwF15uEkfT6p6y
UuohuCzb/h6hz1VF14P5jGe6m+weZ4+ZP0Q5rbcTGiLnTRve6nXZd8AIxw3qZFaf5M3JKB5SskPj
DYYbndYsUlUyNTt/vq3DOmnRvCmLTbgAy+I6mvMx9sIbOpeRmB5tJRK/cytSHhQsHF0WwXHC2bHY
If+q0H5UG7eZcA7ponooXgVej2py22k/JqkfGSqkmIT0hZs3ZBKZBLG9x4uO+Kgk8obLYhJBorpc
mrT4jARcpaHcZ2w6VkYYybvxUORbzPje6TmugwodnGtjNbCnbmij0CGWiMJscO+tEM2AdZtNo8M6
Io2KW7/GcIXPg5KAfHOf6qbdTMtQy270IizIjqhgqzMtDVrcyg/MtShs0ov2AtsT0kEY5OR8UJ85
KuMFl8C2aGdzsqNLfRZiouKlErns+hJ4frhpMwz6o09SlWJJuzSp/WnVqPCGjd1WgXQ6eFo1VWRT
HNkSiJP5HoLYT8skGysXyGBuI+SMdHAWhTBi1aNBVnZH/ZOhcghIh34O0uXaTPAI4O9FWT7wi7Cg
6SaYJygqCnJmWifkWJ37TfcpEKiPQwdnEjizV4V3oevwwc19smDvlHT4tJ/L7WSefdPGqQ+lQ5Uz
s9NogjrARdYvLoflumaZDDsA1NgtLcM4XwiV3IgTpO0Od91Nz5aNCudbP59uSk5OtMJ7yBPRREDX
GLRvKYoVyU+IMRviESfxMuydbUnUsHECznbSC3i1qglb5XlBgIhJkzRFvm8DlDRsUHIJZtl2OKrM
cFXYZRN6ZQylztUMkHtTFdsKSKVY6uOxJiK2vdYyGPtrUTnQugPKk6lY1gVrZokyP26K/tEqqAKm
AT2BdO3ugxr4v3QYHbIqYEAeY71WltpoHDCrYy8jQRzgEneRx8ksPa/d87RRm4zM67bBdCMQ9be6
yGLVp5c6WLIz7bw6Gm3XXHdLB4ybm2rip97sylO3FE4GuEErNtZVHPqNXBbEQEuvUzzCTCDioA5X
fNAg/VsAI6+9WydMeuYRKPZGSqReereaU7pdOtps+OBfOc87CNGGEPACIrIxTqw6b8KRj4JRknrZ
GAGFnxmHRPDcu80FlANFzdMHLwjPCuR1kvig2DEpT+eCLysylXary17IpjRAB4wnjTG7MkwveEeR
NKY55Mo0UV3XZ92YltFYP6vCT3TXkzhgDU1aVXpRUdWPOCiKM1Vk9hn7i90ILXQE32uNJgXSraV0
iSZeeGthPHvcc1ZHgdWgDJSKWjWEx0EPiazLPCkc8nb+yK6Ip/OYBsJEGiotv65j7sjjSCxdmXpo
N4oRL57aKZSLDSrJx45uQf+sG9wB+TVFNKOmljZcBBzSqqk7LIPltG/LreLduUXhaQXyL1epxOX4
zJdWTmwZZNBlMV/IC63L43oJTvnQgtaEy0IGHpEK1GOPPaj+jAqiZarzU9DxXqyg2F33PRxbutRB
1PiVXc0dJRH25wpqIvvQdORu6vAFbchmtvzYtG3S0/rUQWTvS/W5ZeK+Q8NmCvnnWhVxWZcv3ehL
ZdNHMJw3pHoS4U024RuK7WWn2ZXvqnyXzvmTx4NHv7MPprL33BsuFIWn9xg5rfJOJ90SPDYZXAWk
kjnMQTK7fmtJE1PTSqWeKyji93lgVCxSnMlxpIH0rR/IeSilKQuAF4REMSy3HfKzlfEUqPZZx4Vo
Dp7nLdIu56Rx+YbqhwYPmczQaKTy+1PD2yDxtdZxMNgTz/f8A7G6iiphViEUCotBFxbSB9Pljrhm
V6nhU+7qSfJ6aYBkAhe3OgTSA9fC9TuTZbe6zi9NrQ+pbw8NKWNfg5hqludRDZJC4o3yDqeyLfO4
7SFduwBE2zwls0Ax0sUaqvIL3YyrvmQl+Bnz4+SNm2Gx3jEX2WcFMgdnxV6341mNxuewD9rYsAKK
fp7BfazvxMJXKMibKOQURHud1J2464oKAEKil3UTFpLwLOIkzgr8oIr+TOXpxl8CSV8TCQnaRItC
J5y9FqtZrMmy0yxcd9aHyMe7GtM9mgaJ9HDtk8qTecXXqeOrUeC4xFOsVCm5opEPUlKGwFRlMG+6
3kmegUM0UHK7FNkkFQN7A1sosxvZTf02HwKQUvyRKbOphN0NCjJh32wHCpaGSz0tw6Fs5Rzq4wwk
6jym+Kzr8oOvpqin3g18e3yMjNe0kHELgWQOsnWT2WY45mbOQYq67ahnC1Vr0fe3oIiG47AlTwxy
Xe8tMZ5A+oncgps2Zv5hnCeXQSXu8DanszpM/FWceDQPJrk0wp3zKdNZPPnBdF7YMX91My5p2xTw
H3S+6xuym5oSTCn4uonsx7yOhsJ+agM/Cd1z4VhcVv1VrtxhVPTF1KwHxpzaQ0Ybr4l81s3XWRpM
JRhSFRhNLWRelgwzmgdIwF224kVrNoVn0UWb1nvYdh8VyF7WM5zgApck6SfPSUfd6Wj6ZKxtZHqh
Jbz5VMPJe2EVTaY9yZFalVVg1qgXdSwQZBgGPwrYDouOxdRGmbJJrvOb1DeJYGDLDJPvH/tg5hxG
uBoRhhKZFvNdo8W2a2a2qpltY7+Z2C6w5qIbSnU8zG5OuKpXk8BkXfVut1BIyqXjTvp1UV61XdPF
1Twiiae8jL2mFHCrBoiQyj1VxiY+bvqzYphX/NWlqDmDSmQz9TxOx3GFK5StUJqVbaIchH0/ZsEB
SL68FQSMvQJqAeDr+2HuK5lNoF/6oFp3vsol/FphPgy+dddzpeZHT6Psc1mD3Tkc2srbqDZ7oqRX
66yhqRxK30Qih2ILyHSnm06WXrAb9Y2PoY42aZQ1YynF4F8OPI9Q7zYlD4L1SLfWsc9UgfdRzl5S
+ercmXpFi2U1phkUZGG7nORDc+tRtK287mKCSyzHNr+waExllvqf+7xbv2oUGkxJio7zYu9hFJuA
Rcy3a9zpK0GfaD9GWumk1/QirMc5rlp6wofpmUwtZNHWbMeu3Cte6Q1Z0ouCtSctwWvkwJqaRxgd
ewh9/YpLrtVFV6GTioduhbKRSa+l6lan97Zwx6S/CKuLNqg32eSvqmbBp2BMBX4GPqdeN4XzJect
fljsbCNb+HUyoiJuWn1g1p2o9FNDL9XCrSwX8OQ6ejc3SeffEfDlwNNzSxWJsTgo50ULpCWvz73Y
q9OEtXYELbLcgemx4xxtMAYLhFO84wbSn8ZQDOD2ckw9KOCUf++hapB1GZQyAIUORr0UpbhQjS+L
PniYnd9D4g6ToCMqwn3FwVlp94V/ZTMe+0BmPeTYAcwE+IHIXhu8EwG4PQocIIuKTYbmyAO1R6oJ
bATCthmUPXNIIjKNs+xncevSopN+KuTksQpKaSMbb2xl3d9b79SCKz1nUjQkCSDzzL5bgwCXgS1i
xhfgoyUNsxhlbrrLs/PKezA9SabagkeSfX69YMHYRKhu116H7noNXGynEuz6+TBll46LneX+NsiR
9HwVFeN6DG9LiB+XovOhMg8l/MYlGsc0IY3ehj1Q8tRfGqCLdL4qgjQ2ix9NgH3h+pNxZOsWvRJ0
uK7dk8P6wYZ5vKR3ARgTw7iaZvFSQJXjgQFaDlVcLXkUzGgd8GFXun6VV0k9JCW5zN0LqR61uJv1
KNP8uRfVPuzGBA8kCsp7q67B1UCVWjfgQiO2xOArHKz2V9ZC2YDxgYXeqhw12Gq13VfZ58ZAZsHV
SZc6aTK0FkMITzB3Mm9ZjJiO8jaMMBIybQqx8vJbHpQrKHQBOZbtSP6QE7qtdbX1xjONwUUug2HT
VWyjvFK2fnDm15eCPuqBSjLnyWjIRaWhqO+Ytx7I2EvWladWlfsU6jZZ1DTBgY4d7eJ6AZe69Ybz
YJk+VQx+x4QhEzrbnGlBwLxhZ36FjhdgvbZWWy0WaE5Ueb3rELltcC6D9rYdDzV0QtLpBlO1arLP
DvoJbRl15LaeTqfel2F1Y2YH4NqIBUt1tngD2k2s3nruohyhHeFssA5cn+hS7Jgaj1FnwBTO4pHe
qaXfqma60uRBT7MsRn4xWrYu5loGLo9xus/8e6bEpm7GAvou/HrwzSTnSR/XtlirVu9Nf5qGg7nC
KgfPydu0BZfYOKgUw5inl6pI94QGUe28NSXzqvCzZCmnqCQEEr+I+vqszXm0eCkkwouJXdXDIgUh
1Umgkqx/GMhuBsO333pDDvV3H5VTEY1oB30e3B1DLcXwvmpOFgTQgUGZ70qxtWrZetmuBoWcF0kJ
YlEldX2jl1MdVCsfPXiQxovjxuxcxjcFaIjcXbGxOJlUotEMSSSF2NmFDZWqzGLRtrGGkHktDZln
Nmp5TqmLw8Kda1PJ1t0KNkcZsXLU9gQ8ZjO9Ws/LAftQRk50hersjIQk0ZiuC7rJmTp07YlfQhfL
lC4qGEglcNeUGGPmky1v/dMWBFN6CylAprxOULv3672vTwJ0Y72N6cEuWlGFpWleXH1DLTS+EkUg
Bzb8oq3grdicpAosEaI3egxW3lLmsvJuOlwkvYJmx1gp2TKSiGU9N3RjpiYSeoAGz6EjELfZug2n
e1qcLzaea0+CxSJZ0RzX9VqoIQKLuKdALApoiqxYuMTM4U94EZc5rzPZVWchSAhoVkALRPgSvpyy
94jXxllVQSOQVSejLkKZh/x2nieamGXYlFCCgYRKSrNsCQ4kdAtiiwuZwyGi/NC4VMPdQDzJiSqv
xlwQKBIGDvU6CKF8m6YayxaJastmCwWaPm4wmLZ6OLZLbza115z2efo4BeaBelDg9sOtz0R7W4y6
3oUkBFmIy+ZkDrv70t0taLESWftktDruqiWiQwluzxCpoUlEHvdIrCrvtEx7+WqSh/O87rgHLBzI
Zj5NETzy/ODVLVTCLBpao64ZQ2BxbBgbvI2za0dmJWfo2r5avlcl1BftYv2kKlRSDdBWa47nFgR/
nVThzYxv2uJASSpBosvFaxMD8TlTvUrJcUXHM2yfJuptlem2RDyGvboowIUl6ixFPXRluoQvM2iZ
dtWBk1yaba6385Dk6R2Z9rV/CS73oaso6O9+iYhPMukjMKFs218uusgjr6f3oT/FOrwXY3PcBDQO
G+iytamSvBVAJdW20MsJmulznX1iYB7HA/iUIXGtzFOuVi2vD+AXUPCiGheVbDweEWzSIhXVk7+p
fFue1mlX3gdLGqzKmZzB3eqTAvokyZKvBTgSoXcPdTZcJw5dIDvcl0sd5eWyopqeZ1XeSBSol9S2
0mpyEo7ZslOuTvoy27SWdmDMgUoRXhMXBURyCz95k2CHxt7MNyP3Qmgsl9Dh7bxPxvs/ys5suW4c
69JPxD8wEABx0xckz6B5sCzZvkHIE2cSHECCfPpex1WdZcn+pa6IjMxwZto85AHAvdf61pa+bjf4
uAEJr+tKRxdRMc0P8xY+S4Id3mp/T6EOeT38dFN/tpYmiNcqm2B7QfHXkCeTYYIn4v2d1iV5nkQg
j+PmonOJFkVtU9KL5xVWe6xD6iEVQWLJZtmcKb1ejY73O6oymbYm89AE8/4uEOZ+c+g+nMg/apbx
BEqkTXJjCfbTmB3LhvK7hu6N5jnK65sl77G2gmWJm4I/63wrIKNmK1pOH970OI/iaFqXY8dC2OgZ
KcwTGkONJaS3i5Jm0yFadHDe9I6KnVyzaq8gvadhMxyt8k+Zx7fRL6HfhcPTskTHIBfPmot9hcRs
zEP2mJENLRjbj/USV2y7kXN/Bod4n0VYgWN+Zhm5nDS5Vvkc12Ug4455f15uJLZO55e+GkhabwE5
aKykWyXXC9plcxTXbZadtZWo98Sq1cZzWddPzNmw3DGoJIdxDFmeElYqhzaJswDnSfZQVM6yWI05
xMsqx3XTci0Pi6x3o+XTecCF3MHF4RcuxD2NcB2g0U6VMYmJCrE3xnaHkbT3grP2vqMwSPVq1I3N
WH/gbTntKlmwj2q0V9XS8B1azS7Z1DLE1KK3mS3xadNBqthyMn3oobrsoOjT26UmeZb4VU5HvtXw
qp1vNlATrFjv+rmHRx5SQveWoTcmSCvHDacfKmO/ucjR6ro1QJ+SOuv456VR/c/5JPJmjC6JXaA0
1VU//NwKUsU629wP7MEZLxLubrZuUDteDVBXmhJmsA36qwa/DyTDOqOt2gL8EXBjwjmGQeF3sDK/
z3Yd4zqv2e0g1eOsIZGF1hxLwBv73LX8Myx3GNOddTeObcEuJBSnR7vQlFhS78VW6E9ZlaPOrafl
C/jnH3nbh9OxlYu47MeFPw8ZTO8MvMMP25ZLE689KntCwZwswVGbqWljvfVQ2mTuLkNs/eNCwvZS
BhCdOnPEdzHhbPTivO2HH9NM7Y3QOTpH2JF433qVWLyaoPUEc4i6biFneYC6jIyLu6b1Kj7Nre67
hI6j/kkKz7s4JMF8YPWwh+yxiF1Rdmuao6M52DyA7mvyflRxBj8LfXC91j+GUFUf3GTs/dz6EQbK
1qXFsn2ZTNvsSbPVP3TZFUM6QiyCFTtbjrdx0ZZ3o8tUHGwo3SgMJHzJGt3dHFUoDBqW6H5hn2nr
2E1PDPs8oa85s5Vortiy9Qc2CHbdoH9AhWNRUXUryPOUl5SCl+lDvBUXA/+zNr3EvqbdZVlqyINL
Hh1s74tdGLUDvrcBhoqprDy05KqK1gBOog+j71bMzQ6ONhlSCbrlhnSt/loPAT2UW6B2sx3ElQHu
uyeoD86hUKOIwrv0ZpwD/6RmvyZsYPJ2pOu4l/XcQqy0Ql4MA9fXUcVVOtsJJAxHS8F1AE3H90uP
dkLOX+slE8OhCAL0LKYmycCHlpwPYxReriyj93TKmhjFmep2RsPORQO2pl0RdBGoiwlGH5/GKyAh
4QBReM1uHQTgnQvpfFtJj/ubogCuNFXLXgPXuhIUbnDGqwLyVIFWrmLToeKZyJLAkqfImG3Y903h
j2FTR1/masrmhFTN1qd4iwX3rAL2o1TwnZjGQ2ZYzfdmCFnctDCdBKd0VwCnaiFRGH2tM6gmQ61d
OpUqwtdSiDM6iltv+gZvzZYWO2OrDNKGpOgUO0WfwtrwWwg8egBXZGt6LavKBXFpTIP+wNKkAkSy
C4KopNizrLuEtgH9uxRzqkKRRqwLUr6W0Z2y2XrwZikvyFDOu24BMpQpqY4RgLZ7U/vizqK/6Jlq
rksUkoA+FvOzsMO6xKbPoivbFbde2/WQV21C24HsneIwcs0GldgylhSzzT4tlQrPy0U8LV3b34RT
628ZmzYc14zvcFsMz9qYI0Sk6aKvDP10Ogr3QqOHYrZdPy5kxpeANXGfVUwc1sHi9/oCqygcyFkY
duuDdBKqi2/oLuKAaAroE3dkYO4OSpUNYL2vxRJHZNYyzZdyUHEZhMKm9dR8zOEkmGgJ46ZulgtT
rdN5tIw9dkQWpD6i0Y+wKOHSiGjadxauL/YQTJU+xPKgKPO/l0u+XkGQ+9o5OOZjZA96m+EkTxXk
mNpv7bXqNNqnckR5P1VNeJYPFTlKz7CEF35YNciZUUdnSnVQ/CPVJx3pz3v02Xe2Dd0VTMtwT3u/
XvF1XHfBVGOPlUObamQW7r1p5RWLFnezzsIfm66vHqOuhOJkNQsdMAXvrjlckj42BTGod+bq1k++
2OcnNXZi+f3aDPxmxXfrYhQnfAc7SR3r3D8WZVTfCand5Rwq89QFK4HiVn2iUBeSJhhpunnfHYeu
2es5XPZ0HmxqUDV+1MJ9QqAu2tnlJI52a+0eo4XnKu76TPq4lxPkpE1N9jj0XiTCV+yqLEM4/1lH
9ih/4CPVcCWiEEblBoP0RgkKLKuBCgQn+cJXC78eezkkQ7V9gdADfaZb/FdjOEnC2oO9WKSDhM7o
ztthm+MJTjo6htWwncWgE3ThxMAtbjpgGa0qdmqp2xQFw4SXBgqRthrtfnXzWQM1r44nivZlM19Y
VtEQB7YENKTRg6RZp6tn2uKrMwxgAW+0IHFVnPiL3i8WmBeYk6lvzI82o9HlCtmvB1uTbjwAyVPW
KdGdSghZyDkWaHXUbFFfm0oDzoQpeQOIg+NCgzrUWy7h8lAWXBOW47676mgmN0CBybw8I8sME8jz
DK3zOpkbrDb05cXY12CdTHE/AWxEiRnN3a60rDhOqD9iXDZ6quthPPYg69Y4KmZ8LVlE1ZyOI8tl
DFnQ37DKTZCMQLFdK1JDW19af1YyUwL5dG5LQjWWTxY9ApivvmCppZn/uTR9cRPWm0w6OaMlq3I/
QrXQ/hz8KxydHH9egfp4m+llFNn+tgpX83X0Co+uk47crHXQf1+nbvtZ1XV3rjeyVjuVBXAK+Hxy
YH32BQSGuAlwku8ZBKhzNs9FBzhG5HfB2ra7LaPTxeIgky/5RI+bn8fPU7ZlaaYFqmle23vt+uIK
Gla3axaGKjr3n2v0D9iJXQDBcALk8eCM337WVdlcaWPmfVdvuokZCwo0e4okjoD82zo/7NYVkoVm
AnRsna9bOmw9ONZmiYYbn+mjL6smsXglncmopedM4Q1fLb696kfbpkW5rje+A84zFOrewJ/ce8XL
z3lU9TIRaFsvXOC6NPByNwT59qU33j6MkwaeVXawXJWfHsmIRRX7ggwQ6CZ1gcAHAMXljsvsExR4
wAhkHa7rvuSHqWXuxhMDf7qolP44SGePnayXw9zQfhd0brzjwenF4OcabyHV4CSdtg0sW9QCX9rW
6HprAV1hzwSXOafh1yHDw8w5y/D+zHrY7C1kvAjWUGyybbnbynLEdyfJBsBHlm3iFY6ISpT0CYfJ
VwdX8Qy2sI5DSAu7ZQnWfVv48sqsJfaIyUrshUVsy7PUq76LsqvawPrIL7S4NU3enMssG743Lcfb
yVz21XaAnh0rOaEEGMy2V/T0Nt+Ciz6DThm6FobLhZhBHQ5TjCFGQGqbixBDhtJp0ALtpNk8Nn3E
swE+kFFHFCjiGzyJ8DPeHOYAVrEuYJYo8U33gXl0TZsfawgZcM9h0fu4HkiAwr6UqbI0DNO6bruY
hP2QsCg/NHQ4ZlXxSCD/uSTaaHYb8XMVDsfBQF63wwLzuBu2s1pBvC+yIbUkvKi2sUicyOKg2i5N
5B6DDv+F57gag5IvVuR2Mf3o3zj+C7r8W2fXASzWvycx/fPL//PQNfjr1+/5z788DXL6z6+u/t8E
qDf/r8OP7hSdG1//T6dP88+f9Z9BRCcm/5+P+grxv/81M+p/4f/f/I//f+EAiQzgP1Oi/ggH/DOD
4z/hgNNv+Hc4QCCdL5AXRNAHBa9WyJL8Kx0Q/Q9REUoViDsIDiBthdzAv9MBQv2PghPPNWOK6RD/
+CcdIDBmQUBy0qGM8Dca0v8mHYCUwW/RAMwnQaIaqV/GWaiQPaX4CL9HA7q2CnxZbAsW7unV0usi
NZPtd2sB3/C3Z/KXIAKyDq8vhWkpIa5CKPKVEW7p90tVhTLYZiPoAx4AoAJRsC/Wsbr0INovgTXa
wzI09cfSDuhAijk/e/vy/GUK4tetRoqjEUeqH8VQ+CoF4VCZAcqGwlKAnM9vKcujHfNREe1LDrMu
DooGFpbu17xMMip7ABV5Rj8oPqtvWanMLRSRQaUoRAg8j0oAXtnooHq0RwH0FbYBHTkoWi4/0aqo
EoJg3kO4i/BIh6BuABPDGgABCsT4pzcdmvoGYgT68qXPH0550ywZwt58zdQ6P82zYB/JGLRQq9Zg
gqtT5x/ffiBoEf/yjaDIlzxEtcS5PC2O33IhqyVmkGs5AWzRBD4nCdlzOwsFfQjUB0y1UoZPpGb0
uR6RHE9VRFE52w4vd/AnvP++4S3JYrT6Ar5JDV0K5L/9NlJvVaxn2xjQ8mWk4jrLRHmoG8e/Uc8E
PWSimh7MxJY8zaHTfBUu7+t9MEeDP8LL7z55FyFMUkiz3ou+GSq8ZXJgzgAwUSTpaJi+wef1D2Ol
xgZJDhBl13R1cJtPqNb5GNpc3OTGlRX6a9WMZwR0HYDZEiVj3Ggrwb1LNg27atGgtYYhzIc0Rxen
EFtpp2dSkwaIoVwpkFrHlLzaok6Bdx45+ETaR9WxU/kC1mke6LYvBq8U7BBdKJg6boLNGWbZLQQg
zxLTR/mzGhSTR9YxeHiL8s2cSDDgyAGM7dbvqslwG9tRjCDTtyLswX5AnklLUYBP3sINtmSPPsKB
DGk1RON19qRPp22p+OUcGAjoo4G8mZhQ1veF1AXZKSBdNGUuW1waRvWgjgX1mn3DDUtxsRqklRIV
qqy4q0ykliuTBdrstyKyxb4oZ1rva6yKJqlASNZnhnM4kGauRrYDs6Dbm5KWp1oeqO2UQkuoeVqX
dAAR2kLd4KDidbKIsQWAY+bRfHVbmBf7cOJASvAlrWiigh5MyrboME9VpTlwt7YB2a6rcrC70NXL
PqgMWhMC5GVO3178fzuM0BChduUSGUCB4/r3pQ+/ea1m4qYk65Q+yBy2MGI5oNkpgxYGo9Pvtjno
9vCkwQXUzvx8+/ryz62nQxUSRMIQM1Snl8Lv1wd3lRXAyubEgvDfTUMXXjDERc7hftBDR3X5rzDy
v9Jqfzl86V8Oei1opFiE4RoyEgg8/n5B2ee0Q9nhkqVdALKEckoG3w4XxdBFz2hOhqNhW5hOwpcp
BDZyVveWf+1gCKx7v54cF4gt+w0d4QXKQMhSbz8Pejr9/5NRO53OIWFRiH5IacJCTl5+PtYQ7fu+
hv4dmO4WPbI4Ac/hbiHwcuPMFxRZCJBZ7Yx2Pu48owkHy7nvmmA6jC4g77yt/nxb4F1NEMEVCOAq
IE8vP08bjC2h3JEEwD/gz7lcMh2rtWySd278z0NYoD4I8T7SKowQ0Xt5IQrFbiER4gd5t8y3eV2O
JXT1hYMjD0f1I/AdvCBfYhZNTAYgYfG2goaIQ5mjV6VuAQdfQYP51IuN0z2kj56kCt3UAS25aVLX
wT955zP/uXgFlZxjEhTHk0ER8vIjRwJh8vmUmMjnzX6lvBvBdZlmXyggbcUWhId3ntHpy//P4lCE
YPILk4zAXsJQBmzYlxcMVNW5LED6YQ7q8LE3oUYvOsgFhXK28VT2gBdRQdfZTamr6nFZBoB/Sz8G
+7c/yMtFgboFlQtSmTRCIUPkr1Lu902Ub8JSS8s+CaNguashVsfo0teHt69ySp6+uN3TZZD6Pg18
+jXt5tXao8sC1wKZgASEhQQ8nbf6Q9M38r6AnPzNQV7fT+OwfWxsPV+arIW25klbEniwUP/2AY06
eux8/5y5rS3e2akvT87TMwg1RmrCqmERhn2dBtz9/gxsVLIxhMSdDEhanPUiCna+RlimreaPmatK
8F8zTQ24xQuyzuOHt5/N365OT2MNhZQESddXRWQxsDELnbQJrDIKfrWGrNFVBdBNmFgjFCjEWUA1
oIullrjdoLblX5Pa/teT9OV+/df9M8YIlj4ObuhdL+8/UiRHkYc1MLdluyWTNfDmp7L3tx2yMbEp
6+LI1nHevX3jrw7I03UFCSUKf4FTMvw1ruH35877TrLBwogPS95BB8ZYwo911qM0mnlWXaFWU7tg
7OiNaGSJpIPPF0RvRVHVaSfqze4lEXA93v5UL0+CXx8KEvCpd9FCY3DNq1Mba4TAYg1cshnQOirM
pjNHvHsM63C7mPMhenr7eqeV//tBgIcQoT78NZnrtAZPO+e3ipX7DR17hbcYbbk+8SRiV9GqRio1
mj4g3RntaJeve9Np+c7z/3NPnq6MESW/ugemXh1BG63bGsaES/oSpWImkIMwCknit+/v1Wv61wNF
ghzTr9AvKoiYrx4oxCpZi34Ao2fz5pjVhbniA68S2K3tg6tPPqYLvrqRqn3YjGBqC5V91FNGrsKV
6vOx6aqzcgjbZzGL6J29B7zrz8dPqcBMCgKsX5PotDd+e/yuc2xcteyT0S63Wc+juyKAXhG3YHzB
WOPBqNpOUFWmGQXctXDNTldNKk6wfF75KgFYX13AZBSI+6BFhCPMocbHHMZOH9N6kt8a1k1FMuYg
aVKblXCC8gqBHZkLXe7qEeWzNbY+YOFvt2Gmn8qMZJcYW0XNrgqiHJAaKRReo6IGeIXC7afIdf4p
DDyQhHbKi21HhB2RDBrJ0O5bb9dvQW76fDctETtbnGg8gjLT7FNTMeS8WylwpEWr/Rz2C7kJwI00
SJ7AtY6nFhe/qOYIKjTGeMwqJZMpbliwALMeLWVnpLN6PEPNbLsYhI+E7VBZ8WHp9GISt/TwZIYQ
SnHSrut8wmjk3KJwb/hwaAs6jefrCjSuKTpapyifo59bFkEu88ukP0rq4Ab2aNx8mo0V5FQxwd9k
JldNwkUjttTWQXGOsAiq6Sxot7Se3fTgBe8+1aYYf0QZ77fEi6aFEzUO5Y+cogU4w9oE/8BHOAjx
OvjlK8q2AsFJVEQPJMwav5ebRlwVGx9ZqZKYKtuXEQPoQDu63rSupj9c5P3XiOb5NZrjmT/gZvTj
PLYVWoBiDK9cQFu0xR3LC3D7XbegGGUcOH3gdIEcaVNVCfNkqnYSPgiSmxnOsHixGz4Z3gx9dF1b
Xnxqamh/AN1XfKETySsbT8YNfepZrg+bVG2RdNZqEJ/tuiWGCoB8Q40s37A6pG4W9HHfEQ3YHkOD
8zSeF2FOYT5wRcGyTvDO7DoPIDICje+vHkt4Kat7LudJh5gnQMhnhrr0O9qItU8dbN2fslLI7wEk
aNOKeOrPVhjIHOp2yx+GoOo/d24hdx3m8dwF9UKg96+8PG86xFfjqsUzT5iGKA7tYPPXE9DpES4j
X9UZ7kt9o5GoNYA+VWGPdSE/F1UkzQE9C7r3oeNuAKopshmJtBntYSDHiB1GmNTZfkYnNKZNXoHb
nKcK4dFVFAgLTpWHeB/l4F1hsHDchotIcc5lhfRNMVcOa9PAjscBn6MtpbLrn2VTTSPy6MYuCRQB
xCa97RCPma3vf8JtyZ8B89gBNg64lmQtqmjeNcR1FiQLJCg8STdUu2pEjvl8HSQIzL6qgrMZcySC
pMrrFUI73vNfEcEEMIk0i7TnuHPrr90qMnoALIDCy3EioMZYX5J0MhSAw7xx9O6IwKCGPoT2FLNC
5W1JUk0yHFNn4EUjKIV1AiZ7zPgeGilsUwBg7BMadoCDUWH4dYXF6uOBgP8+MjkjlTZMpbQ7s8Fl
T8M24g/aNcgfq6zS1x2+owicWwanesbmtvgGi+myD7pqTDPZzjzuyxDR0AEgxaesiOAU9kLbHr1U
KR8XAElzKicHqahuTfkp5DV4VRVELjirMJDvi+2gNqel7ug3Lyd7BzwYI98d2CR5CIpA4ztfgfYP
WwaEFvKLuu/kUNSIirfYSvXE9WcW8OjnpLX51Ih2g7hbu9Nz9adtxzExYF03mB0McYV2R32gRSyK
DG+YUUXBZyoylFsTwnQobnLBbzNabA0GJORiOjJO2dWUhTbayQ2PZicsYtuLnXuICHYO77WovUjV
EI1bioq0R26kcssHu+L1ggQwhYUZrgi9wUARMK+ybW4ui4IKixU7gdvCfZMLTvrtFiZv/QEWVbvG
tubA/RAdFZBx6jzrjrrE+P7EYRKK34EHC458auc8Gb2k17YD5LGHCpQd6XZa+UBTs++Chlmd+MqT
8wIrQqdIPtPwiq4h2io9NdolGEsQBPtokii0xhpDLDKMrbgLFtb+IBsvn/AnhD/HwLglLX3ffo4a
OEfI1lQIbxewV1u84wqbp2sUdinJJYYl8JxwnHhjK8Cyipxf+Jmw1OGHDbQ3EbOTSbqeQyokwy8z
t18fy9bPCiGcCKNE6g7JonXEYjmGo4P/JeZBzEk0ofFPR7vW9dHTTUKPgQ/ukJJYtp84Oem1Lg06
+H6MFqTm5zxDFrTk0xA7S+SZW7xCQTX0BrQqgZ3l9svYVSCRwerDanVL6JbLPJfjbZ2bUSJcCg8P
yH49NgnwEDhMtrXNl3YD2IQVV2sktRGSDsp0pkO4AgPOGn5F+xYRfFp2pUizIsQAFs622QM+Q9wW
LL81Zt8RN09JCLYZ5wbNx3PsHPCEjZbzXdUJt6dVIR97tgb3W0cBJ291U10xP+JNmLOcQGPlzrkD
eNZdvXTB5eJOwcfQYJBAMg73hZG8jfsZczTgxV01iJL/aOraPtF+ARSBXgs1zbnNmq54r7D7s3GR
YMg5wdQUjPVBg/qydKo7bE8ggEsiWAUAqp06m4GeH8CTCzFU3wpROpmwstxuSriXTezVqTCw+Qp6
qQkYGKB1bdcgdvniSjBkufsy2Npi3E0fIPWJMURFm4xkLQvAH3Xt3qn0/9J/oAE/fXSovIRjBMbL
G+g9tU3tpQd2RODbRbw82LXROnWWTt+J6j8gTuG6OMd8jjOISuSbFaF/KLiHWjyTlvv3HinmIL3u
BqBChBAHeBRiwNLrYnnK0Sq0wF0SjYw+P5/JcNoBS8efZQSiItHIM4PrgDX7CGsR8xjsUPURwkhF
+dgQ7mDXRXS+0y0S1RgEQKCXYiPLU4QUwuvNyGn+QzCZI/VaT/MQ6zwaVnR4bF5Pl1xR7gYBBmpM
Er6oyQHVI1nJsB+Qzqq/9oM29HwDPLYkhVDB0RF8X/FMg2BCNHE1HxzoThjUgJAeDJb780iM5+mU
OczwgDz7ud6yENiR7hGoqlqDIUBkCTuPUHM4YfaCiXQFDx0r7rgtsDMvJPLAH+vCO8BWhg+fc7hH
mERRNSJp2rk/BQ4Q+K+jDMOV+DSpfhdCXA8ueFciRyEyJ7ZYSvBFtV+rn8VY9gCWC9QC8YJ6QqQh
B+MUj4bIy9NUqy/RPGzPM4DJejd0YCfAUWoSpAzDOSD7orZrdsCwyhXnzIDyDbVPtxdt0wCvIZ3Z
1Znrn5weKBI0QlmeNBM02aQddf0F0FKGQlB09Q4w3kwPkRqrnxJ1Wnis3RzuJxSNOIo2bnPE1xsg
r0VZWZPUcp1u9KYKwBY9cgh4hWGySU+sHVNf5RlSP0zbK9SnAqReF1RBvOi80++oJH82xlKGmB+n
MIqJCDTHL3fLALrDkdHMiR+QEKVrAxSm5HgXtOJ0XIIEf7tx/LMzgxYB9ZTBSGRM/rJ6fuvMGpQ5
YhkiHMusFRcaIyeeumVq9jTscOa/fa0/jzIBEw3XgFrJMI7/VY/qAEEXtemQtaBjvcOdeugfGypw
q4ILaNrtjoFKSquyJNeyndg7Ityfj1Zw3CyeKn4SAJTi06nw263SldVg6TB1aMj1er2BdD4E64DJ
Rs6RvZRF+Y4S/KfgIzB1WuHsVhxjW9Sr28X0kgjZcpQXrcdwDgxHCTFBy/l9hILlox5KhO2gftz9
9884giMnCCNahPTV6wK2EBi9WSIZpwt7WWMuwhOAeEwqKpBkQcjVnQW5Mx+rGdmwFq3/f3/PIaa7
MA7DAFOHySudJWiLCNIDZt+MXRlAAp/kTi+Iyc6hWBOVU8TK1oqcvX3P/C8LC2uY/RKTIvwYgVev
GJD/qsaILQwiqsf5e4slECagyPCOWQrbTvsJA2+QBodlYQ4tIkuYG6Tz9TmfmOHQZaaiTTfLhnbn
py3b91QUIjG1c1eatRIRfjWgKwmXaJn2laUY6sNH1MXM1g/baqs0y0vEMTZMQ8LkFX6lxdzRtJ3U
1MaNGjCZSoxzN8OBi7yN1yasd1vLWgSAYFljAEW/GplmcA7Hgw66ETYcQVYOUXVvdt2ESOo72/Av
ipTijEi4j0jLwDt4uQ/KZkYqNwLZ64bWPOG9X4kETMnq37nOXzQ3BbFVRZB9Ma2QvxJ9Alx5Kq1B
umWiHDprFKKPoJLuXNfdYYgMjl6U8UMBcAbhgbeXxJ97XaKSiKSCBRBJ+YfqlgGfQtIMbinL6QGY
1rLLwjJKrI7W86DUyztVzl+uhwgVfmRRhIoCExhfPVMyD90WDs0EvEhvp5B1X8B69+Zmwo4vMNFj
LYJ3bvHPrxEGIEZASvyMKvydvXpTKNfh39sJJrxEEiVHvhrTzwxX/TvX+XNzQbZRp4IJ82coNvfL
5UJdN2LgHU5ttY7FLfZ8uXcZGr6MDsEn10DhECjEz6BLzjveBOXt29/kX15QIoRuC/0axRf6wpeX
J8TkG5lBX8x+ivbOcX1LHeI+DSHdp7cv9ZcvUUCThoGCtxQ021dnJ4nGrMaxjDtFsulD7jJko7oM
OHik0fMAxxsf//sLRnBVcXNwqUDnvLy3egowj6SjSFOBXttHMEbAYsrmoUc65bKXS/nO9djplfNS
BsdkWsCqBIbuyTV8tSW7dpWjJFgzQ4OmCmPSWo4moWnaFICiOtCR6u1QLW59sFIEiGf0OnwMqnKt
YqF6ghE7VZnbvRGzux69BtigMMFtSCLh3X05BaJEOGOFrr52GjmiJRsxtvPtZ/aX5Yjhulj6OCmU
xs+oevnMGpeD/ecQljIowBiHiUkzTVNAB+gFZkEpkWXnfgF+PLYlP8MU0U28sx/+fK3jUAtBv+BH
q1AFY+HlB8ggpbk2NFglo8mTIcK0Kk9W+3MylYR8gIljkgDHePuu/7LZcZIyIjhYmtNMy5cXtVqt
bhwwE8wzLMoNztU5z8vt6r+/CkgrmLTY6ycv4eVVgDRMlNW4iuzUdocpfpikpTEB7O2r0L+0X5gO
rhRMSo5jmr3a0thXCqIKhhRCvvgCKXm4sGMPERy9xllhpz7hNFC30H8hmE8Y+lcWObvGDKF1XxFp
AIXOQCLf+VZ/9XyvtkZEJXY/OjpwTYK9vPd5GzTm+HiHoYCBuYnC1h4jAKOPE7WrSyRZ5C6yBjM2
bVmUn7EIWnQqzr3Xm54u8/pj4EA4FTMEPI169UW3U8bzYm7Qmro+/L/sncdy5Fiapd+l9yiDuFCL
ngXgWlGr2MBIBgmtLjSevj9Edc1EMqIzppZjNstcRLrT3XHvL875ju1VrFMfmjTX7+opxBykyEZ5
sdPYCZi4jOOHI3t3us7iSHundgbAVKaOE/7hkfvNL95hpawtC0TAZe6Xj6bpGye3DSiSgxK84m2f
9kZjGbDWxnntxnSGA5qHP3wQy9/59XMwwWxjyTZZnYkvxbqTKU42Qv7yRTEn+zAIs5W2mCmZDdc+
PiDoXkkPq6Lvm/e//3n+5q+Fasa1alC68w6+HDAh7CWZuG5Pf52q1xHb1StFh1YQDla4m0zZvmVF
Ur7+/YsuETVf/l40hjZgZ6Qc3HNfH70yzsNlRsajZ5XS8RWz09sLdU1crRruV4TSWJDmBTmw6N+p
DfFkqM2snWq9aJ/sUU9g01QCDMykRrrcMGJ0BPqtLoPLkxZDwjiz0i7IzqabLnXER9SaHF+GFjCU
Cc3R3My1gLUzUfFa22iIIZiVYTOd8zlo/nDP/nqlI3DgUlcRwvCofx2/KFnmVKXD7FDpenMrRZqt
KaxgmwVxuf/7z/WXl/rRbqJV1F0bxeuilP2550uDJE+i0oEjqbf3eP3GbSAHk+lYZP67P1hucUZJ
y+aatYnz9SGJnXzKtYExFxP9eDVodbAvmPX4qqJVq7HRglVtVM0tds9m8/d/46+yD36sjraowaCG
Y4NcLo+fGlvmA4YZII33XStT7wotyjwD5MpJOla5m6fZus4KFIDKzCqPRQqOl6QpbzQ4EV7XhvY+
Term0pTL8fH37+yXW8vinTE75xlehMfWl/tEheld8qfPfjJawRkUm3U0w9Q4/P2rYNP/+vBQ4SOH
XvTINvP/Jcz15w/ATDugZNh9QVWj+dvEmqtAyLWrDG4069nn1s7KZ3U0F1WWOUr0iPhBWZUaJZio
iZHf5A2sKTPfjRjNeHDY5Td3TJ23MilHDS7dUDhnnW69WA+pqt5BxuuvQEi19caMVfgQVEj1vAr0
pAwYG6oC12etWNFeDLXeecxwoVUqyJjZODF5itYAz2qJ0alzzm4CM4mxLFNuT00jBoqTiDEVN4Ok
OUWnz7AQs/FLo2nIPvVcomYSdt6BVS2n+aOrOyBsJQwl9SijDrBhCPE19wbZNWBQaMya/ZBaPdxF
FxPyvnKVgJUdZ72yqgaja3Yda1H7NncmGazmkB/Ep1EP5oNbj/130ylxxUZ5DlaB86tCZyjlFHmc
P/hKaFxZmEk0ycUqxyfyFmSB/o1NUgOZVAlzSstuZC6P5bO+bvMWrDZfVIDY2VbCD9MOp2XwXAP9
Nq1avMeAI0pvamts+GUgPlk460e8EwsWS6YVLJ3SLQo/n7LizAJISw5zksJZt9BeoeAxwvaOxZ+J
V5suj5H4lMHb7NG3QHqwpsxAJtrQHdmxZeHJGwybVxeVvCvMUKrbqkR4vDL7Fhnr0BbzY1EV6kPZ
Cifx3HERG8z8GByPrQ42PFSmdQBhd6iuQjEO745ejOoa4PP0rZ2DWPfqusoflG7hcUXY5hQ/slID
RBMtHexxTG0QkvuhYHyMwjfa2YA3022nh8VORYAkdwwPnGyTYsRUVyJR65bVHgU3cJdoYSSk01hS
e7b6p4hb2fgBrTzQfS5HxRvRM0iuAU16RYFhynMHvTwjystdfGQKC888TwdouTlAd2/MQZrt6xaP
5hoB2zChE+o6sQqiQhWeFoS2sY0yPHFAbiLjFOmBu1E7Cw9QN8k6OZWK1eOEjIV8lpxy16UV/cAV
1t0ZwVHxlES1ft+xnS9xwY9Bt+qUZVIMgN6F86RH9xhdXAuARBW8qawT35q5H3AboTN+zqnVYPDV
2oxwHnEpep14mFyvdmoTCyorR8BtTaCspMbYF6Wpoj9gvIf3hGXqnQagw3dngPRqoH+lqyjq3Hcm
qovjqq9bWGIz2OrWFHwwfdMiE5eDDU0AHyqjGzEpZeYXjBPRpDvIoTHz8UhCo6tdWKJW/ZzNjLu9
NjIEShZdq47a1Lof0wAmAv9i1PNANxbAsbJzgO32cRGxXhYWVlIDRVSxah2zVzdNiFob3l6cXij/
QX9IpUSYx2w41P9wR/16Hi/LDh2BKjwqYbtfCu8Y32gWDwx7RVj3q5Tf9hYa3Pyn++iX2o2xCxYU
l8kLIk80Z389jtsAGRVbS5bE3cDaVPJz+ZZpM2C8QHEO/Jaaaz1z+mMlMP1mUVm/oDVYXEqZQ+zC
Igqb9Xo3TghmdOQ3WzbJLxU+uoeSr0H+4Y763e1p2zqJGbBjqPu/NuENc7ee7a7qt5Gwi02oF/ZD
YTksLBLWbEcWfxh3bWscbzl4gtua9fK+qNP4ZijCtDsuuidYE50mn1iDJN0f3t5vChiaXJVoVHJn
XO75v36W1KBZgSlk8PU8Md5aVvN+KYrmpSyjP5Sgv3ZAfG0UvOiWHTpAlo5/fSlUFGWmBM3gR6x7
4Roj2qfqdJIPpiLWVTe69bbsJsdnWxSeIQuWx54N7x+aw1+vcpvxGZOJpZTRWHv+9U2YVWlwabLu
zHNd2Q74bD2nHl8MsxWXno3hH1qb374c6w+WERq/2K9/89gzhXRsZqF9BP8/VPP8bRRzuseMgLXJ
jYM/PBu/TC/4jNm1YMqhXMP382UnkHLLKOpCq9EVyKNOmldETeTFdC7gdoAdwB44BLNzC7LVXksn
4O77+2Lplz5jeQPMt1Ci6qTVfR3Ql044DfOImUotbSzuXW4fDDnbr2aSfPRJPjyPkTCf/v41f/0N
85qUZcxrBOQF88sfrQKxzfUG3nwQpwkbtLjaj8hCkKJiM/7DS/3mC9U0nfudyE/D1u3lvfxcC7uT
EgmWrj5LLbi6MeKV0euksF4GqLLdETpM88LcIQu3IjGZ0lpqHJ/mIOBq58kWt1UUdk+xkuh3rUKG
gofjZO62vVlpDxYAdszRsXnB/hTcqGzac680c/xLcFcZCChzpb7NhSFi30JjuM0YtT0ARI1eA1UP
UWfRJx8HsCDnOSbEYaOL3kRQ1Sb5tRMkE1DksSnsVQXkfTuabhavkswInXUtk+J1srUIjJNiVG9m
Q4HLsnUQNGwChUyrJNhNYiVXdX9QQedsbSPsP5k9Q1/Tm1myZBtcGQLI6sb6ps8jJ/eZUtkui68+
5kbFTPinscHvvgp+ZRZtrc6X8bUtYfXQWqZBAghy15c8t/QTMSn2SukHpFgoPIo//LR/83qcGQw2
afRYQv3YEv301TsGCSFokyhgXKjZfDCBgjDLhkUOaR5wXiTUPx2Zv/llG9himGHxf8ch8+W0wrdl
QraZR1S383wZudCwJBvlBaVM81q2ESSbEr4BeAogOK4hURkjNrdT67lyVVDxkeKse3iuq0TJE/mH
s+23b46LXqP75XNxvgwylHpw3ELQFdXaGD8ZEUv/pO1tJliWNf+hz/7NsYLqlmcbmQe71SXj8ufH
ru3yISIIiNdyk96L67o+Vd2sHlGZAliuy2gboK/+wx+o/+4bp9M22PlRZxB99ddX7cokihWTv7CP
XCxR9WRZwREmZyQ2ldB7iwI9IEgFJoP+FNUK9kkXvJWntQghV4Ar+unEE8k1NyUMtCAg5Ol75QRG
xiIwqZ+QaLV3JiO42ZeNqMfNnNfOFf9PGOHM5bp1byYpjI8qKT+RBrMj7JS+df5wpP0qoKGx13Uo
IDbFocFX+de/sufBBb0Qab5jdfIxZiK1YYCb916lFe46DGSOH89Q/LBHuRZlBkKBVGkF1hqrOcna
lbu/P2N/U0XyfhxbI+FRqOpXC5rUKuihaohus6iAILYO+xmP1VH4h74eQ/KXmRi9vC6ofdj64HX+
usST+E/dqhkGXw2neNdpKqThCaHszWSDgSKTAhEn268kep2ZALUrzRoH+M1dHr4mIwIGeK9GtI9l
AFpMlFZ+q1Jb2IdaUH7TlDda7Xf2BGlZE+NTnMEk8ud4oTKLJgIShBAlCMF1EeWQhuksfKWwyu90
vtpHqo82zbhqFrdYeJOTDVT8Os2QEnuW0pKF4agqGu1kCOonba7QbaU2OjYoI7X1CTkpmzdTVIc8
Gnpi/mkx+GN+/pfZKao+VpHc8WyyBE7xv/5gwtZ2EpB4po+aWStXloIvVpkDY0ASM/coD23tieGc
fusoJlA9M+3J0EFPnN8ngW0B9xRFeEPp0YhNwJatOynBmL8WE07oVZXaDCpc3n23thtQWHc2qGh7
zY0ay78EoV7/8y3/M5LuZ9v+zy7+//V/RwS4qj6Ku1Z+fLTn1+r/ASzA8pX9z1gA7yMLqbz+lZO4
ZPEt/+CfWADrH0Jlsc2si706S8N/QQH0fyDOpLDkkaFTMOln/g8UQPvHYgHSKO3ZifN71f83FIA0
QcEqZjEqsr2mXRP/DhTg6y2AdsuiluZXxxCb6uvLSaWKZMywm5leasL4IV0HRl331GXiGPSyxene
bH/6XP77B/KXjMKvR8SPV7QIMWFbRdvw9WyMy7AcEkeYYHL0B6GlZDSBm1WSe+jrd7oLuqnqKrRu
xpPbme+qIW+TuHqb8rqhzTY2sjM/ItBZaUsWQ908l8YEwI+0q7VonMvfv1e+nq/nGUUUngeDKT9j
WmMJzv35kuwmiOswYHUumgH2J6pI0Ft1SrwEkQRIzrViY4ko2bXMde4Zi883aZxu8W4OwNHmh6nE
FJ2FBYhwI4h98laQU44QozkImktmRC9mzDyDoJTJb4za+Aaw+EYKAw71TOZbR6TL7FyhJG/XdWps
mmEUjDptY913Yf9QQHBcmXYO8izAiKZyj6/hh7+N7CFGpsa0KUu6laKBCdEKBQwbcsUGFjDmMtQv
0qi3swvhXupjeBqqhH0enlJf2uW3fHa6VT9nICmbCEdKgb9gFcFruanbXrlhuWNtUNrEG7eAGdst
TL2aE93POnXtKu3F1ixnE+TwlMhlm4wPrCHpR0MoAUIEZVy1Omp/s1PWKgA2wKTxXeNIwqby4ilq
hbu3Hft5FtWdSfBcCcoHdTdhCylAri0C8nRr1/N8YqLv7jmvH7Ux7D11hL5Sj3xAqgsXhTMWJLOM
q41a1g05NsrB7euHcMrV27mvhnU+I17TlB4PIbXGmyu6ZBtMxpbvz93VZdldheoi1O8L8xzD7sqj
5PtAuX6dsfM4mYXaIRiCs7mNYQJ6KXaLLczrLRkBRrpqa9Xcmy7cSA+bjTg6U2aTYzVHd+x+dKit
DVYTgMQtODIuFLY6LVhLnkDxEKc50OXU3bszhAZX4m5E/uxP4Eb9WS/ytZYZ15AU5bpr54L+RHZe
HMnyYirIuPu0BApbVYDSUq7XKOtIpIAg4BdO8JlYUfgdaudrM7UZtO8sT8AuRO2usvLyZg7yZJWH
2ugTuwJVzuEeqm1pAMgQyUoiJd+Yjv1e2HP8qjvK40DdcmUAuz7NkdZs9Qq7eET0kz2X2XNtNepd
iqWIEDMbfCMmumZVGaE4yw7+lf4jOcFMosEv7ArKdVBdXBKSvtUj7TRAvsgrnHCJz7HTvYIgDD6r
RuKmJNdBVtZVlGjGfRtD3tBo5va5JBKlqsvkEkA02aTI0t9sIhvJo5tMX+1GlmtjdI2viGg7E1dB
gph5x9kXPtTqeIskOFmcldlGthPRlcEujlD3V5YcGFO2zSpAfb0mYGInZY7pAGDabSaInjK7ytzq
hSgviurOL5NuDy/dHIibbFrSXCQycG/qo2CrE6/kgaZriqY7QrCQQI2n4Qx2VXQ4LRw2EHawbRdT
g4fF8g0jxZVFu+VXGXmYbVTCGJvO8WA/CNC6wmjEyS0Ge9swXlub6cIoJgexpUtkAQHVeGNIR2xV
C9PWMNh17eHdaNZNLOJVSjf5vcf54YdLiw1K4jGf2ng3Rbi0wrhyvcas2E+EAymgouheZz2vLhr7
x50trafE0JMHSG7NTWN0wYWKLDxzBDHi6httnS4qo0YzySZsXabdJQBf0midb5NSwAjnt3pT1RXk
4LjIrvUk7X27xF4cWOYEuRUjGBNXzdeD6hX4Z7Nll9N+4j/WvHiywytT0AmImC3koLflc11F36Z8
5LPs2tuW4fk2akxxzE2G20ACrtpwuFd08TSa6iP7ppyJdVCF5zSro10qQFIiwe+128ZQx4MJ+WRP
4mSzyjggP7SxIAyMB3hXaXg+PChOsANxPjAx6JNQ20Na5ZfYd/HRBiY9rWwiF3aGXfFcN6BlmFbX
xk41CoCBiQLosA7S2PTKqa6uKlQv6JjHulqVddW92K3U4k0WdILAIebdKS6sVr0vp3Lkk5XFp6i6
fDe3MBNxPtpUrvii0BiSexNn3/V20ldx7ZRHUQ3lbnRFChHTDuw3UwvLjaHEmMBcN9I9nNvMIlpD
HkJTan6RYR4JytA8I++vbgKZpUDbsmkXjkJhe2+ohhd2+vscx/W4Np0uuG/sToN7HeH5LqdquAT1
GB3auSluwqTT1vys95rjJinRchWrG1NOG0Ut51UXjfomtAwIdDk8gVXuwoZtcXmSOx/AxGry7NAl
w4qxi4nfEgCK4RIy1kd6cmaJFHzWpeivJahFd6MVgLl4alhoKLD99GQgE0yAXUZG0WEiIuzVPXVB
9DnAyXwsZeNSQbvilS66POqdAMxXQ1k96hEWwkuFvXwLpwtsZ6mRljjnfX5VJYF4UyZiuKi/590o
+ju9LoJDNDGMCmmn1xVgyHXldh9RHmaoqvJybdmDtnCODxLx+jox0va6oeneNGb+JCH2eaMFhIvb
oIx2U4z2IsSLsipGJzlnqhoiFu8tjolpQKOSufgGFR2g8KjQ2iAPIZiiqpfvUBlfzBLRvqnOfpe5
Gzevr6Jmji/pQFxOnwYnhxuIpOQB6fli9/Synkuyw4u7yrCk3FV2Xm2UNiZGxunn5hK46W2bCzJf
pR6clNY1ngzqDhIKi+LKdGqxmzq43H0qMdy0A6EHKOCiXcnW5VRnhrZPhRZ8djZ5l5AUyqPSRHKn
iUpClU7wFTjGPia/7lhrmfuIHbQaOLKVkbak6aZaHmCu9OMt1DoS+5xQhcFpCGc3sdmhjzOiDKcc
Pc08R8lqbqzxLGqwrbr1qWdSsJ0oZ3eT5eP1BH5mSfxobIjs4VkiWwbloruQXsiDYVJDnPUPVipG
Fa4ky7wM0oTl3ynV84xqd1fPhMA1YgiO0RjIU9iPyVOoxPOmqZzaT7n+jhIJCykQ7qIHZ7x3IMeg
IosyDo5saxvoHQuHdcjDcq3n5XAewsnaGmYkb4U13LRDF62KIrwbGq3Y93A7/RlKytY1loQiYFWe
OZjqygA5u2NLVqy7sK2R6pXJsdQU44qsQgv3lyFOEF+aQ+FO7XY27Wtoz9Cf2Sxin0o/TKBSG1OB
MmpHBSB9ciI6wnG9sCWQqpATD6A2lZjQ2BkOfV3s+iTWLtqYPaW9GZ8iAWC8kPb9kAMS4XgpDqLX
vxflUB4a4ogsMzceK9bGN2E/7wCFlhBL5XcZtgSEgCsJ+gG/pYo3N4iSGxvI8hpnYHcDqbrhYpsd
58JNmjz2HZdnY4Qlp2NdH1t7SUgawlPhJtZHYEDQbkapP8Yxpm+H3ZRnJpPrEzNNCFCVFNZ1pBfD
9UAWZOz1kGJW+H9dhFRDh+MvTqojBvLGK+Pk2Zao/hqd1FcDQKVHyyuBR4UUhEqWcHaX14GW34sG
i4GuFaqHw83cGp150JUpvksr61zjB2SuINetrWQngxynpAGP2bKb3ycaaSeltIhCV/uNWdkkmpAd
k9uxuzZtbrI+Sj4r2c1grIzvaWe95kF7P5XVzUwvdiaF472yjFciEqN79m9EuoU65OX8vqLIJlcs
es7E2Fo+74yUcC1dQe2MfRc1jo1PrHobmiZk4dwP+yQOat/UqgpZuNnt4qAlh2ea8lWZ6Klv12N1
NefznSwLZwMHMPEy/JIMaaB9xwKv37gAUuW5ytTqttL1yJ9yblDRVcsYJviuWHHsVQ3hrj3l5uSQ
NpVOESlMapj4NRcYY0qy1cD5gikomureEml0woCsbE3iMkIciSb7y73aNPkZv36+D6uy8eauxicJ
dYdi1NGv1TgTXiIYBQ5tj4Z/bndYU4dNUg3OBjYnRsqx+k5ED3F1U9vQNtlYwRleMnj/oakme6lV
L5orWPzCUIcZan+zK6XZjTIer0QeQyPO2k2YOPOxIL+R4ChFRqcJPHOB24q3Ik0/zRSyam2NRA/O
yNISK5sA5lMljfw6irOcWSTBCEmStQeYpR0xMmlWPrWNgp0pnk+YrB0i2MqnOSveMLMOK6OmwfEM
eKqs0NX+jcHUos01sjsd/xcjL0fnhzqakmgV6XQkMpTCL2F0ria2ImQHCYPYIixbu652dy6xEVPB
zs2z1Q6Wdp4MFT89Wsw5aD/DVDXXmD04juPSiv25ZZCm98q0ko36UjefQ4gJvM8dgr+qeGTD0rtX
Y6S771AlWUpIfMLsL2vPZckKRDocNyPalG1sitsmR+sGnPRGpu4bzOe7rI3Cgyh5GuKZNrKd7Ls4
SnAKm4b2PBZWvMWGehkxqrWuU3qDSYh3Vk8XdTnpbBdXfpQQdsuYuFvjFGO/ATcJGC2lfnlyc20P
iiHzE92GeKyX35tuzu/SkBgbPLXqVoTpFZRMa8XNMsMYNEkMzbvAg6Z2l9Wde+A9vVjTYzaF0ES1
8opmXb+VNlA2K0PFkY/w5koCHJzEZjmrp3TJTmgBsU6Jg26B/yPioNUcGc62Ltx+OdMv8f76jTos
H5PDA1sRf7HS4zbnweMPWMswOVR5mm/4Aa2tKEm37kgJrI6nQc+STUMfjtf41p3S9DzgtvcylzwG
S7ceSjvbwVThSw+s+RTPdK6z6hIBx7kInkzcGWWkPFJzd6fesKY98fXBu01SoG+Bvjgw58cQkzZP
Mu0Odko+TcX03rfd0kDMMDsrxRyqQ2KBAPaFUakPDYjuLUx15cwmTd+3yHM2OF8QGtHLfszGVL3P
hkw2MiFL+MdY5f+TRe+n6uM//+O97IpWTrcfIfGCP08El83m/zxC9OeP9yh+/foP/pss6vzDQWLE
GkwTy7xwIV7+kyyq6f/AqwOnBYX7MhS0GB3/iyyq/YPFMU05riHGVz+go00JyP4//0M4kEWBK4Gl
Q12DNN74d4aIgEq/bq4IbmJBjhAdUhJQMPFlr0M4iKOgkS78BTJH1mVyxW3h7izXeEgArO3ricSB
KVGZNsUBnWFnvxp55VzHS5BPprhMGJw3VaQ3MQvecIRFWInm1C/nHIuR81yaxYUx5tHOoQenI+Wt
VdgXu4NlbTblfmY9LnrAimEzHhesdRVppjcTxG0Sw+mWZ4IlzvSgACzRVZn5NytX38sh2IlWMl13
z3aDOhqgQkR0UicIOHyM3I9yPPbuYzuT4xocwgG+SnzSnIe0XvSY6uTV8CxUxgnBtHUJba0NeMDV
G+/O78OzaqWgwbV5ncf5dQvoQ9VTEqFBAtSPTJX2U8ooodsYQXhsqLZsgqOSmZydsw6BhdiRwTOV
9yRVH2ZWf8DULw6xhWOd7xSX+oythW5eJfJlLtDGclZXE8nsbJhCMunG8oxzUXIA2xYpPKupewzJ
8OWzpAr13Pg8Ghe9PdQ0EXiQSjr+DyVU7hlOkKVOFmgmridAFJrS3Mvw1TEXURkNyx0LQT/Tk53G
Ym3SdKaCwfUQzWszItJdqudIVLtZDfH8usI823O6VUz5HozhoTGIw+zBQ0zjcLLV4SpiBjJO0a6P
47eUdI30taxSg+Ix92EbcC/HK13fwri4mQpt5xKLbShXAnMag4m83bODSm5CXjYKUVwaB4P+UH9M
oGB0uBYhFnE7L/v1gup/6sAzZKCBiBMtTz0IFT9VQt8M5C3QJd/WroMCyZ8N1VLK69Dq76STdpA7
pm1jFCbuAf5LmfIXktLwPVvTTVg6R6NXM4SJDoOqeaO2swuXjR3mQDYshFMP+sSzQaI1MUqlL2bt
U1M/BFvMlV725yl5VJt8iynCbyD4yP6pMixt3xIOmphUeUkK7WfCRYAQog/A22HjySfbm2ay+XrP
bIsj4FDCz5ryyiIdwOo+E3u8YKZeFRKVXVsS8hRDXn9BrLLqgVZgBzjGXeOJ4jhFd7IecA+RMkH+
UJc9SAjlYRIQ6A6/Se2vm4Syr3ROTQt0z+AeAzxdRN8j6KdCy55avbsL4mKvgwHruVmmqb240305
02PF5k1jYxKssn0mCOQ0hvNUqu9uZr5Ek/aeyGd33jWkLwXkQLi53IvyETXloSdpNC+upGnfdQY1
1kg5n6v8DK1+56TBTdDnn1Fo8q20pPWJQdP4lXcrQvUu3dy3r7Yu311ZHqIfXwY6wUiVXkzE4rhk
LULnPeAMeYmU4Ml1eEgU0/jEv/6BLJzVt9O7BLJxTATxOpqTIxHO646sxyQkvWyO1uro3IydUm8A
LVX+DCV1ow3jHT4q0rDSeYV8dwnQNnTUJM4+Klk+U3NMwECUcDNG2dXINbzC3fow8RzJkbNBzXYU
EYg9X+ZqHZvmcxoUoPiDhkPkLm7ftQBqapvPxG0vyJ3oTXPqS2SjDBn6zo+6GVZAZkPNJS/FVwNB
nl1njreco/TX9nTSCh5rRE3f4U2uHUAfnq0f9cyu76giTjF7mT0HOjmO00NXpLSien9dh/Yz3VDt
9aW4Iy8dbExMNkyLKBmmbO2pQXM3IVTPrUm/yZviqq7S7ax2Pv5c5+BkQ7exwmreBdLO1zSt1maO
eDQJHE3QYMffUr05lo6LlxSzTl8qgMxPTimme5IPn0AtX+MiPya2edGIpmVo3imIMqs+/iDv83Ye
AiblrvUhkWzDckmgoExJtHMnHXAo4cQHKcB55eZ43Xem8mK0LtpThK0EJmP6QRPUQWKgmNlYNVT2
iadJKMEpGGZ5QfswenkfNl4loAiYQY2nb2J2Wk1Fe2lrEbMBYAeUuiSUw0jwVEPpCVgrYbpXxgNp
KsSeQUrYO61r3SkSVI0tCYAxFRWCfRA8tx0OAssa40fZVsPGnKLqhh9Ism7aMD4xPR3BOLmwUhpR
7qwM5k/hAObOQmYdqDTmFTKJgFuR0RrC2rMt3Q0WLL48hbqui7YhUgKOtXdTJfdTSwBXdCCF70In
qNeyk846jKpyz1abROrye9WGd4Apdgbgos2k3zZxaZwCQA4r9kJwFDmxrqUd89j0rlVcJM69jRG1
/VukUI/OGRb0/YRYCQEB87rO1Ak6GZx5Ncx9DUhj7taTda+YI5Ixkm2Ik+qkPyJRX66/UP8mClVd
RYReuoORH9KqHcFUrPiQKyioNXF2Y5ruW7sQa4uCfxVNKXFHkbqhfkVR7UZPGZF0k2qcwrHq9mJp
OtKpOAs7Sd9blYTCCijbIUhnB2Kx6WAWH6vVpNFXiNp1+GQybTtAWNzwuVMWWPpbDuLREzSpm9la
0NRlc20KpV+bRRbQ8IDkNqscNhsATL82ABixGs2vikJ/NbRs3JoV/WATRTukJveDoV+ZKtMdozTr
U6dSKNiPrDtglIWT4cuEHloppzc9Af0/wbo9OiaAOLVxpl1O3bVt+Kp9srimcYuxQMbzZ9jG2spd
klcySz4xl/vOtvMGKLm6RhPGaaBnsIySByNu9k04naNcu5kVe2MYxa41u3t92SHREtfB/D7a6bcS
VUOsVFvJxx7H2RbkytZy2CKR/iRO40hHtXCRSvMQN+bWTXEqx+iQtGFVQvkemugw5yy2Stlts8Dh
oqrPpZke3DG/CkEpZcNV3Zi7olAuLKK2gWGtlZ5BTUDh1ghtrZBx6AmtuvDZU0FgAEjcQ5UV9gtr
sf4493MY4urg9x+pvXaVKaiLm3xA0Yu2vPHTXLqqP6si2KOcdrY0hONGFkD8WJMohteCZonXbT2r
+QKcxqc0NxULkKY3d6GNgUCJGQz5jMDdA9hj+0iRbL2lCgVkpAYIZKWV+lHYqtuymqMbHK3cjJFe
ZpumJwcDUQZBtiGjV52pKWyX1lwbja75DaxeHwDMDAtTKLda5CbbbpjNXQfU8ITZPPk2xXN9W5ZN
uY4UcC8e4aTBHSgmouONiThMR00MgBO4OK5MncVXXZnqLsnG+kmKkai1YcGzqARM+KxTil2Fb/c+
mSftLEndWQZ05meuRczk2qG9gc7yag5FSTUHLuHigIDxxrCknslrVbkQLptuOqeI71UwdXuDP90D
MmDf0D/Yq4S4832m2RULhZqFogIabw6gE6lGBIN3ILhn0Ib8IGOd28OujWnD+WEYO4Nt8JhZ4aF3
42e9aUYCjFrVfNIy5mJzrzH2tbvk2rVGJvZuzg6JM5ptX4KG68HqO3cvoBfypTIXCWVAmTIVg6+B
v0QkhjByTpYBdZKDJTCa7GAYw4C9JJ8pFavJfgUpFpFMrRFDIuym2w64bs5joSTP0iWOfNRM5un6
f1F2ZsuNI9mW/ZX+AZQBjtHNrvUDSZDiIFGzFHqBKSIkzDMc09f3QlZ1d4ZCN3TzpaxyCpAg4O7n
nL3XHnL4ZkVW9T/nrLIuRqpr9Ibdi+10OguiiUVaU9alKL3bWNo7eyw7Uk1gGDLTrhsYXrp2qMO+
WNvxyLA2j7SVGWqXQHuugNo/Wum4GYDUi7G0eJT6cTxyfG83dQ9DNpng16o0eEHXtM0MSM9Y/U6x
bpxkxA44edkefN69N+QPJpKjpIMVb40sT+U9++oBioWvF323GZsx8+0w+aYpA12VZmxHdJN+zbzF
HxLU+ioLIYnSbbBtwnZYL2lZBZdg8C5Bbu1l+8oziIA/BWwvnfCR9NkVEP9zW2uCAyAWJOTq0SHx
MHCmAlsvelVImqH1NA86GWq94Oa7zToV3nc5Oj37ANE5zhTTY5us6l6Imv7ROFv3cxartU2DduUw
UsSqYohtCT6eTm7zQOChvE1TIIdFOBMBnDkHmN8bFbshgYtZea4bBQRuyez2whQHLSRCYp20Q+ha
W1HJ28l4KUF/mNXiWWp2gc7MFKC7mxOBXECTdJKRnEZRrRRGQrwfuFa4e71QW7tEHFG3/LSFtgOw
Gl5Jo/+pWto9HidsZud6AxefR92wdY1+TxejfyWQyqMGGNKjPqt+M/akJ+tuikeGcyj7hJYfMQQf
iLW/CrVWHdAJXFcR0rfYtb1dJjHvx220q7QGDqcVbFqG8gQyFu3oZz2u/hX0/mLL7uDCNrY5X4kw
vrBj03zSG5YEWs+Ah420dbZWrttXWVc4ft5mTIHMmOBsAwFyHoTekVKOl8AIRL4VIZ2nUs+sC882
o4NGW/9h1DTpo8iNrjP6UvgoTPfJzNS0c/Sm2RFfCPtinEf5VEPdvsaL1j8kGLLuXFuJCx3L1VbR
WY9JCpb2k7C77DLqa0ZZhSbvigwrX10yISfUzHAoZ4Z6b+hx/jQQQ3MfZkX+SthT973nfMH8UGkH
HSp/u1W10T3I3lVnlRbJQYu87MUJU8i7fdr3OwtOzoQRKyc8b3C6584WwV3aJOGtoWI2IqIHOOeK
IM7vlTmZLzPKHDq4jmsUq1Hg/TJlNV6QExGsBY6Re7upxdYr0vEqtSv9OBsxJRiD3I3j5sZdIGqN
KMFGu/zLPp03bg3gNLZpnzkVSz0y727xBtbOiUV/Ps6WRdXm2U3xhGcn4KGZpnWvN9Yd8IroGSNY
s6T1TO2TkjagJHiX4pEGwrinZ0g6U56WPjCG/QzPaT+GMclEICzE7WhAuKOOVfZGFFPKrenZmL2W
WF8vjh6zxLL82iFWWoo+eldWD3kPbnYKLoww5SU0Gv3BbNc9Y3VhbGflUhm6WjUdUxmyJ0iiwNux
D1ZjSbJ93ZoEx5HRwlMby3FvjMnabOcVXox2kxIZuLI65z7Xmmv22RZWGKeDwA5WibLu9DyihEmx
UwZDfIHTCzZtjejdLGbjp8zxM5r4FdExxbjekvxtUnF3RfzzPg4IfSso0H1lk5GC48hPZfpcBiLb
CTfaEhvBRJU1Gxf9TYKSfoXdhWNX+q0oR5vSXDw3eX5V2UwTGPyH955FAK+OWZqAN+YVuStIQy3m
/pgNlJXR+0yvxHLtVa/0JxUFe6kyf7AMtRJtj/lJzCSyBcGmy8zDiG9oRYAn/102nEqRbfvUBQ9H
AWZW+YZqdKkfbzCkOPxNsElOoORm6sl5f0hgrE0Z3Qb6SZ61mMqie31Jep7NsoQ5PO91t7ywG8Yn
ajBCCj6juhTVWydIZ+WkBQJnxWz6iq6HuzZSxyacXC/X2kAnw62BnnkbKY9xvTUFYW/EHmN90MO3
BFFakrtvFRTNhyLXGKYNJD/XgHNlDlPNEC2nbEE9lSbVmUpqz638CTdUoDgLCKdrYSaF4ytd6WsW
Odb4DjOfWf2cUEzp1XOgzdPaoV2SMO9bFyWVQFcvRVnSeywIqb1zwKdyQFAsl5r22DFuwzxLTSqr
o2oYvuupY2zROuzawJF4ZvBZzGmOvS2nSWjD+9QZMFneiWDrMEm+1Y5xDtMKeDMQoFixZ4bakpiu
Bd4mL0prx67jrZqsSGHT5WqLUzzl4FCZfl7m9QU4Qw0zednehDO4X2YSLC05Uuz2Pi3HU6CAxqVp
+UiGGXHW3qtlQRLoiiLeGXp6uSTzKboSHYAnkc6XBhwL3LVkq8nLMNDNNXzY9II5JgDHgODu1mTE
3coJZ61+UjJwrlizQRkV7dFasneNppS4TkWyotO7zuzopNMH8h1YR6/hzEQRlh3Do3J8NwaGePNS
eDIdT/zQE1f4/w4ylBuaGa9ZHOsnK3ROiuggGmeGcVaFIy/HwRzPaUtw4FBWRLRNx7IKfBUrwa5k
v+tOwSbjykuH52DluncSLuUjQgfXtyBkAIzoyGWpSGwe+6QhcL3CQIse6aTRcbrDjNavw3pAsNZ2
VyQw7pw4vMkh0K/MXjxO1Np+PUsyypH5LUM4nZZMm3LwL7aICHhawoe0JCpUFjjLHeBHoLWjfTuX
Wy/gKW2i8drIcvs+p70Yk+m5DfOZnMEscndlWbtbUU5oAAt38ZWW3o0WpT/qIbwmz+TAJ3lkT7yE
98srT/x5VtDXmgRLYcLeiK1gb8cWc168PiNOYd/Wyus6kLQXbRni7Ip3IsgAhxQdoViWd5SceOpi
nF7YrBDMyNjvaQWdFJByjhR6shmI1LvuY1KGORpcohQ7Lq73DR47c+MNyU0qNfeAn+HN6KPU7535
h2NjNHaM0LsbM9yVKi1vNJNMv1Uzqi2mvfLGSWtsr1lJ9ntp9N62TWdxqOzKZkwpwzO6kPgC5g/M
3UHRk5kgRaKOxzpvXGcO9Je4cpgSpfjwUI0It6qu2Xh2Ra1LkLiefe7sOFoVrMGunZwNJ7/z0EEQ
Tkm48/zXrsQvEsC45hEle5ijDQLO+sF2x/QiJAsC69MWUS9jR7HpVP1oOi8x+JszDA7zHCmEQ+XG
FTd9lPmZ/qrRh7vzSntYoQetD0YzA2VqIFVOYkp3Xjf390XQlkTtjeqcFCgDDaD2RPbpl3akJuKW
vW/Kg+PJ2euxpiVGm52FV6FvWZlDhhBGVgj/JqII3bE6JfqYbmTAP1QiSo9RFWwK/dwLm1DxxbzX
pC6e+N5nIEqjtPZ1p7T8NOKFSBxTcsSdMg4qNGVVvU/Bo+uGhowDjQFB0BXkWhE/LA42huDiom60
xLdtsulnCmLark8Yn9vLqI3slZW7NpA4ZazStt81rLkpMbqrwEJKIqj2zfyiAS8wVg7ziue0xrps
16V9LMpWbYJYWReFJSM6Bhy7yq5tL9ku7RXKHvbBpHqPNLDnZVr7sQcGN63mZOsIxQQ2izT7oKdM
JgLbxabc5T/w6x1hRp1GJzT3qUqfmwmQfY/O95Cmwz7Pw+oiITdrRXYvrhpiRjbMLPC4q9Z48/Ss
2w1CnbLltms5b4nZ1oc+RkdpTJPfo0kTffNdGgEaWCwHwbqwhxMiBbGKAxeqU9Jsc8/qN2YjwkNu
tD/INWjxLDhvEST6PrQOy2xyiApt26uIHSmUQO4SZlhgc3UDjGfefq89+zWtarlOZW/eV95wz2Nw
jaAvXiSlb5x+xKmSRLAOpF2NtnYMsUUibqAFLKch9gsT/m4Pmk/PUn1jJNYqUtqwx/YFxHWmgCxh
FqcJ6cSucSZK8klTyLFzK9/Zc5igURGHPIyLVVNzFiDd7YTq7GDlzrBGWlZQttMro9NJZFlislTZ
DLOTQ9oiITWTy4hxbH7hpvdFetlVzZkydeMJdxtMrsPe72Rbt4Y3WeYoYTV3VTel2ORUv/QMt17V
XFp6dO4t4wafEvNyYOpdMxMfYMuzicN5NQ/juJXZm4Z8OOfBL/VSW5djnq7LuL0w9e4aX9Sd3eXh
3lbD2WjqA/GSGO7EdKVSxka1/jMApEm3PLZ3ddyF64R/4ewu7vnU6aAnk2+2ysxpk7kveqO/c9S+
gFlebCZNbbXJu5MgBYopPsOt/1lYsXnyWksiP8grX4T2cJ608NhMVHCVOz91oa2vYMmwcV/lWnYj
w25Fq3Adz/KgmdNF0SE2RpW+c0Z5GGQrN9z+eG2gi2vr6ab39HPFnjfoDzWiiiVrHAfsLk+Rp9tZ
6OdNe8fPuuKglK+DnkNSG8jrKV1eYMnKjBAlJGLubJXzUaGcdPk1CSwt1sXMruEG0U8RhZeQhiVW
IUEDOCv3oS2fXLbNVccM0m30jRdeE1bHVq49KTt2fEDM575M5o1n8vKrpJzPscErNZiwRVLl2nt6
Ks8Ey9+UPd9lHOW+UAyjwl09axWfVdvltvxm8kcqnmkE5Mw81c8+Yn8m4amxt5lzJWWOhjLaAoW4
rBH7kPK1RcTjV4r33viGfhXAnvN9iIKXkL3NQeI+Q2cVxj26HqfQLq1REcBrrT0dPHHvnmOEa2Xg
1WzFScIREN2Srht+Q6/tzil58a1SoPmva9pvDqVyps93ksHufd2ONjrCCTynGRr3JnYOMjDsMMDe
ZuvlkWL5AB8ejYsM8nWIAO0wWTY6GJ7ihPqDDjWIflF3pEjMSE1LLbyoidtG0UzZxPB2VaDi3GQl
8P4ENeMqQSPqpGSUI/Rc9UAt1gQQ2YdKFdm+RrQue3VOY8wNhg5pAjA0uKVSu0lVc9Cy8KZJIvrp
1jnS8BCgyd6hjyMwRHZHLHPRQVrasB298CmtovPUpHsjBDdTZaPr075zVyGNpHXSYlbM9fGY00N8
SMr6XddpqU4udWcycwFtkHcuK+AmxkO6aYvM2mlAJo7IOC8Si1yefr7NBc54KpWbvrWSm6iLGKBJ
je9UxRymhNROVdRuSVw4z7VYRWQjIEDcddOPLqjPun1boExXxAnaOelsHKSvvKzcilbsrKm49RqE
Ph0+r/Rn20VbjvWYUlJWFpaufZwk20L1O12C2qHdho+NKTcWjsTklAF0ZCH/2afEWATZx66oNpF1
76Tt2WQ5D6P6KhbwVzoqMBMBLb+a9Q3hYuurNrXWnUrFo9Y54ZqsYWqZYQgCsqgV306XBH8691E4
IaEkKYi4HhvzjBVuw2af9JtsPNluhJTnh6QMJ/JhTeABBV3LqEYghH0XyFV6xCwS77mdxs9ON27N
7gcSMd2snrOkeQ0m7VofFm2BuQlxU87wtKoUJU53ylKx1uPXAhVpRbmZsAyDEEmcFt8FWx1NmczB
5ZyxXPQx4ZQSqGN8cG1+fZe8jtqOg3tcBSj0DTp3CF3dtaMyfT97lNqroHL02yRzw7smbOvrIqch
WM2I3NpGkzukHGItzCb+rmMA2RWKJ1pTrEPrph0Mn0k9muCa1gLzx1j3jqkXWIuWgK86RdNlVan2
EJjFsOt6u/LLvLAei1hQvI0tS32CL2sj8Rv5Y1SdraQwvtkub7BdTR2N2yx8b4mp2OspS3Ri6eWT
MlCScV6NRr9JvOp2zAJnPWfJOYPpTGp5QgQmCtLpMLoJ4BbRXqccB+5HDvXrsEA9abQM8uznGkm8
m5d3SaM9uB1gP1qp34KJTG54/iQCsYiWQt204CLYrB4ZmJe7kpwF/FwkR+eUCUWsoVhywMnwOB/A
AtSbNMh+iARVp5c+it7ao81+H+yUEgPgd9dktAWp5JVz23neQQb0dSv8EdKll6sH5lmPeVtaKUO/
YvJVBc+s8vgcSkVPmEAB6hfykehSBwMGIZ23ZYguKqYYoIuGlWZ2N9MwOqCZ8utm6C5mCVQis861
7b6AI781B+1AgMJpzppdYg8NPQK005qaNTKck+usdFzOheHdqBPuYnbPQHJRsDXYtzorsi/I5dnS
Hx1WRF/e1aN5nevRxtPoSpemuR5G5o2KMY2RXoJg0ekSqu92+t4YSlvrHO7XVKkoSWjxmkvsD5Xo
exfRzwoGtrbQzFAvVBuC2zJSGDicZr29irToCsXgjdfhqAeAtTPH9EWRtEmyTvWGNP67qZccr534
0Iyi2JmFdhGEdrcaovGi0IydadVbdw4P0mHsA5adiXZ4TAL5yMHwyjS0hBNCfD3qGHKj6Qqw7moK
7HEV5/kpMdlOS9Pj7YNf4LjLmmzkGyeINsEwTauipUNS1nzRNEifq9klK6o/4OVdBoqo6Qq5IUcp
21U2JUvQvUxVfk6Clr3fi+6I1dDWde0xlwxulTmv9Uy8AMTeW506E9C0DelVBFH1LixNBwoj75FA
roa2BiYNmQP69sZS9c4jP+DCJV9h2+WjCZNQyHVk4ZYbMgseANiF3LzuyZF1khwEWBu+GhHDGd3R
Xgw1WbQZjffEQI9M3O0y9aaJ7KnraDTOhHdfCT08a0OwcdruWWjtueibreZOt678LtU2zvQrxoVE
2hF3hB+TCA2I1xl4u47aJ9X7iyyJ32zGoUa5qvFNJXofrkXPUcO4zBhQ43Fce7nYAx9Yk3t/O6k7
z91PsbjwivxmzO9Eqm26zlmkAHbImMxu1hSplG1Bug/leKwnN/WjQdirMbKZuxQ4WGbQ7rURnBP0
bMz56FrNqOHXJZUtHWUOt3rXEkteu7vElRjXUip3mZFckmTIcXLnpzbnJ6Qfd7aKfW2GUFWqHgMI
3bquNRnIJNMWYTTvIXva2gi756yaDplr/Qyb7uBI45bRGlp375Iex4FydWIexlyT+nJFwE2JTT53
d2aNzaYod+QV75RsPWZBDSEOnRK7whA02LW+4pFjAskxLFvVZX9Snv4TNNYKg+cDcK/vgZsfJ9m/
QQL7qWnBTldBuCEVOVoL1fzovORGsy16Uaq5JYSIXcEBbjqgtApPCMoZQ5EioxImeu+6tsSeuW/A
dh6aETG7MS0dr1xcNVl96rruHA2zvs6bHgWDzNeyZB1Vc3ksI1qQ5YjEpUqyZw65xBU3r5mKnoc2
MJlDuMdxMB6nvn4vGOSucPxptL+1e51X26ABtZunt9lu1SotWSVD4a2V57zSPl4waZby46i+Zi8+
CG+69rwItbi1W1QZbmZsGeoPGyuPJr5iOkPpcXf2JE5JkZ9p2RGCneI0k0N10rCE8VcQniJjeo+h
WLLgw90acIVmOpPZrK02oRaemrYiBpmO2arFicRoI4ZsoOjglZO29+pexzPAlWpjPMRErax7i84t
2hRjWznyjMNKPyG3jdbco/yhBdxeCu373HUIoqJ7pcE3jnv+xD6JfDP1omMcTdy+iqlYKMyS59E4
knaRrJs6LNddg+8x4F1le9B2FdqeXeP01joQ8budyLvJUjSnE0HfLt/JsH/pyIb2rFNRMYKZGm50
lMQbt29eimY8WdQJ0baypmBlVUgyHPtRdvGGIalNl4PQR2LcsPcV0Svw0Qd7tKJjQejyJhWZ/d3U
9HdgB6ypxuswUGflVfVNxMkpnpDajyJcBlLfu1Z8K3WE+0xOk85ejJcGaqKaFe55hgO4GTIOUabI
T8FYI2SI99har/m5jppEisZI6TrJrE1FSHklmElkaB6yAGB9BPLiUkZXY/eISZKoX8fZJ6I6hHNz
Udf9rYf5aK9XvFq2EdzbnYM4gmBglNeIGuVwcMzx2U5q50ofhbthgns3V9MqlPnRGPsrjJf3teAW
EuvuRngr6YithtzRdp3GKSc0vwXlTaOhdavkvNXMQGcSyTwrj25retO05FZWJG8MdI2wl59CJ3up
58jcdUNy12rpjx7BYeC+mRwbWoa8A6lqRJUfRLfThl2V7ie7WjyvGhKoy+W1SMptFs3rMHlQzPWk
uo3pBwx+am2mhrpWZ8hRJauZjog5ITWc6Bl1eSwOha30A4EPp8hFEubp/kMk14RqLhN2xGhhelNH
ODPiOgpuG50viiRVPwjckm9uWswXZJxrb6mbEUAU9cXdjPzx3Yw8dhjREV/ETpQPcXQV5/ZAch0p
VIxap+4pRaR1hYo23xWePqEoUMmR3HdvP821ufXwT5wAe0WnHBDg96DAZx5p1K0mBCNKp1Hf5gG0
QY3IDoJs0uAZyO0rWJvLxk5e3ZpZEuZIbOZNx6BHc4WPHLA69dHcXGZJlF65Zq7vjbZ/bAtuox7Q
BfVNrXh0ScJhOC6UeTDIjWGgmf5swmbNmutHobadyc0elbOJCuNcttHT5PWI2JxHXKXRxoiLeimi
rl0SajdawfpmMly/rxNHu1GSxqf5CiasXlexu0qVfplU6XWd2lgMgwuNBsQFfSRtx0Q592trNi/i
vruuY/e2ibz4dnCqDWhe9FKiGA8NQmmywNpo5WbqqnSM5zjujqUgJl5fxz0VCJMZzEpDxzweBX46
hThEggXB++zpl0MgV/1wMpxw6zJzCZ3r0u3xeVIVcbBzjTdtYLYYaReJ0jaTWb+YyfdZSnrIj7y3
JINQY1rh/KLBotkqjW5fuIRzihYJjTfNr6YbHDsdySm2N2cdMGDntOgegKD4dEquwqTaA/tCwhQi
GBTxE9FB3VK91KwqIWFdrW+NHJuSAjmWdl1CZmxY+ES8scS+zPPr2rX6rRcr3yQb5TlF37gF2cou
i9hxyKLNOJdPUbHrq/hYxtNNsjSTxqQI/IF0nP3USircEQdq099lSp6C3pP4wyR5Gl487sWchH6Y
DOixo5SeFLrZ60DXvEc6g9HWnCXn/ipK13LQt32xzAHQraUVzMDeMt0NxB/fSJczS4OHuPbYWgmS
ckkKwy5rR5d4X7b9aDzNXXNsO7S5hb2LpxCxciJ/SsESSXsFXLYxGktaWHiZODWteW0+auWw67Np
l2rOTF2ceqs4GYnTw9y1KuYxQBoW/MQXBh8Xnasm+8taRSe3e4tbHWGOxRHJskmGVGP2ypbLq0NC
ER7bZzLs/bJA4uqxpTMqJwFJkl/Y1xzMcuOHm/xoKtxrtPouB5fz/2Jls5GMrmwO2VnVdOtKb+m4
ZlnCQjJ4fkxOET43tWJtlkwi4DAEqvRDGd5PHe5AzzPdt7zB1A5ItduERnVg/H+Jb+WRCXe0VlY2
oLi2c8JJyF3jUzCm/ecOjD8CWP5nQJfF8fED22oT4xmDCvMfB8jmtXv95S/8gki+6Ua9La6IVmXd
//4v/svwrVz+zf/pP/xfb3/9KV95LCB0/Pceiy2+8tfi5y8eC/6Df3ssTONfNmoA+JfAvf6Ctfxf
j4XQ/2XbwjTpf7lQJTwL98V/PBaujv1CAGGxhLGElyxZG//xWNjyXy7ZDZJ8Ed0kvcU0/onH4qPB
QgfjTkcXTperW1CcFrDW31BppglSXxZ25CMjhSRsZ95w4JwXPcjS7L5Agy3or7/TiOC8YeIANmjh
GhFw2X69VmKHWUr1GPskxVjflcpbKCY5TrghN1yENhpDp3lGHrxCIpl+kWjw6cUdBxrgAschw+TX
i+uYoJIiNCL2AS0+FlqKUlHW5sbqGS0RgsE5zwvygzMkX6Xf/Ibt+ut7eyAIF+YLn+AD7QWNoIYm
FthzZca4MTQM81MzabukxO0+DhXHBGdEQt+GdbSbyLUgJtIVe1GmDmPgAVXB3x7OT1g5xm+snOWH
kBAyIMB6cPKgAP39R9cYNqcMCyOf9bs/ZXjtACiTxckjOW+DuS7fcymaRTmoWsQqBMILO5U3Hh2D
f4Od/v0afvZRltv+4ZlwiVAV5A/x+CEd//WjzIHR5FSFSCsnLblMCkbNa2oNuXf0iFmlYqR+rQ3U
6VsGxeU3man5vTPj0FkhpUfN71KGnpD56JKA09T7iiT4GwqV347YogWl7sCMB3L26+cbJS2qiVrO
r70hvrX0fqTJtggVGs/2m4Xjm5FcdMQAXGwRucUbKob2C17QZ78XLEMDh6nlgXT6mB/mgXGMgsBL
/MhqxnMdV9bGnJvsCuuFtnczEjNItZXwkcMmPaVRygltJDf21XXQ4v752fl9vSAXx7QF/Dmaba71
ASWIiUzJog1Tv2gT8bPJrHSLHLvbdcgqd3++1Eem33Lr/3apj7DQKgC6RrM09YVeYxaYUE8eai0I
XtjCpmsyot3tny/4ybO43F2Wasd1pGt8QBcCi0804jATH0IifHizLo6WVZhfrILL2/7hiedFAWLn
miYdyd9yPWxwtnqn80QNDJK71MT7MdtUSnQuwEvbr25quV/8asYnPxsXlUt7mCUI2uuvj3GiTVo8
ovT3nTzLtypPp+ukZTHMM617sTjSbO1qZDJo6ZLCf6bnO8BcWVFiEr+Sl2JnEGDMMR6R2cPcj3TT
/3zrf/98SwDZsg3CK8N3+OHWs06BvVZENbZlR+OlrjyO4vFAd8YKvrjU74+VB4CWhc9kIyD87MOK
Q3hsNzQgo/iVSb7VKizoAR/sPqyzfjO7AGH++VezADaaEMr4jvby1f+2w+ZjObe2Q/R8ajFAKWrH
xkWlE5NV6dL/55eybTJrSNNZbuSHu6jShlW0DDOfcyS6G6AIGzOJsu1IPu9XLMrfH2NPZ/NAvmVA
dHU+BkilVuvGID15O1OJmDW3tOlQ9ki4VxL5/hr7+EThokLzyiibCXWLVV2GGkOsgNHpe50b6glF
gqQam4bnrBVMI7RudHyL8vcLfORnH9WBhEf6LGw7Fq9ffwF3ECRsBkHqB5VRboeOwsFQYJlY3syN
vqizuwIp359/i88vyg2Co63z039YKBGeBQYpW6kftyXjCzNPvRubl+qiIX3jnXF9dAWQXvv+56t+
9h45+v+76kcOau2J2dB1RS9WdtZxkRBmUeZcaMCSvniNfl8sWVAETFmTIDi+5IdnzXOm1Aj4H3+J
fmUTlNYlEbDeFxDwTxauXy/z4TYODJAbw1vC3mFlHkC31swn0C4bIUNlEEOqW9duiefFU9pTZQd0
meNxzNXKBRVxIJa7vtHGItgA8ahONEzc6z/f8M9WE8fCacMbh875I6W8x6oJiqtEhsXh9sJUI+Oi
znPuVCTLp2EQwcWfr/cbpH6BOoLytU2E3SAczQ8Pc6lXnTMXUMsQ37rfO0zcb1PvLvPMsbNhURFk
/dz1UXFdDLbHtMZS4z4yYsbBmUxnZAEi0F+Hfkbu6MSW3X6x03x2P+RCQebdgcX4MZ5sCCWPWtTn
vq264W6aB01b2WWtPbLYpsfCmb7K9fnkPeMY6zoEvtiwVD+e69XQme7gjrkPPwt5Tm6wf8TYXJ46
l//XkSnRrBNA2zd//h2W5+7XXdwjTMRE1bcgJ+FP/bqmpJFhDFPe5X7KQ0cnYQr8ehTlViesFyQE
wtFZGNnaMEmBIznwq3TVT95zLk8t8deyRqD2r5cXuKPyFhmqL7wi2kDPbZhI4vNFUPNVSPZnl8L3
zBNnmDYP3If90i45F2fdwNbsltqmBch2TDoCyPJq6L7KBf7sxzQtl+3EFBZkgmXR+dteSYvfKZVD
CpQMmM57heFB3bNAUFA50AyE6qEUU60//5SffEGbyhcwsI3EEHvqrxftEaIHtLVCP2pUdNsGMNBQ
Zk9HdEzN9s+XWn6WD0+Ng62D8t1dwkj/4hz/7fulnh0aAw4KP1BkEkImHmjwQGSxo6iDneNFm3js
8j0G1/d/fmHSJ/469xAx+THagsd1CFjKSdZ2wvE5M6L2uSDufmcu0qJWKeEnnpc+LKffr0qoT1YE
Tgqwm01WLuDNH25vZlmNVcZkymiID89ZHb7PbexsYaAyFSxBEf/5m352Oa5GU4PVgKP8Uvv+7RZT
ZlOjBAawnUzSGDQm9wkETfVYR0V2a8Ak+eLOfno90Bm6YVDhs9f/er3a0WpTaAMZSmPXngo2q1Vr
cboEZYXFO+++qAV/f4JIP+X10LnY8nsuH+dvXw8fM2oU1Uf+HOCmpPrtDl3KoHXOdLXTouaa4Ki7
IrLrL26r+PTCBCoDdYcoLfUPzZs4T4tRAXGHw5gIGqRZjjoKqem4c5NR3pTmWJCaHPJWQ2xDRA2t
T5vSY4WacA9vrEH6CKDwKPQxJF0HH/1PiJhNiSwtkY8uPoyzCpdpEBnlA/OvsGOuH9WE7pBiZOvX
E6I9WBwGVqBNHJr6C+xxFFt1NNEZriS2xz8/Rp8cPJBnOzoB2sR0uKb8cKMbS+FAnpF51h3S3awa
K99wrQpt0ZhsUg/HfT/T2cV1nG36RSUEqSSnW25lW5HVxlpL8+m4TFgABWrNF0vWJx0BPhvPOAki
yDAs98OnE/GQxIMkBQIzqVh39ixuS4M5RSoM+0I3YCcRbAhgKJMo04dB7SY1aujbEPL/+T79vnhK
h34ezSSkzAD4Pzz+uWlMVhTboe8Yg7uGsFKsOxxw+7zHAvnnS332kzhi6Ybylcl3+HjWamWHYL43
Qr9lRtquCH9tDsBZ3E2MgcpAO98xMG0XBUmNj/KHpkXY4oZx8DbEHHgHpyZQNJtzJgyu7W7BMJTx
F0/N7/sXDV66qa7lWDbl7IeXpMcKH1VdGPmMxMS6rEXKYBcaOkJ7zxdaGEH0bb46C3x60eWucBp3
6aJ9uGjYej2iwSD01ci7ScusAkSqS1Q2zVykz8imaatif/zil1/W7V/3sqWZ/f8v+2FddzR9GPFJ
sMgx1tlnnskMo0H+8ucf/bMvh4KTs53Bjkmh9ut6F6KmiqqWZScuTWdvzxjDVDr0vheQ29gkEFbG
Ua+++Bk/6foRsMScWbouFY738eUXcwSjurQi3ygy3KzEO63N/8PZme3IbXNd+4oEaB5Oq1TV1e32
kMSx45wIsT9H80TNuvr/oV/gR0tNlNA5sE8MeBcpcnNPa614KELX0dbfAwbVr74M7fOKqWLAPhA2
kCAfHXf53fYbjN+hTOTRIrD03R0PmojERf4IJEGtj7Y9xzcPLMcHt+j73/i041dPTMkTvIzlY88Y
xGNdOPXzlFcajXbTfO84S9Ud7MzrsBfBZQNKKAJudJn2r6vhkmEK5GcuBOLNBTrFipkBuPTS2Uei
Nmv6ZyRsygeIQP3LQFk2vH8aFKV07FtUcyUflEXtenscBsnJjW4dr5DbdteRBPsK57LzHAg4n1fN
nN/VjN1Bg2oU2ffOd633TGB7IlyjxKbA0FgHz7HK/aGSTJxhQaFFRX37e4ygb8dWiOQC48ZyQ8aR
md/Y/+LHoKPvL12585zKX5VJWHJ3p4EMr7QWfeYi5LlzW4RtfxuppD00wdLNYEyAnwK5t24Gqp8f
onE2v923r3j/6RIFIIwhWTIY8N6t1AIBxGQxrs2m+re00U+rqobPs5iGG63b7NFk3P88CZid7htW
+RkHpUxSSqheSXm2hss1mT3oVDCsN3LIJyjegda2D06W3L79ZaMX5+O76dKhNby14ta0q3yjAysq
IVypDj1A0jkiDGov/mwJZmPur0rl15A1IyB2OTm85Vt72trJESTsram5PDmrAEkPcR9EZk1LM5zY
prjqZVYcidyp7LrsouXqjkP5ebebMNyseoamCYioBVp504N+ZdE/ulP6L6TOxq11rX/vr1R1cHgl
bJ/skcW6Ow+eoHYK2LtLL8JGDjdY254YdfHQAaAb9JWZ2pEmVxF86kpxeGlU1xMdCpYLg5wP+eV2
l1MPHLYX5CkEaVUZDqVkLaxFckMHwz7wBKoD9NLU7jmsqmIux6FkUlEyQfkulJ+jBYluX1b9tTM8
9+DAKj8kqQyqikQc3l58niKLBncrrHZRQRwsVt9/30QmuNEZ3E+a64xFL8X0cP9bqvYTU/RGCD05
Qjv3a3ddN4H9Ty8r2t9yeC89x5ZvXcnRpwN/p7r2uFV8Kto+BmRw20+XA6gPCJtoDFJig2yAzuTS
xNnl/oJ+9XT2994DoErYhnOjDrAz0wOTs9lCqB1S8bSYIrrSuZYjTmnb3BhYeh516PAMj+l2z2bA
MGib/l94YIYHs2vbG0EgEJQRUHCuGfSn4AkIbaucLp7pNAcuWPXJ6QPSqfdMgzr27jR7awmjBbQr
lxVsGGQ+QN0a4VjMIKf+GU7DlTlP1/rjYIdkBL/bIUYDTHRmqHhxj3YR/jJ7NXKnApJ3UGnPDHJ9
tfp0/bKA1z4jn8Bo29AWN2EwveOvkIW75nTQJFasm1Y1QwO2xcgDjdDtN9K6voj7iv65mVbDxdbn
NbSh3r0FlmZDQeSlUBrV88Fmq1IsijQmFTaGFUAty1/1ItPuYFqKE0G20Yy+eEgAf9Th6CWANdYK
opRizOXsWgk+tx8/aEYlaWTaNLumtGqtg8uguHf8Fgd9HhsmzleZz2Cb5QxJSnyp3Fi/2vjuj94Y
o+eCuvdBu0oe+P3nlqyeFMJoEwKU2C47jqE3LyC+vxh9bthPMEsn36zSLQ3oINBCqOIk/wlDcveQ
xGDHzlMlxOP9E6f63JQA+XCEeLZty814sfGz3cTwtNfJhdaT/a4aautxcof0EUzJvy0Ue8x7j8P1
vk2F96YqxrIJuE3z1YiGMZMeM8VIt8ZAaMfK4hF9kMF/BKBX3IYmT77ct6d4FANefx1IJi+jv6+m
eLMdNZUDs0DK/MIlrlMEf3r4BMB4/Rhg5nnOV2SB79tUHCLeCi4QZTGC6GB3oANHm7O5opXCY7yA
7p6ch8LS06s1O/lv90292k4SFp0Hnw634yE+tjPV0mdbyeJRLNCYHSdD6x7Qy2nBH2twXUV6e7C0
15eVo8rDZBAgBgwE7sM30NVm2RaAFBJ7AGJhTM4l0kDqnxo9b2FyM5bHXvfQyHNH45oPVf0ZXBYz
ocC0Du6PYuk0sk2d59E2aTjunFU3wYmi91SpkH9pzrbeVRfI38Bm+bUor/e3+dUbKVdtOvDzynaQ
6e9uStbitWK46cJSj5iJB3a/uOelYcj9wP8oF8X80i9Dlr8vN8VQz5CU9VqYoShOcQ6gqFYhWBoZ
DCwmgHDP9xf2+lkmw+GockgDJjIoN259QK0b/bBIshR7EM2DI/wmFJNI3zMZl/xsOzq4mZnZ72Z9
RrlCq/qPdjLb30q9ca5xNzI/jq4RwKQUCGjrV9/ayhPPea3VP0eY5g8O+6u7LH8rARHtcDpB5t5f
BfGMdhPMRkDs5wqGfyv5vo768M3I43g9NxCxfKuhVr+A0dQO9unVlZamLZ3OI96aJGmXtThli3K8
T8MCednlccxa8zOsw85VBNnRe6g4a0wbEpEhJejT35NH5KVXXoPcRWVWdlKX+GkoMkR8DS39cv/D
q6zQzfrVy/NkxrC1skYTmtZWpqFCY9ZoVbXDu6FpjnrzCis0mWjAQC/NBQrkG/hiLZkRWTUF5iic
S9t617boGJqjc1TAUVn5VbUia9d5uXdrSQMmaHwP0BZgdP9WtVp29SEOOsg7FEeA1Ir8OCA7Zzk7
K9rAFDgMc7JnlaJ/kPTWFVxiETIpbBx4gVemKIczvyi7HAjHk41vt81tPL+kJgSh6DKLy2xb6dc8
WdGyzMr4x/1zIP+rTRQiace5TzpVVIuW2c7UZDP8XMQTpkRmPEHtEV1E7iQE5IZ77mDD+Ag48HM5
9WZ437BijVCbk+CQ7nOp94r1AtRxnzEWGU65n35E5j0O7WbwoeMw/YM4R2HKJcBCYV3O8RLXb7ez
QTnVjzsjgBx5ZmCmH+HVcciM3w2IHR0p5Co2lP4ejT9G93wHr7E1NroMvDvIj4X+DMs8oB9/fici
ZnhOWtd5/8Ak23x1QJ7KMfG4eKubchkVIZXziRDpHO1jyhzEcVMaUHiJ3v87jShaljHygn7EfMr9
z6daputQKcZVIX2798WrlQGUnRaGQWfThZ63n5eQIl3yuz2ssX8GKWxDsRFUX+Ooyb7dt636nqhu
MgRCMZBkRf77C6+SOqOWBaMr5/tJAGB2Qxt47B1AzsnRPN8r18KGMkwWuHT26csH1tZUxOCpBYss
OkRTYDzO+jo+DZrbHSzo1asvW0yMnVpUGGwL3OjWij8bMZyWlqQDK6snF8WL87xY1QemtUz0vDr3
7cfEI+hnihiGVcAquyfGYaJA1AJ2iDIFoe0lTGLSLddu4Cacg3dGtTQm7pmSo0v8elIun1Iz0bUB
nmNqzU99DYgfuhqYCGqTmD20p35Mb/ePx6/x9p1PI3uXzVPqRD7R5nY7YdEit8Ovhl5POeg0LnW5
noqlMC71Eo+/l4Y7ATorljVcWssXQA41KMWC1YCJHq63wK2tiwvq5M/7v0txbPlZAaNLJAU0O3du
aNSE1bF+n4c9qf7WeeLHMI7H5WHx5/XTm20xAyD3nVqyic3tFji1HS1zBdNYmiMJ0tVAe6TgyCmx
SvN635TCEzAoRfBIBsInAyWxuY0i8aK47KFyE6CAryg7ApxhJKeGqARu2cQS4xd/WH/rgrL+ed+y
YkOxzKuFQPcvX7u1PKBQ1vgLi1yz3ji1I7zfDUO/8OaP7dGZkhu2O1O+TjzOpyNhhjV/aws6DiTf
Y8nYVzJk2dqd8Qhh+fSQwzv4CDcWijHWGD20NsOYpgdgOg7s6u3vGJr3UqFbxyshCbL9DdlqJDQ9
DcnYz9jTuE72U1EZRuhUo/3X/a1VfVTGZ6jTkee5DGtvTcVTMEGN2PqhaXvaxzFdgCnTfYZgOoMv
NcsccluwWnYG8d7bgx9Gapm+A77CNdkDZYTZM2gWCD+MyuZnuXoT9OhYptGyHpS7VOeHWJ4qK4NC
jI5K5//iHWntoF3iofcJPCCnXGGzu6G/+t2dpuDgy732gkwBGLKai7tlgHEXFEwM5oH2h/M+Kxkg
rFMUkZxJ2PDy1+5zv4zFgb3XK8Oe7TErQ24cUDPdrmxw63xpJIK3n7qfIvKLG1KXH+fWnh/unxOV
IQorTNkzwwGsZOdqoSL3nL5xoBxnEuaGaPyKSB7A59Y7ekiUlsi9fl12nU7DdknVEljAI6GjdQsD
cp3UgQ68LRGjr8Cdvn1RvFmk/B7hYrDvvUL1li3wGAGVBbD4SK8hZ7wRGHvaQ07wdlMEpPJB4D2m
iLNdFaAsWRdt3NCKsiTMOzs5Q+3bMcxgupc3mwJUQDZmEgzTDtudiUZrKTuvhRs6Lf2E0zBExq0x
q/ojtD3T9/u2FOddFt3o6MtlMZK2XdYAKhlmhcqFPMH7i9HZ+eMYG8h9aJKBlJGT231zr6M0pkOZ
9WNdsnXp7M5G4VVQgBmTC3y1iy5wbqAb5BXpWwtOOH4+1f8ms7hZu0UFpLALJWiX8gNNy7KL5MyJ
6B6jrK9vwCDoZdxflizebd+crcHdsoDEwMNjS4U0xPpOhg2vLkWOFnKx1f6QTlZ66YKqOdhLeWP3
RhmB8EDn8LYCjdx+OpC40SzgZw6HqnTfB8GM1Ku9FDd/TqTKbVOd23X2HkEhoaldLdOX+2tWnRyA
mtQ9CCX+p5P10ieTBg7wJNhuqM2rZOTIoZSw+/Ja8lVvzPwaB8M18qO9Wq4PXofCAVmwu/fMNcLu
mbVwAXXhfMuiXnMhoJ+cJ7/066PqntJYABDUBRsBqmt3gloS1NzqWNxcFfR00PJ7RARmuTFGmb21
7c1h5U549NBAIAJw3X7GyhvQmFqRSplgLAZ9ZJkyYOhCvfDF7zzgMB+19X945iT8Rj48vDuUS7dG
+1gbOz/jhrRLl9/oFfVhMMcwXc0CLc0+09/uPcn+qJLQUKQss49ybR/fbKYsskHA7zq6XsvsI+rH
gV4nB/nu68K33FAJnKIATHVm72Mqqy2oi3JQXFtDyn00hgLU+7hGTzYjzR88r9X+nAWBkc7Yxm02
RH8BQg+3MRnGwbJV7o7Dw89h+M0nqNhuM/lqHo2jxbKbJaNjCzdf7SXWQXSk8j4Od0LOPZK2BLub
obVdwrTE6MAbGfshGRXSsIk1IkGFgqIbOWPYpZV38PTKR2h/HSmdULkg2qayvztBdgsNnoOceGg1
SDPYmcmEOuxeV4iVtXOPaHUYQyX/GCQIkrzd8chMwmPSjqnEfc93KXkbRWs5oeMnJazaVQtV1JJS
t6HLPEJHQZUxP7Cp+pCkqDR9ydVcDtj2Q6KdpCGhsaCobS3xdTGh/oSqWD9AZam8zksrO68TMZmd
okNDiQ8xg8uideOpH4P1nMbj0XCPyhTleQYJCDRM+nvbBU1Wq/trajiUyS1mwfRoRYqFgf+qcdLL
/e/1enSQ/QLRTNaJf/ON/WDPOkOT56NNEgo3GfRwnqWyQ+xE/l8w1FfZY5Yn5kM5GEGBGBXVYOTH
mdyYJFn5/V+i+oo0wsDbS6IAQoTtotPKGmrDoITqWEAmxr73kPDx16/3rajeZRki0jxlTJrQdGtF
lFEUB3rshnXfmDay4G70DpgdbFRTPyHYYLfJ8B22+6JChjDqnmY4duuDCEjlEogLJKgfiD0ERtvf
wLtYNIjfumERaFVY9fN6db1xEiGDV80DKjrwNLmVVR5cE1VMwJzQ/ygNmEfebbCVOXUf+5TD5xlO
LkFj6Yw8T0vlarTgNTMjqMrvb7bKIqNpzBXrvJ+MgGwXWtXmnLow1YdVrbufOl3TT1ONH49hoLr0
KdDPA4OqMyTHikGROTifX4f9RSqqaWM0iLR3Q9Lc7LzYcf1hCubo7/vLUl1PX3oaKhlAxrydv2mL
2PZgxHFDhhotBG9j/zIWcOH7dR58vm9KtYNULAOG1oEMEcdud9Ay4WQeJxy5m0Qgch3NBIerIc3S
MMEv5nI5eBNfD6ziDl4aNLcGaxOmM9BnTti3+fgOub0gtAa7PLuDX8A6CPu0HUz5VTc6/z3Cd3/7
k3AvbhBBcwjR0sEzpvo1vM8U4pmkobjr7m6rKzRRBS7J1tpW7d8pU7JQEYoGGZpUc8qf9QS70iVB
HAXIVW6UGqc4LZ+hrdAoRFQaOifLCvfewSlTfH8UXiX9g4xBDXu/R8g1Gf5MbL8AbbzMPbXQXrjP
y1x7B95ZcZ43lnYXCBYrM3IFliA+/NqIvHqYV809SFXUyyFEke1gFrR7baDsW3ULeqIwEg7iy2Ih
3ES7JOxQXzk4XkpTzDeagIzJos3dzVmdqh6HQed7Vll/yumyPDV5+3m1YK1/88XBwdNa8WSqTpqw
PcdTFtQg56kIeALdvmKCalxn7O3m+yjqWU6WHdhT+HTGcWhx4Odordu7LzVkmt9YJZ5n8gDdpJ1n
nRf06m9J5reQP9V5/qcH7exRlU/hH3B0sqTKi8brvTNrTEHvzRXhNDJOCIVYLmyHBuLabb5GH2zh
rAc3UvF80m6kdS8rOj49su22IoItIOtdSb2MbKLGgsyWIwaIeLgR1dmvhvJBxIv/fkrt7pzAfnJg
X7nNL+zLA/bCwWfj0DcrDjGcbHu9wfKZX7rC9J96wVA/quLG2VmyIxCBIpqmrQuqguiEtsM+ZvD1
eK7suUAPru6aW+IhfZDXOvMEbZDcuqgrHi0jb87oYZsH91+1XGIi4nhcDQ+A/PcXy12yRhQebiUE
HA4/tAe5hDWk1jldavFhzYcWIuz2zXNX9K8JTyiY0f/kY+/cGwMcOY80lzTzKQySLKDvU1TZM470
iMFE5Q8okQAY4QibpPPb9ZWLKKxxoe65ujEI5NHpzwv8PddRh4bw7Q7hpamdl1tG1xidwiPwW9lK
v82MW2FExmlpbIjMCISu9+29Rn/JMQA269dzShV054G8ONE6anekl1Gk/WwnF82aXAQoEEVUY6I1
KZuzLtABPGfLOL6rLVRM3XxJ43DMkIDRUlt8zWMHUbchW/+Af9n76/4vVDwuHCuEzyWrCBMsu7vs
W0tbQL/ghXEZDc9Exj+muG0f7xtRfGGeFZ7wX1UoavbbL2zr7dB40+BBfAy+D5bF7GHOGyjyU+8I
rPyaaoBC6Utbu6w3Xfo5GCLYhdxFIAociNUzQs2tlh9mEnQ/03bujY+ABtDlZcY+/+ZOnY1cEbrF
6MbCquyfPNoL3qWcB8R+Gs0Vb35pJQ8RzSDq1DyAe0fiBRpUu0zFhG6m9U+TJuZzIWAXTqbWP8hW
X39csgteJCBPVHWI+bf7DjF3rvtZgbiI5pgfpgySUVhI+4NI6LVnpMpM1CCzfRmo7MJTze2tZNUy
ElWCtKs/I69LNEZdJy/mBdhjU33upskKTToOb50jIn0igyP8ojVLK3F3vUQPToVOnoOENi9BZ5gN
3ERSkL0v8vCtZxhTNMtw/2RtJBfbvYzaqLCyonVCL6iK93mS6bc1GkrUeLQv/8ESGYWELPnS6NaS
nMee4V/hqwXI7VYuRL2gpQlrZ8M6CMVePy38/8RHxAxELK+ABHpdM0ZeRHboRVV2i7v0G/6sv3pz
lhHx5xN6qfkReuF1tLKxae++GULNcHp02JwcbQx1P0YCzzXbc4q09zXNp/JgjapL8GKN++OJcGM/
0cvBHnx2l9Uz22ucWMHBrVauildaVtrJO/fsdKvwVquKHEb7xwlhzQCdJkRV3VOdr/NNc/344f4h
UdqjVgO2jbgWhN32kExT4Y7QMtlhAvP478bS+VffhMeohWA3jJ3uqG6gvOS0JanJEGMyjb21N/Rl
kVIn5aTkfnnVnQ4CqmSZP4IxhzHcHPyzprlIFAorO3g8VCuV8E1iLjpgrzITV3TZ1GWBHTp5H99E
NpOHan11E7MuHo1F+3Z/YxW1MLCrtMx5svEoJEPblbZiREHQohZmJlr0yLhN/RQ5/Ypk7AQzlVMM
lwjOQ9QEEu27b1V/Gbl+VPpTLZmhVQmYcSX72c5v85IuwvBm8u8GhvrWybwYZUXNeewgoHhctPxo
zOf1A82aDQbAPDrqJAi7NQ9NgOBBC2cJyllIDvlgvnu3WS4iqv+5v73KpWGMapCkH9qnSG2RukPb
UMuAWKy5IOBcnUYPoq/BnYt3tWHGB6dH0WvAGnm6T2UTXul99GyZYp5qaFTw23I0Kx7hjC7djFrq
YJ7MIG0eCy12z8Yy2R8hPOseyiDRz6hLBwcPiMrX8lLRMQYLxYCW9FMvwniT4dCebqNDRO1FpKAx
f/XIeo2tHPBpQXXfQO9o/YFZ9XmWxV2fiSmC0d1hKvKhQBccydRB9AGFZNGZv0+OVTz2lEl+WIOm
/Z+zwLNQQJn/yfSi4WGetPGoKKc8YUw3SGgcjAt7JK6bdta8xg11xyAfbmWdJ9/QF/wjRvnvev+E
KS3J8gKDVD5ohp2nAqFKNSAiHCl73/o9WuB1Hmyte1wpcBzsrcoUQb28oZQb6ZZvP2mru/Gi6Zgy
F3u5pdAJQPiPzNuSFkcvtdKU9L4MiRKo73H1caPZ3ZTilTKysHMCsvqvNc+zMHLH9Mf9DZQHcds3
AsJAu5rYg8EXqH63qyqK3hcrDO0hWCnxjzmkvC92cgQFVTgCaHWYdmUcVM4o7fZOrEZvDPTkw2xK
xMUdhPfNn8X4rLnm7/0QLweLUuwfdFBykhdAGhXbnTmzmObR0Gw7LJYGQFjuojwHxvcfrR5gbrm/
gUpbgEAY6MXkK0IoAKeTXVYpxwIcCJhl03vqHfu7Faz5n/ctKV5l3mPSNxJ0OZm4+1QIs0Kj5hFL
FUNj2dfBseLfUNREZQLKWWHBUeynjC0G2hPY3ung9Ks8i814tqzK8hlp5m4PSufkZtMtxAST7mXX
KbPF+y7t7VDztf5zkRdQKngZUowxfumpykYo/2s4zu5vgWqz5aXgFMGbRH91+yPmOlp8MRMt95rd
I65gpg1K7YBMmEJougPfojq0kmv1f9U96qRbYzSmzUmPSlKdHPndOKO3cJqcqb+KYRzz0FlbbfkP
h+mlSXkEXjwbc7KMfr90ThjYY//YGeV86Y3E/xgZ6RE9pvI0gfCDv9YjN93PZVpzrSdFS7qI/DVk
qqRb7cMMTgm1Md/TUDt18z+j2RNfNHcyDsIulW2YDHzZIJIP9m6ZdDimusVhhHWZGs9BAFtKbBqI
xbjCulDbnC5DXP6Txk1x8ElV54fDw9NEn5XqWrDb37VfR+qzNiKonv7gpcjljIVlP9Tzsl7eflQB
lgMN+wVJdnc+qLJhPVldytFu3f9f5eXOp9ItugeAL87BolTn1DYorhOqBxDH7nIsjdo2DHi1G5Y4
13DsRvvTOAtQjIsuGXe87/cXpgqymJCh0Q/Om9btvsAzMzqcFXJCxm+jBAUf0TwmbYYAaWRW3wOK
tZ8XUHqhVgM4S7XJ+a1caB3nyHIedFUV5R/Qt7hDWfKXi9+5gzQYzcEVxJfo/cUnTWjLc1Mzvr4K
41vTrA2leTd919oifqwihjoDvdQ5ZG5DjTOHISxG9NhAzeB8f4ekY9i9qbhI0AiAkBiu2wPRotpx
hmji+UaFbroyJOKFuh5bqNMTM4wz4DQoKI8ouBUP+cbozls1BbSHETVeidUZz7Vndg8Rk+cHz4Dq
rMkpHgthKULMfQWxjIIonabUDdPG/DJ4KKeuPXMCjp49G5Fe/XZ/I+V13G8k9QpZCccg5Z3tdV00
cwIiZ7ihHtXGSU9j8yRQn/2QGmN5i/VmloId+slKqP1NUZl+um9e5S0chwPAzBBYj/0wsBNko8f8
DFNZKRSWUZd2pwE53zNC0tXDfzHFGAQj48Qt+3xhhemrs+WQblMjRgeZenUh428/ZgYatPdNKT8h
qBIqTsEvXOZ2U50ob0o4R+llTykNnSo2P7bDZIQQ9UEf1aDOeN+echdf2NsdTOgbm26CoR5tdQ35
TtAnZ1K49RKgynJgSrk0OueSdomO4z778f0lnTsKemEMCcg76hTFjIZqI+Wyq3Z879jpm6lH4Tqg
mAYSDzcEZEYu/sWD7ZYU7JKekj/Ybu9cDql5aiN0WoIsejOUemdKLv6FqbYLULJH8ixkHNE9pcYw
hF1bjQdVZNWVo8BE950qMlUR6WZeWOm60RCIGXqhpQWdpJlH3CePjOCpMGP9wUkIAIsmQEA3XZt/
zGDu1oNvqPwBchhS1nlhIt29Zl0ULR3k9m4IkYiPBG7OwIU1jsHPsrY15CC47641aldNi4vQ8NMj
YgDVcUWCg2YYTymcPLs3pbbhRSbAkx5uqBYEtJpyOvmJb/0xr2kWHTwVytVKpBG7DZvFfjgS6GhR
ORHWzM6YkWGeho8r1Jph0kNa5aZpCVUjanNeY7jvV2c+6tWoAjE6BZS66VtRENqdKdqBRiWVnEEg
JmV20qfq26Bn2h+GE/VXc+Lj5mPTn0XZdQcOT5lPSLp/Kl8kT8yfbw/a7HWDLqSsVmAM64/Rnvsr
hfj65tdjgCryzKK1WqAG5PrMpgL5oJrSHHUzVI+mFDngS/PN3T0wyNI6gPELzWVqWB/bIoIfM0av
80jOROWXaHnC+SpJLYCXbtdaZHCFZDrz6I7e/WsXnXFNGoTZ5sLuL1QqjjD3ylX9ekgYj6RXsz/C
VeGnUc90ZGeL7LzOdJ7cdTkqvaiOrowAqLUB7CYY3C5KixHUmgcS39aMZ+us9WJ5Lwp4Lq8LZGgp
CnaI/V246PCtkiIbCKt5xfwfphl5npl3p0kDBRCUHtufASkwsicGlTZEWuO/dF4aRM6m6kmrPcSn
49lDaGRorrpfWye7LOqb1QzRwSy86vu+/A17p6lnbZp3TG+mC51mbU3Es9GV5i0fUDLVGYi/3X9S
VR8YD+UBaQOn9Aqt7A6z7XoxJWO7rqdb7fTmLUCk4I/7VlSekFIDXL7AbLCzu6FTQtWShqMTTqht
/Ij61i5PflmM6SkYo/ForkXlinxb1uJB2cBqtNtDY/D6pUK2NdSsTIAyRevuqUnRdTv7iYUMU2+k
wAoqt8/iUw+B9FHFVrla4gboSXEGcBhuz5EtprHQOkFpwZn8a1N2y21lZgk4wzwd5C1y4/ZhLcdS
wongxWCibGsqnxa3WundhKujl/HJyPvg7GlLFfbMcl5SmFnDfCmPMBRKq786wyb9lVeHpq0gLSpl
5zZ3i/qxdvPPNaizBx1ShnfaBH1gFXNT336EKMJRCP41YLJvf9c2yeiv4lhSz8N7Eevrn8aY9jcQ
p4dOVnUpZEBL2d1CP3Wv+0Ntc55iD8axQqCLWUOr834y6vjg6qmOqczYmIWS5LL7FY2FsAcIhZ0w
qU3rX6fqqikUkM8/LGllh+AK06ce7jXGhYrpAJmiOqG4Wobs+cPF2z3W9hCbiQPwLZyHBLH1pDBP
EbvxFIv4iH5EbQoIAxEQHFt7PbDAaJnbiykDwyVXXhav/6ebo/ECMUJ/EAApLJFPIhsFdz8v8d7J
iGlGUypn3tMbUvsMV0z0NE4+GsS2O1gPbz6N8K7T/QYJTPFw72K62BhntEDcsF/iNOxtQ4Ok1V/e
JznZ5X1TihcBU8w4cUTos+2xuK4NIMrKqJHE9aD9zFB7QM3WTP4eROsxVFseDagqHmPaXdJ/wnlL
WCWP7Yuw3TOmPNVdXIpR+5X2cSo1/XMTQZN2KqaumZ6ytCl8dEqFDWpx9YqTNk/LX/fXrLiAv6SR
qIQzHUIGtv0NfhFbBMtUfgbbzf4cg2G9dMA0f963ojowFPaBd1JYoaWwe+/FSvYKByLBjRGhktdP
6Y92QAI0Igw5yIVUpsAJUXcgV8aH7Ta1qIMO8cHZRmc+ETfLb91PVUxk4+qH7G5KU7wIKGAyc0iz
dLt3i051eQYghghzs6KYGSWP+QCUe/Di9CBYUXwm2acIoIznIjA9tTXlumIAToqu0Gil8zVJC+8h
9ahq3P9MigtAMIbrp4MlWX92aZw9+IyUyNeGFLm/GObQfPXHqfwRaN1330z77/fNKfZPcnJI3Wzg
JMQP20UJ3yuimtIqzCZd8xGtJHh4g2G6mMZ0FKio9g/KEdnKQjPL2I8h8fj0jrHSXEqFadyQ+h4u
bZzbB/untmKDzA2ISchHtwuK2rxvaOHaRAJ1dSMkMZ99kHO3/7BtvIyMeAA5IA3cWsmDHrW1ln5K
jMraFWHflex+1N+PXvbP2y0BfMHJ8zxDjr9bT6WLuod1hsp7Z9sf9Goxb/OSpOfcpcN535TCF8Ll
AwqXvjCww70WYVlV9HI6IsnKKJBEjhvrZERactMS7y9LKxL7hJ6KfhPDDL2w0xHP3revOouwCwKw
xBfL1vR2U4mxAF5VROfggPUHIJx/1nZN6TKx1uXLfVOqU4INJFgBClE93BVI9ajKyxLKgNBuRSfJ
5heoJdrALA6WpNrSl3bM7ZLyxpxagHDc5qUbvnnIWz6ui9+CcMyKa+ut/cNYNs4l0eoILebuSNpD
uaMy12FCmbrz3pn0WeNOfYfPX6eqeDbRsfjD09fl5ETG5/sbqrKEhKYMI8GevKKrm9eVrklq0oAb
8vyGFG7we9KRpUOa6x7sqSIeZz3QhBBLytE/+W1fPNlzMPt10dHrg3Gi+L9gsPUnp9fzf2IGGp5g
Nys/OLM1/ocLT1OC/m1Ag8LZN8A6xiSKDDrNcMly65T0NEXGKupvAZMG4f2tlC53l+XI90VWViB+
5Iju1mcZjVgtkJJtP5PM5NHQP6R1XbxLEAq/it5pPsEYr/0b6PlRWUf1+PC60RhiqAro8c60MM1m
1JKE3mZuAmWsafhU3pqfeCOsS6dX4iCwVC2VMI9ahgShgS7eLlVL3X5xCc4Z2jedxxFmn5M5RyKs
rLiTvUXzVPeVuKRJP1zub7LKAQBupAsiedrg391aHsEjtCtXL8Reew7mOSlPelC1B95bZYZYVtbq
KLi9YvNqSztLy0b23fPS/qdGX+GhKYzlIDJR3QhCBsnJSneCFW0XIxKAJHEEH9lqt5/qMncemq7U
HrxGq5jWdppzFmn1wYVQrozniHMKWc8raa2+sTrTTlkZXcEinEzQ5+Ma/N/9r6RaGI8RfG9wvFOP
23+lWksCOkmwypg6LZd66k+QdHZn4vPulBZlcxrqdDjwL4qVycdPTvsCvH9F4AvxtV7riwb8wRmG
8eRlevNOzOl8MJWtNiPHiQn5mSjcrS1NYqSjC+r1aBNoP5vFKf40Gu+om660QteYuW/cCTML26OR
lBZNiRzkvte42s2NtSU7tcNgH5xAxTsHj7dU66OqxjjZbjF2OdZ6NtCGc7zM/lAZ2vcILl9o662n
gomsj70Y/9Zn9B3M0T+qzyieHjgd6SVJ2nqoCHdLNBqGIsooluRrcfCu6loYZe3cnU/CmG3v4HAo
jUHHK3FdvEH7zmoLW7WwU9nmKZfgkx713sV0StrF+tDU8+X+8VcaYzf5eiB1iQC3H2/s4nhhxtIL
67b5iXNs/0B7FLGDNT1CF6mOCWhW1kNAy6DQzpLdaRXUCBH9jLIVVzhJpvW0oNl11NNUMOUxQkuR
SQJ1cRx7sEUx6dTuWj6WLmCsbBYzeR6bqrukizfeihr8XlhMqxW2borG4jzG5qcRgv5rSm0+Poup
aAFDurB4h/e3WnmAmSWmkILUCyWF7VYbMP5r6wDCx+Rp/TsXyfBEitwMp3Yeoiv74QdQ08BFd2ot
PU/Pbl427UH8rfrclBiZspGVXODu299QZy1w91wwbkEi8B5o//CcCXe+isk8jLUVnpU5fHhTmMuk
LraPtY3UiQaLggZV28R/rPtae1icQZxdjtxX2ALnsxmn3X84z+TocgiNSP4V14aeuZ2nlQwV5p27
fDEnlGsDoxj+Lklo/sM9pR5NBc5Hu41Rqe1eCoacC9ijcQom7NynyIy8f3OzKKuHoRW6fb1/elTX
B4JeAK1SQIdhhK21EcmMLI45PQnD2fmnwm9gq7Zbb/kPMA0STrgYGCDigOw9wgD9i0YGBUZsbT56
wvB/tND7/Ht/NfLX7gJQVM7AKcE9KOvPu9XEvRuIKMLH6dSC30Flb3yKgAOek9QcEA6f06MsSXXw
beqKsv5ArWbPc4V+cxwwNAj5QSDcq1UyRpfl/XAdquiIflxpihIOgTUNUOoD2y9Fa3o0UNIAwa0h
Otb1Vn4TYzteaj85mmZSuRQa1P/f1O46W8L2atEGkLpZ4BN6lz6FO/ffetQ0YXSeg9O0GuslsUV/
KjOvOeiVqI4kw3pwoTEPiMPdJdN1nzmmQ7srtDvb+S0HcXItp7I/iAJV20kuRqhE6ZJPKN3My1ys
IIeeMmYr8iUWtyVakF1nRPEZOvHpev9UKp8OQMUSRPcrpd19uiyumZlvY6aKWiNyHkVBFns29VEE
Jw1STmhX/x9n57UjN7J06yciQG9uaaraqaWWl26I0Wg2vfd8+vNlH/xAF4soQpq9obkQMFGZzIwM
s9aKJsI/zxHl42dzjZicwmiNqnHNxVR+gOifz2rZTL+nXpeqgx+3t9tw2gEDwGsig9p86w4SU65o
ou6vF/WXpQLjAcj3L0AzDJmnhAbUSeSH2uVuR3Ed2pkCc35olTCw9O6fSm6ku0hZ/8Z9CkokgSMI
JMrjl5aIyGdjUoFGoj/MKAuzaBE4yGWFwaQZNaQDRYDdU0SpTlEQ1iIrE3//5hSpYznXSiZk54wm
/ulQJrxLc1n9nIW5eVCa3nv3hNwJlQMECJBWvTQlw6uI+0KgZGCSBioZr1/aE/VpdYncyZrmB8mM
pS+3j674j24dqpB5YiKIGPa3rUkqSxnrEGm4i20fP81Gbbm41rp0G6eT/bobj1BxuwaJRkicXiEi
mw0NGbBgF9WMph3D1BEAUZxfjQWxZ+y0+FtcaUcNot1dfVU+5mQIu5e7ikCO5CwyHbaIAYbPudYb
XxSpGE7jquVonjSJ7PWI3h1Fk7u37o3ZjUcwYLb2zGzCw06y6rVJXtMIq49IffubydsE3IWmxrbu
X2impMZCyKEk0SDjNBTm1xpoTHtQWxhxRm6I/vntE7N3I4RatvKas+FRLjc0a7NuBOVDyzLWzedu
KbQgmnTrXWbbyUHUubeJYEGhBRAo0ZvdmIpkBozMtJ98Y0iy2C1kcFwuWgmHedreIaGuxdAl4lfI
QBtDC92mUingt3djxZSPyuzXU6hMTR3Masmg9dyxA2do+u+3t3LvGbbAwBLSAJgiQ73cygFMT5SR
W/kxVJZzavf9P2ubgsWIE+3R0CTzZIKb8NCUb+G96s6Bw9lDfdN1xrfBy6RecpWBV7kyrSBw6DA2
yNpBsKk+GDGj+lymrCut367j9NTrNVPR9WECeDkBjZ/cerB1ZELspjrqUe99B0DouCMR5DFm7nJD
UMrm4+Yi2qpy7Qk8d3QiZc58p5fL1F2tRvFRBaoO9mHXKtgN/sEDAjK9tArLfpyGnqAy1WRRUay0
/9JsTh8RcFyfq4TyG/TKI2nR3c3nXRFSd7IgNm4+Pp0opkqhqefHIL5OqLR1Xle28QfUXywvBjv8
wwGj91Ty2DEHQjaJFcLkm90hv3X7FO7dMkE/4iQAudK3AYJqxebIlB02fYzDM7kCEnWydpRB7luB
eo+GMOXULdNJmnOguwNpvDmt6b2mTvmTmRrSgXMSbnX7nAlBG84QDXMwHZefck4lTWtFfuBMeUfV
xTTP6ZzN5ylV1/t+sCq3CpG+N9NaPt/exR2VK9Eih0RFbgJEb5u2WoOCEm2d2VjNhg+qLclemBfL
V/TgpyGQYHsP5yzT1NodDXt6YrJphoab+ODFbHzQGyU9gt3ubgYdD0TOZKQxtwKEVdgg69BZFrFL
uPzSZllNAHvZTGhRa6RtH3QlQgOn1fQnJEmPNIb2nibyQEqjVLHp7W+uMpOCFS1axayDsBjSZ6nu
cj8uVel9pGfN+EOOI/1ovXv3WGQVqkwFR4yLvPz4xFaJ0U2sdwpDx3in9pb1ojKvUH5R50b9kC19
G3RGox2kMzsrBeCPwwJ0Kwi64uS/CRFxj0sKpwzldEtJ3+cq11dZi+J310rfVmMsD8ztPBpMMyAd
ZT6GIpSBL80tWZU1FKA4Z4NmfsiXloFCEEt/mmGpLd4yOvojijXKZ6cUM+JX6Uhfem+5lGZeiQYc
861O55K3kaTmui1asWHtSiOyBW5GAfXn2g6OCKns9ffB3RIZ4eZak30jcSHkzYyru9UWC4IrbW/5
c1fHX7tmVM/WlEUfYN+Yv5NsKNzF7OvKTQzpl7ZovY80v3rgJnduE78BMA5ivqC7t93uzkyZrjAv
VDytcj23Zo22AHy0u3C1Ctc0od7BRreKU9YW6YFX2wm5SN/o6cObIcnaKmAMhWEClMb0UiTLx6av
7a8wV+17ZXXs/x1stTitV1sNdpqOhujXbAEyhUbJI0bcxB+dOn0mDHD+s5i9OntOrDJiNkwVtSIa
yNpna4qk2l3kUlZPScTvc0s57aogoamEoGJXxLi6Vq2PPsT+L+QkUDrg4dx2jk1piIshS5DhDa0l
Z+RNXzxRPdbubu/EnhnKZQIRwv+ZVXB5zxqjKuQq4cwpYRxX/pJUoOWafM0/3bazd5/YbRBeoAtI
MzfRhzFUae9o6JIB98oiTxnS5rPcqaHbk6yg6xJ9vG1vd11QW1BwYKw1/vJyXYqWlYttE1Qn9lJ+
B20g/7bM4QjrsrsqAXwCbMyaturXXV3q8mKh4lSs6/SsVyk9DyS4/Uay+hfkKo6uyI7vR5tA515S
5gA2sfH9lU3PL01ny6+nQco9Gc2N8qQZcR958ToU0blSAK8HDIOOv93ez13L1KnJZy3xx+ahM2vb
WJyO3MGWsvTzoofRZ94KDqZam7z7hULFsJIW/7bVvVeAPo+QjqEPeFUsHBuCcCklaK9HRxsARq3d
uzpTo/cQ+GDdKqkmNack0eL/4jZxYo/W6/IXlRhkqYEdCBle8G2bPTdXpUTom5q53ikNzSa5jH44
ZeYsrj43R6yavQNFGQsIEEhZhihsrknnGANBHOFVn8fZiXmbmRuaS/NURuGvlYT+YH/3virqXhSa
CZ3oPm1eWVubJpWmrg3HVXtaQ629Kwf5vbGUzdlZAK23Q3OE99w3Sa6LHAD5wJa4EuaSWVAgZHYQ
8mLgm6YGNnxvL6g0rs7PykyLRyYkGQcI5D2rQhUISAXbyl29dAdqbjP2LZbpLmmUJwoplgLJiPr7
aE2dXybTTDzmQh2Kuux9zTdWt8GyiaQwYmZ0JaSlkz84KICd5kJefi6lXsseoc+kusOgUscwE/NZ
Ugf91KDb6Cv9tJoIM4FyNGNZ+8I2dp+itFqeGSLQf7h9x/Y8JdpaYtIR4wB58y+3RpOWqKtoQvjx
HK3nyinD526Y6/NtK3uPO7rd4jLbPDXbxKhdQjkz6AH5TEAAwVyUuidnpuwTw/WnPzcFG4MKI+01
6uLiq7yJVBWZKU1OT6SqOCPDpKVUd1MqYGfEp5KD+7O3d0AUBNIRQdOryRmFSZBWZjaQ3jTPToyj
kk65ao0Hh3dv7wQB6xW4CYJA/Io3C5rTjIHYmqiyFct/APKiO7Vdf1ILPoKU7BkinSSqUsWI4e2U
vVpWhjpvQKtJLY2zMNMmTy/Rc8oiov0//kgMKYKNQMuOtGnb4irXLM1HAXWsIIU+ooifBSq4cw+q
YnsQ0u6sihiP8IYtJHPZ6hnoaqbDYQc8vyZJiC79kJ0qSuu/VvTj/8IUGTmYOJoQtAk2XyoaUQ2Y
IPIS5Vj1mcJ+HFgJqgZdqhxVfPe6MeR/gocjsCsI4VyeCvKgWMnS2vLzVK7OitpIXsJ4yWAZo8Et
qTF7c2Y1QWePixsuEXS6QmnO8TqXbiwPy31XGvkBombH39HwYoqpkACn+bt5Tha7zFu1ZPnykDR+
b44wsCqF+Fg1E8+YhiPJ2V17aIDQIzUhR2+DV55sBqQ1wDPiSZLAjyrGGiztrH1dtFC7C+NWPYhi
946SQ41BZ5o5LO3tgIyh05A9HImCpKme/kvTKrqfiASCqXCaA0DPa4dnk6JQRNJFUVgRmfBmM7Mp
DwHt8WRJSjWaXtWztc+S0naocNFbf2FctPm/RO3awZdwp6G7Elmj9oJmVQNfMJ1HdzFIGH3mpUA9
njqr/kgsrFhBvLaF7HaGs36oJzCOXr2q45cUFkTprlEOwx2+Tty6ObF87BW6VD6nuVAckeWhV90o
YkzI70qZZcNlov1gnmKC+gjCbTNS02ua9iVf6+E/dW5zye1rExmzZSnlxpPbvlo8LW6yl2mthvqM
lJ4mB2ndqZJvtkX7KU1V49+1qcyPcRE5H9s4bFe/Q27sqKdwHVmKHp5Crgoegj9FwPDGp+oD4iOG
MgJPsNX6e9csTMxJjP7cGEZ5dix0OWuH6LZPQ4XnUP582/tdH1xhndeJEEgIrWyeqIGRR2Gdibvb
hdE75jb0nUs6arwzjbHTvSlW7d9/YRFkEUPAUC/mBb5cb7ZwbhQL0rKNQ342QYF4i6lVHxQrroOu
7u0DT3gdcFFnJVFBPZaVUtS4tFc5RqwuI22+nvluaJjE/UlT7d6rmA1ABq0spxTe1MG2Xl9PjNIh
QmEcei8wjUujTpZGhYbX883OzL/2a6JSixyN5xDk8MGbLDz55e3EFPo/FB4pJoP8vDQVpYM0LSH5
Zcxl9IpECt9HqWwc1Oz3zslbK+JXvDmlyaLNSWlSPa9XyXrIm3J4sjIt9+JRNlJXQ//obz4bPSjg
fBBteDYvDYa2kksTHp4Mtu+DSl1zD2D5fM7TFrwnLNf7lEmUfxwLsJcChCnAb6JHdGkU9qZmQOmh
L9XH3UdTT0J3CMfiw9QcklP2TghSYHAskCSlGrFJ5qpm6DvJ4NoPeolaiT42HlqSpos6zJGq8d4N
YFKyEEZBSYmn+nJVZBZC+AKAV9QzM7kcDcejKRd+QaK9fmeuk+GadnFEbd87MK+scqqmdAe2YVWy
Nlq7qmxlAnhwOs9K0r6Mua0GaAU0vddoJXoEtz3L7jqFigivIopc9saTyuh59J0NoLBpEvWeCbCj
D1exeSoWSD8aAzjO6BJU578xSkouCLrUSjfXT+/tBA0kYC9dLleQ9/ufg0PcHUtS70lLNnlZqRwt
dLu3sJ4FMYbQDqY3bntzdhCZgaGYZWtAJbb0uyxifHlYxl5d1LOvFs56UJrbPlGv9ghaoQLgP4ld
Lw9QmHWOvIzJGkxZ376IntM5zabhZxYuzQPYQftcp5H84jRV6KlKg8bP7T3eWy9L5nUUijtX3tSq
BzoZ5sx6rfinlbbzSwKt3DX16b7Q4um/29b2VkuRh3mY+G/AxJvdrUlN15jmUhCFKrOOliZ+SOtS
Lk91tzSfZKmGi6cs7Y9wmPOnfrbVn7ft766WHjH8WqhxRPCXu83oP2lsu3ENKFDYSE8Yma/Hff7O
HBTFlZbhiKJ5JSMiPi+CgOiRUcijLS9+0BvfPjFmcQx1OJNZXyp367Rav0VSdu6GXgn0pZh8qZbU
YFga+VFXsvhTDGbtICrYukN+A3fHAhCAzC0w1M2DOdPV6PjIa6DnzuJPwCi81EhzL4WjFNze311T
nCTyAxBa1O0vl7tOUaFWNE0CtFGGZz3O5VNfyvWXcS6PeI47prguXFLySzrOWzTj2ieG3XWM+wDW
aH40tYLUYMrSxyKTDvZv6/vYPyomKFLxloAr2o6NHaNUAr4RyYGam7EvySv6f/Mi/YoI659TpCY1
t9SL7iAq2FufSZJOaMo/PJuXW6lRAVVLxo0FVidbXogKjRvSBb1v0sO5g3unFEQR9wL0BJzE7QrD
niUairQGoyPYHrM1LxQGUvOuoPHxY9Gy/N/VXizEeA31pKy1LSOGgyLjgS/a2WihhypouWBkrrga
TP4Y7LaX5KDPpq9SpEsPBjU0RFnL5RSvIw2aHs7WgdGdfSZ+FUUkhBDho4i/f3ND18LIVTmPlID0
RDkrUSSdYmNOPs5kvgfv2Y73I5mijwBkgNrvllJXlFTeFTNTglBp7MDmj7OtIDqdFOoSNFo9PDk2
EokM4ij9apizg8T9eqVCWAPWIBPNhR/YXE5NqmZZMkolaJlt4s9FFH+PnLz1l2hd72/7gWs/K9jO
JF1iqgR1i43bS4o2bZkhogQFcCTPKvLhYZDV9aGundrV2q7/ctve9c4qMgMKwITjDwRH5fIj2nYL
mxCh9GCGB+a28jTedVb/rzbU2QdDqepHqXOUB5kv7a51mfu3re9srJC3JNqEi0+5e/OqqWEeRpU+
TgHK8OWjlMT/K4wm+mB1mXy6bWlnnUQnqFFR5VBEC+FynYs5LPZi44rmVp2DylGzj4jvL/eRUVLw
XvrusYqYbCmpaeXr6eQclCte+RlvEyIaYPhaxFk4qWBWt5iUoaEz35XjEpiZGmtnzQwz2SXjUxEt
N6P4XUcxwvEY06X+a9dKN51ESzD1ErlPX3JSp+J9yzTO1I3VyKm93kiY5yPYJstjT6xePw5m0VPD
Qqwquc+7NGzdprGpdGXWEJ7zYirrg0937XJoTtAhpo3F2uhWXG4o3fFGifqK2x/a1Vlv7TlQalls
HnWTPKoTvGFYmf/d/oz7VrmBqpBTvBpoVLQ5mtYyVpNiUM+w7KZzvwzzs7OU/f/ambS9GMv4n9tG
d04pWGNbaH6ipE1h4nKp5iSVzsI0hcDIw95loIZ2bxnlHMydbR4c011TFq00G9lBmcrlpSnwfVpr
9pYcJF2tn2sQ0B4+WPLQkSwOPqBwWtsTSfRMToIdsDkbUwgtF2UVZ3JQmHbmaUm6nM3QTlxZss33
TuhIgZm0j9Tv2+DPt5N4jugOnB3ogk1UNTFFbanB/QXyDJ3QVPmaSmwx1E0xooNrt/M+c9t4oMUT
Rf9mO4OhxqMDnkmJQCDV3AOv+7GsTnsqSnodmTw3d33btw+zBireLdu08cBb9gfr3XHp3HiydzDx
5EVbF5tYkQmNsuX4yMy4TodieEjGNP63BRL2VDWIuxw8zDsGhYqKEPIFIARI/vIQaXYUqVrTLMGg
z9XnqEqpcEdReZ8wCS6QSEEP7F1fSsFspKFE5EKvdDtrIzOpx9F5lwPbTKJHqbQH4GxaiBxDbHan
Kp/Hz0tnqZ9vH6Pr80uwI4blWcQ9dC6Fx38TfuhDr9lxxbYOAI48UdhiAr1Ufo3LtnyEVPKrrATw
zJAOGoLXVxRfQJeJzeVzkn5e2tUygrql5cVUjc55yfqMBm2W5A9JlscHV3RnYy9Mba5oNA96mlV4
A8dOCwBtqFTmkWG/l1ttOq1hXXuKtvYHEcju+oAZybC1haDYBhoiV8xDjWu+plLp6XeQ18Vvy+A9
meLCObgZ16bIJ3FyQhcOLvM2ep5qMzL6bmmDgbjPWygUvVvV+KNeW9If+1XwERwXkN1cQ5QNLz8a
AhqJ2bUr0L+wzb0CZc5T1dm6ayWS9PH2ubyONAQUA1/DnReyFpvXok6QRIS3hilLHe7raexdyWqL
kzKnFEM4j+5SMhwPzRzI78ufD1pFa0jW0ayl8gMMBjbe5VKnoVgrRlp3gbwmzX1fzubXeLQ0l2KR
8lypfekRJHV3ZV4PLzyi66mHSOmPwA1yL5rpeBx4h72PDLZdEXGtgHVvvJGNsHMbopAeFPU6IdhS
yF9ojtD1UuyjoWzX98VWeDdJaXEKlEw3R9dkAnShrWEZRIZWeghZ/p7M2nlIx74LqlFbP8ZLf4RW
v3ZDwiaRpYhfRXx5ud1yboVNTnAXZFIYiTHQqmtK4/JuyfLBT8QkwGZZ1JPTxUcTZa/dPDoYyOzz
taG20cC9tLyCcYyKUq2CKo8NIldFua9Tez5LA7MQVwKll9sHe293SS/x9YQMAud6aS9Py7DqFb0K
jGKyg0S2Mg8psCSw106/S9vsG9XMo5b73hopKkIuF5KYON5LmxlBOyGfXAVhNateajUxOKOYyyTP
qRdVtvnHzo+b88bexk9MhtU5VaJUwazXias2tfWuWvryLNu1eRCb7C6NIhczGng4yQ0ul1ZJWVeH
3VQFeqOPLqKfFBHKWnqfIZaBOrHz5xU8lkb6gygvgQh0oUt7S9XlMTkKWzln0Z2dVf+NWcUU4hZp
ynYwnIOd3LsXr6gCRkEQN289bqearZbZQxkgdGZ8jej4e46VJH7F7C+/axTrndG1mZelWnHwqoiF
XAa2NOnQ6GcxCLzRWrhcqA7POc+h7ARxGHfv4aYvT2YxZgdVpiuAAX72jRkQIZdmorrWFmUxyoC2
foKacx/5mt52T3YYvYSMJn6IrSIOYkDSXhvBy4pTdlufhumJOXI9Yf2sH9AU904U/SFCP3pvSOtv
vnBr1+TavYXC/LpMQZP2TbB2DDOXm3U62XF/VLPctecQIkCMFqXSzQnuBpNRppBygla1s9+FPFrf
a1WdZG9cuiJz46Qa/73tgvYtkrTwgovC4sYFmWnXk6bzaeem092W2l4wJGFzUvQlAopuH9HZd94u
RIYMUVZDNoQ09/Ib94sO/tfUy0ApbNVnCLLt2atT3td10x+cpz3vKsqkPCY0i+BbXZqyh2pGiMTm
49mx806flslvysr6FHbF9IT8Fz5vGQC/3d7QHavobtGWQllViDltNnSkGGnNo1YFqOR299U8SnfF
CFy2IuD3hspUvJRu1YFRcQE3F1ToWKBT+Nqh2io9pqBz09XJm6BXrJGKhh6+y0r9tzFqg88Ylekh
NtTodVDNYzcp+cEt2VkyQk4UnHhNyOi3apYdakTrpCFlpkzh4JUNvIHJiRBEV8fss2W2ipfo6tGg
xyuiF680KkQUgTShYXu10WVJZc3UatsHKFybAZ2UFVngZjR+ERvr91GvhUtQMDrufTGDG35c0j78
7lRRUvuzKUkHb892D8SvEd4ReSkggAxyuzxsi067s8hUW8yYXO7TbhiCtW3SwOjbjn4aKqZhVRzR
srZ+GaPE3kxEpXIDJGArH4IarGTEWR76VhyXX9nt8tvSHjLDt4fr1QoAJBC7lFCvQHpK6FADG4sQ
AZxCe1IlSf9ROE7nh1o03M/tmJ86rTbcPkmqx3K0DxzU1mEI61Q0RY1YF7oDYuPfJKXaMBiMhtcd
Pxrq9SkutQctkseHeqJYffvm7lkiIqJuAxBBEGIuLc1tpU2IUoD9JuuZXKOkJOVCx2x+yOVaHsA5
do2BxRHk6VeS08ZY4xjTuqrA24016zw9NFtvojOaepq6Lp9vr2zvnAj67f8Z27zfnbMOizSAKG/7
ugbybLdnC5jM+S+siGyQ5ghh0balUJqLpoSjQNzCrDmpSWfcxXZvfbxtZXfjAITQoead4Pxfbpw1
1cxXBTfvI3NYvIRT9AU83HBamMh7sJ6rUpc4ekIcE2wPCehVKwqlC0tNaw0CKyhVCqJa/rPRS8fj
ERke6zZWvCZENRsZ2u6staP9gUDpT9Hrr7/hFc8Btoma6SYimOqmSOwOfD56kcnDrGaKKyuNeY+w
9eIrkbQ+SL0+Hbyc26AAo0RfED4AsOPStwTq3kz1WE5SnJlZD34ht93kpSWeNAzV9iyR0h581D2D
hNCiuUjhFJWGy48KrSVMMlSf6ECH8J0aqKVst+rbqyk9KOnhzNGdQ4Q1YFQIgRJqbeUZxiiv00F3
EA3ulerOqovxIdYX82QRtR/s5a4pXiiqP7gWJm9eLq0Mx9wpJ9v2Q3UqfUWrZbehHH1qdFh+f3w1
qIcKwW7BMwOqeWmqm02ygHxkVWkz3cd19KuGDPCidCRCty3tPAkQm1G6QU0KtaBtkNOn0qgw+wUF
gTY3X5ZRbb/RD04gsxnlZ9JY87EM18iToymk5j1FB+b39pQRz7xHQBpBc298QNguDbBtkKoFlbWT
0rXNebKzzm+X+dfthe54TopplGCpO6FhvwWJxMwmsuYZn+YU8JsbXXJ+qJlTHzwGe8cfKBp3Dkqv
QBddfrjaLE2jRZLF79up+NS3RXyfROno6d1g3ym07rzbq9r7fKBARZcCXjXqHZf2BgaMWqtB4zXv
xuG81JH0u1jM/EVWSj1lgk/cnc3RLt+F5tB8K60uOhq7cpXqCQ8j9DEF35ULeFVqTibHpNDr+FDw
5eg0GW3ohc2Q/wJaLn9p47o8pUo0dX5fm/rMQJuuDxh26HyinVsw/cdJrK+JE41/cbAsUmsGB4h8
6EooIaTB15erg+brqp3gzyyuraE81NARPLisOwGjEPWCWSd0v6/ATnok2ymqFI6/NmgP4Olq52WJ
B1txjcgYnuu004KhMY4O9O7OA3cC5yxa/yA6Lr89flazO0jXfl7FyZe0UeM7RKvq900cmWcyo2py
tVkVs9JrOXIj2Si/JD3T2kH9jyvlXXmofslGER5haHb2g4tGURN8EK/PtrqRR3o+DGHj+HarVG7P
vt2tHQbjhUJnrfRV4rZMdT3dvgk7ngTfzIQRUeAUVZzL3TDqJosyuvk+rMqVbEHrg8kwRgYJz6t/
29TOpaN4ArrDZE4M51/8lDeB7GSAVlcK3rgpkdqAMdvgHsyuhlyd9V5PmnBv5uUXvSnyoFjRsrxt
fceRccygUeLHSEy3Hawq6vrUdGLHB7Co3bXMcCdXnOIDx7K3nQzxROxDqMuQF1yuUR/NVQsz3lWo
8/+URhl9iTiDj4xJPSJC7bhMAFcCJig0cAnULi01SRPNZcEejiDXvKpBwaZCXdWz1k7M8m7Su9v7
t2cPojwPOKkmdNTN2yonTdHKWueAVekLuOrZ545p92epqUqvzvOjVvJrh+9tRs8BYdyr6AAi00/h
abO+bowyPlLr+EMZl6ckTkYkma3Oa1S1flg6ab2LG3t0W8ZJumLMr5sgmvsu1zi2ztSZd4Nh/kZg
T/VmkyI6s/emgw3Z+9S4D4u7wxegL3P5AdQBbKrj5A60ykTjOEfmS1vouQtwMQxu7/2Rqc1e5Lya
XVFiasrl4j5VrIKmnZZ8MJCiOLikO9eEWJ+QF9og/d6tF4qjeEgnlD/8Rs+is76WtHxXqTq4JjuH
iRwJ5UjkB1Dr2ipqREB++5oBoai8SnzXcrUj14o6Jaj1Cd5Sb5v/u72D29KxcDfgH14LbjJQiE0C
SOd1DU0TzaqQSbtfFJt6lBXm76Q6Wb4vlP+eEVvo3XJN8oOV7nw6ojTKfK8IHWhFm1NSmYXqTAYr
FRMMbLQOXIdm+rMeNcVBFWp3jUJvCYNiQKDY9Df+NV4WSqdqFPojojv/QcBAbS2W5LJBRbpJvy9G
pD5brRTet03fnm7v7+4yGSgsqHGgTLZkFzHcRrPQCCHIT9WvzQLOaLGNMHedajwiEu3Zwu8J8AXa
x2B5L9dZpZa2mLOJZ7AL1WUSqv2QZtmDvUJv+vNVUXgRmSA9ZUK1S0sMZpjJNesQGbSkkQLKPUAT
h7GoBi/OxmQ5eKL28m1AD2JOCIo/QsHp0p5sJAwituPQn8aKcqVTGP0PU00HJn7ZsiutGZSe0Py6
9k3OMJZC98qyqw8O7I4D4DcIyAUUdVGIv/wNcRjpEMFK1szMnG8oPzdfGvKLg6XuBDtU92kPU7x7
5fZdWuHhlCqzsijcjYWcBnYRVzDrYNg0g+LriAsZJ0nplD+di4oboGjCGaWkQcS5VV2U1SrLEl0O
/VVpjR+GPJmf0yn6/Men5sLI5is6aVyutYKRWetCKCdcNrWKo1PRTNP/bpvaC2axJTi2KLcjfLhx
L1lXhJmlDSEi5EvxkEWz07qD1edfVDVb/1EkM3lYpDk7N5OWfo3UdPaA2NXxQ2e3VeH2MmD4cVyq
o0Mklrh5vAkUqJ5QCAYTvm1ySFOsDfqqhP4QK+mZEu58YkieGLwUNm7eHEmq7J0moTBGjio69dus
xV6U0WDEAObUKA4zt4VyNLiUydbxno6Z/WEeqVY9A6HojuKUHWcEgI/AnftC5eaqm1zqswNTQ/Lt
UAeYhPT9p6TJG4ZmZYv+5xHHa58cCXGBO9lW/iTJyqdJ65nWniuV12WNTDk4aYJJKZL72wdr7wOK
lvz/mdp4AQVyvV11k4S0VqH5+ewMJ+RJx5MjDb1XkqQd2NvbRgOFM3AmiGOAP7z0B4rThFNjLBJy
OA2d8lDRf6vJ/K1QBvPr7ZXtXhlRSkdUl2f/CmM+WnHUKypfbHGq5Z9VQx/U1eT2n6FBmnhWTfWT
SNvR9M1jF+EM6x7NE91tZNCxHZUk6pB649/+TXu7LQCv1OI0aKrb4eFa2Eu5JcmS31kOFC6Yh+P7
hulsbom+wz203eFPZ7MLR2gJTA/ZJvn+Fuix5HUjyUslURDPeiJpq/ulD2MdMA3reXWM4i9cItUO
VIgo4lJN2nzeZAhpKCgpe26XxV1aDMyTseG/JGL+9e293DtJFiwf7iQo4qumJyF5lk0pHhHSePgl
T6vvAFick2JFf3NmwWBCjqALR7y18b2Kk65FYs6Sv86q9X0Z45dWbyc/SdQj8rL4L23dKegKwPSg
gsCeijW/iewWK87qxeF8ZLPa+XWmd24ozUc7t3cKKQVDTWLj7Cv9eFLMlSoPd1A3l/Zsd9P0DXhg
6Ep5n52iDML07S+1uypqwlAwAA1b24xckq1hmYRU45BVsj9bafMyLCmA9Ntmrg8EiQxoAiBNkLmu
6iryilphiaRRYMRm9S1vARB7dblUL1m81t1B9LRjjKgJIhSPEf/anom5V2fGblZRsCrF6mm945xl
I7S80VKng3BfBJ+XhwKJMqYvAM4QeutbsEiN3AAMDJ07NWnWL9hr0bmsJ7lzmRs53MfgeO+UxhgM
dzV0Z3ZDbZkObvX1B+QXCPIMHJZXVtvlsWTkiRpPjSP5yjzlj3NfKA9piWj+7e93fSyFFUGxFdz2
K167NvZLl7Z5BPYmQoBKSoofyIrmaRA3tfRZUspE9W9b3P2IxKXIHwtMyLZQFS41Y5myPqIM1Tr3
6ZqEaEE0ehDT4/jjJ53FvTElFv/mZg9LNFWO3kZBW2W53xtl/1SHpE1qZIYfb69q92uZSNZzaFTi
iE0RgREDqp3GQxR0s83gaaXrPsmRU/zFgugsCV8viiJbXtPQ6E5pxki9VknrnGOj/jcqovGUWAyE
vr2eva9EAZk2q4h9r0AXbaitmjaHEXzNJLo3lVD+WNZJUblyQgn3z22B9BeUXF5N3rDLz6TYSSrP
vST5jSkPfgyo7q5bujkwQfb9cbsMZRWRdPKNkAPYykHqhVbHi9THohRS3K2RFt21SsO4KWM+As3s
nQgeZEC9rwWK7QAY2ZwipRrUOICS2gd9NytCza45/fneCXkDUecHML2loepRaelh0sTB1GYWtH+z
d01mGtxrTXTkfXdchYCRUmKmxiyYopefaZydeKLDnwS0+6Onnqk6J02arKApivwMKsn8cHtpOxsI
EYRKFk1AuBhboC4A9EwxGyMG5KJP7xmjEz0zy1k7cIDX2Y3gJjHSAiqdAHJtCo26JEWN1jpJUCmh
5g2tNnomoGEI96n0QU2jJEgInw9el52tvDC68RZRVjTRGFtJYLZVBbigHD9kc9Y+WsU6/bLruT/g
Q+5sJfrK8C54zmhHb2d3DJPaqWqEVy+6TvP4ks494o5HI492KixCdU+M7kCVjmO/OSFpJWQn0OAO
VnmVgtCxO2+22jCo8CaemUrq/ViW0bmHHfrAB2dqtppNwe1Ts+O4IH+Te1joror5ppen1Pn/4/Gi
LFiMOvbztRrPdi+FdBxL5/ufmyK7xhfzPgNn2HzFvKP9Bj8gDUK5aO/rWUrcValXr2tt++CU2vzq
TTgiRnZR64RlSudQ/P2blwxSn1pUcc7gjNFeHjgm7QuDSLJzz2v6vpFF6WGs8oQ4r0A94fYydw4r
tgEH8T8GH22/KuK5lhIZRRZIkWQG2jpXLrLyiqc1POJqPR2Jgu59wbf2xI19s9YmCovl/3F2Xjty
I9uafiLi0JuDwVyQycwsL6nkbwiVVAqaoI2gffr5sjcG6MoqKKF9033RakWSjFixzG88l/UgDKsk
LOc2CYU73NijIy8Uxm8cfro7JxgK0EbSOfvlUuFca1M6UZnaW27+WGqG/Isry/d94QZNLOkEfqe6
qw9/fqFvPiAFImNBgs4rEu3ImfdKpDfS3gM7yZ+TRwAj1nXUj/mFB3xrKcLnSbOIiTNl1MsHNNWp
GOkjvt1czLtMlMVn2wDPMCC/fGGpt94luQ+sa5rj4LROMehfn60dajkopo0pRg8NTNm+3QsTS5R8
ndyHba7agw9Z4ULa9dbe/Peip+f/16KB9hwDRxDORWB2174WVtIVsr1ux7G4Dif9tyI4nPQTnudU
T0Ggh7r/cj03R9KnynKZQtS7q+uZO33MD6Rf/iGDo5y0UXgpj3jrvXI9MU4/XRlUcy+XnOzV9Pto
LtIVtDF2GlRjGLl62Q4etpfHLSHoUAzh389aEWqGAwSQ4uTZc37q/coURmSvRaobNabTgKmDEQX6
Vo/er78/DoAwT9zAk2bzuUu0UbbgEjOzSKHNe8cSIeukWJwx6VpD/RcnD3V7gGBAQ15jMO0xG6ag
V0Uqh0I8eKKRV2DJ1+M6OZdG/6+vXOpHYKXkZCcMk3/22cYyZCa+BWUKIK15B/S1vXV1f8na9/X+
5605dPUA07knvMXLzYG+xJSNJwKVg+ctYgDj3g9HaOmt+dSvhbP785c6JeIvbyEGxiipU4LQekbH
++VqytqaqOhAYgdNXh/6TYZ7wD0P3lj1cZBP81FFWqKhp7OD4y6XBjivDwKIMJrwqASeSJbn3fh8
nOvRWmCGVVnmIeY3rdd4UbSPbjRqVIV7BXIyGt7/+ZFfB1A0KW1aXuCTUb46H5SHVRm4TRiplBJo
SqpKqQM2yUaCm9zfWsAzb4MMQhHEeuD7zwW2lizKJyOa6hRSJDax5SiQExeqidrY9oPyAqL8dUbB
av9wQU6KAMTrs28ZEcj8oUJfM3P66xnY2W5D2yGxA0BDddh8qDPHuQKocvzzC31rXcDPJ1cASHD4
c71ctxngcmobFIpT1sHdZMryYfbxQhKz8ZjXtj40JVL19spW/vPCb3xJkFcn7gsiWwxzzhYuTHxx
eLEyFcMwX1lTtV3ZwTgCSAulecmd5c2nDGmsQKREr/1cAk47S++PapGpgjfBtGK0VByo2txX4/pQ
9XP/sYnqNakm/xL27a3HZFLyHycVLqqz7+ouk0373ajSzjPJB+vJOfTZtlw1g1lf2EJvLgUxA2II
8Ysj8vJTYghIFC3U6Y2GDpMwuGOeMYgHt++aC8fwrfcJuAgiMDBJcAbnkacvI1karUyrEK4kNEJ1
6IyphR1sW58np7MPq+2NOyghl3zaT9Umz/Ey7HHpnwixdMrIpc71itU0K1FlC9YFeAtNTkztYeHt
1uEmF6vcqhFry8wsTzJnWQlC7IZ+N4q+dXfGUto7gRfWEjt6W/y4L43+0WIekaHh7PRtPM+ze1WD
nu+TBl5qFwcweX4PBvdv2qyueFoDOEZJEC1RHas26nsoq3iUxJ0baGxIcbSck7VYuVnsOi9Yp8iX
+QiZoenIL7XzfZJVX18tUxbOO1uPjk7Gjj/JQhUas3kNUjmeh646ml5Vq6TuhP21QLZ72Gmdr/do
SojyMIrR+O6tXnRsfFGp2FqKIjwInjq1xwLGnG6X0U7oRuUqdU+xZRfhuLnrjFJBjlSDBWSIV3hl
qlbUMUoniCLOEZopsUI17E4Vufu7RHV1SHSJdQPku6nr2bS2lcdhbxhlLAtzu5mK3HBQ2SlL88oA
SwPeY6Lii9eW1uUhW0P5OAkLFcRCiOBQuRq/TxV20S/XNtRPQFbVqRmo5fVY6sC96fqwyOPZ9qc5
yVxjuqo6p7fuw9U3byvfnJ2bfNnEZ6oB+/20FfOPpi7kNySrhx9AabopNlRoRkxbnOo2aplppZny
gGxlnuH/sAKKimQIwlnszYH6Qlnm+sA1M3QHLufivalgICdVNvVHFx0qxKl14ctksqe63009StWx
iSRCHm/1YPzsjaYc41x3mQ3Gb96u+s6RQxwhbdAlxmja77QDtui4bZmcEy1HJ0gXJ2iYAGCoiZ2B
uwD7U2gHhTFKOvqzlavs3lorXeyGztVfy9xYTtjXKhBJuEzyrqdOebZLssC46GAJHCfgnU/mOOdV
0reL49zZoyix3hIS4U4vrJpxZxVt/QUHzaxN1mibrgcldLdDk6C9mpzGd2PDzCDqdtvYfJKTQFhL
9dmik0z3fAkhe5zKAE64z3S2JJghuMRD7I9i+eJnfZVd1yz2Ex6NUyf4QwA0olYmGwB5sz7NyDvd
VE3v/0Jei1usirKtS+salcG0QjWpSp1gbN+pyDGCWJnRYMbC1/le0eYO4jLzxt82Xc9fuRnN17OX
VfJgGpv9UQc1lktG2/iKd5KZZKZYqe3ZxKjLlK4o1iToZCTQvjcKtRf5tAy7ua6tYr+aU9MiOWxX
dYLEWbu+34py81M5C79G7qv1bwc5j2FMH8r8IWazYb4OvPZqduyKa7Crqp9Tj0dnvNa1cZM7k3hC
6WV99LRNT8Utl9VKJK39W6WAACQweAv3pxkUUfBurVD/6+jBTzs36DVUfrdb+mTLNqdsdkvVdvl+
LVFG5mtQcieNmIDAjKOPVzRAmeib2xmW+z6zFwcbEKVBCcY6mGd5NdlWh36fofpcx7BVvB/1iG3T
vgt82f4GMgS0d0Dowkw7cvuH0SpHs0lcmWduwo/I2muB8HMVF4HO53tRWdsUg4qZb4OhMlwkllsg
hrMxDOVXz3ABWCxW08wcJSO4QldnmOLRMpVKApll6uO0uM56aAcxVvFsbN4zfp/iDkU+P3cQd7bW
d6IiBUr6WRkiDrt5EaSrsq5+RJDKhhg96bF80BhhhEPc9kFufahCWgHJ5pfFp260jCgO3GKqcPiz
JpAPKAuhZ9QZMwBJteh2lwvpOHG45mtxiJxp/OJ5IvPjoBKhfVw2gwyOOz/I9/VaLNZ+21DX2K/o
3du3Kzo+9fO0WSJ7dIa8UR/arHUfN+DpGDtErm7vvdK2izsdopX5SxqZ1dwgcBDl94G5SPsrgnZ2
eBdOXWXt6LAZH7ou7yQBQbg+wE6Fuq7jL7aTuGtVFgdl+tVzJIPx1purWR97i3CzDzo0ZI9R0Pak
9cWY90hV9e2WNH7p8xELQ+Fs4c/64OTZXO69qkOBos6C8Tm3CtO5m/26/r0UrbdBsfF1T1BrRvuu
rDf5qTMWnV37Aq7zrvOL8EMwmladMkurh/3qju1vfwwaHwBWvn4y9DjJZCQZLG5zXSz+PuL3OLtt
jPCfc1erE9emn01hvMjeKI7ScJHbH0MUe5BcUurGcQtP/Fj11Ja7ofG2bedK2XWxqVVlf1B90eTv
2IB9lfjakUaf1Cbb7T4gE0N0vgigmshV2tHB7yq/j8vBdTS8ZREEH8A1GGaf+Gqss32rC2PZTSjB
IkKmqmFVe8nD9HedEiBizWKsdJ2gYzE7cTGM/g3t0qk+RtMWRPvCrFfCprGMdNEyHPbcNBR9oX8V
zia+accrVSKaPgzSdvScTzIw5+G2FHZYAPnDwOkRiLdf7hrXxyoGGePRgb8Q2vm4LcgVRWojOwlz
btO7KehqA6oBntuRQIwvX6LfliNz80FKy5y+WJkh8rSUG5zshXGj5+z9pt7C/aD8WZ7Aqf6QIs2K
SIbSAnDFfq6ttf9qCgQ+jTgHilTtDWVMSHo1LnbzB12WVRe74O3LZ5JGtE+5n+lq9xjq9QeG0bP+
6BvmsCaq63OiIpKh1m4OmhaUfL5V3HnOOkYceat19mU4Bj1QvWHo4hY81hwHW9CZ36MiLNv4pFfl
oC6+dBF9QmjmCdGrmWMROkuXLPgh0IDGbypITLsiAmgTT65TC0Wvt9BgkOhZpyx/GCe/XtN8zNb8
zl669mYwpCx3xdDLWyuqjPpYo+1tJtYsxdNU8g2ReQsrCbYeQFRSFr1Nm0TqMYoBgHrrLh/raLnW
LkEu3mwxb8kiF/V1RdLkYWrWCMT0ECxZMjbFaMYZPKarRYjZRYS30AS3ydZfximPRuxEfOHE5aLX
h2bSnkHxadoiWQmpn6N5wJ8JXx35gOo5IbcGH5XvLEJBFXujaxfvClNT2lhuVddxJXQR7aBIjF5P
DNO2mwyuvdV7rcy22mljbuz9mkmK6QoNMblznHV9UEszOIlFO62I29xfXMTOtZwSes6+zWbcJnEv
oMrkv1Rd6kUm7ZRVYNbpyjWJJ0MSYqtEWzPmQITlXraLt952oafcK+Xmjn2UzVIsR09ZujsII9P8
dqAl9Yp1xlBH/se+W/2+IgUaVRYBUu8DEbul10R3vdtKfdeVuTvy2zrorbEdbKsbxqsbGP1X0tW+
+xL0XZs9ZHUkiIEmefwsYsOrxu5mmu2NVra9aH20Mr++F0A3xC7oq1xfuVmoxLDjH0bxPOSi9uh8
N2raTUhKNqlv4MAYl2VIdkZwqN1YDBYDdERBVBGvUY2S3zKNYXukMdMZO7T3nfkDFsruJ4u/bTts
YDNEvBj2MKQ156Db2+Ya/mj9rctiHLnb4NgrgUcBpWShUifKsulmdiP1Mdhoc6ZuMAewaBqB80Hp
KT08dFoaZrz4wT9ofY0XTUCAyONSeopIZKDafbeQPiNJyNUy7awhK356SxCunJfS+27PmdcncxCJ
94qcxN6BwnCPhm+iRrbKiMEb5U2ucR2xMhubM1fdsv8y4+CUsFjjiAHFg3Kidjk0iv/WhLlb7Sow
07/xRsHDsmNW+qFw5+WbnuvyvpcObeKigjt/W3XSJf/oM+HRz5zH/pibSkAmaWGm2lmeTTvfqpw8
RZXMlWnUTdYnr8qDIdbuCqINknjzgFUHPFJDukOUQGCw3/ULDIcYplWkD5Rg/a9t0/VNNIZhd1xq
OX9FJTC6K9cIQ51xAsNO9mDxf/hTtKpjUQV7VTnGQ+M2IyE4d8KrET/SXxWOrs37cB7tBzamM1A4
COMRvEOQk+LJ6hrIQ/bJrY1axRXVxIesyoS5c4uh/chjuflNkDeCZYrQfFiMNbKSxrD0XeQvpk3C
q7bsxm8X94syyWJ5lGzVx3L1W2enHA+xDqq37QuOGZx4JxpX96AG7CSv+rCXQbzUfJ9d2GbDQ7n2
QxBXYylQTWgn3rbJXXdjzrb5s3FFxT2LHuMTnlz2L6MViEKuOirvFt1zs4XjZBaxnAg/KUfB/VrK
XjdpDzk+TGrteTIpqHi8eC1KOH5uqLfYEoV1FQ72qYs0hwLBM0eqJFrMyU4cV49BWjmTddsW7FFk
t72sjksltzqhKZs1x2h23QatAZSzU88ujWvqCUPs/Xbwf+ajAc5nm4a6oJ7eZMUN03GHbE4TqXsy
sbGJRaM8a6+4AeDYM4R41mu74DQ4IYR0qLwqe9LbWFIrjKXjpeD1fT9ubaBKDnWugOmT26dyyvDX
R0eFFvkmYhs3na34u0G9mRLt46bxk2pb5WEbs3mJm6J2yg/jZJk/MWX0x0T0QdXsa2/h/A+U0iXn
FyEz7gXf+lkFkRS71rNI8qvMbywKeg80RUvfckm0L225K3HUrmIL8twc50szuYlswRnTPJposvrz
DEDdaFxoOL3yf0z5OCwp17ZQXMyyt2IrMnv30JaeXaXN0pdTOnoB+idFq6PEaKZs5QPTZjnmpd+W
sTUMY5j4rsiH+yWT3X2NPpaO0cqJwruMYvc4ydr5AigrG+N2Vq3CUSVyHsscdDPdnmLb5fJ0Nzij
jY+paQ6k9XZJXyxZxmD84LvKzuPRz93yuukZMMaQv92PuDKq9ai6MvoC0da5LQdhfTeVbOTtVqA+
xp269V0yN9J5bzf4pb8rG7/7UbqGbPYbWe3zsnEZJ5Kf+LuFUEMkWbfgbq6ZOMVkibo4rnY78j4d
o2hjQM22Rr2jLaJYhSepArtwyViazf/eNcskrqVqsHH059CdEnh2HsMy16sDdJ0WxTbF9JsrzFcy
uh+beQ1o59BueUC+tRpjqAbqvS3qbNvP5tI+19WyTknoLRHZ1JJ59IQsN386VSRcbkTseU+5O/3i
IrAKBA+bAok5OfJC/HAp9l6/4ChOP2Db1aI1ohtX5/YD4GfrsekiM0/MaR2vmGjmVE1BUL5vXG+d
4s5Gxiz20Y1249CT6pOVucWT7Qzus150xGw669rDotEgSyjZKMVdql+PIxj111W4TSrWTYiiZtF2
MiOeW+szsT9sMRse5+9OaxqSdz8Khr66Ch/qk7YkUKq8/tm6s54Pbh2pfsc7xRHFF779Idta24qX
ZXPq2GjRfT84klwg5h0PPzqzbMa4nPxxiYFltB+DsNW3HoSBNm7YCQ9DW8ovBVJsz0XuZUcyWWNG
obYuyT2Uf1XNW/91niCKxF0f0SRonL6mX44TKpPbQBs1CWNlXetCFsXBqW1Bb22gxR1j7rggoxUJ
wlw5D3Nx5eNe3iXMhcDRtNqkEjDr1r7XdbBi+JOP08CDu9aRl9EI7Hsct0v5O6ZH3OwYwZW101c7
sc4tuz7Kh4U0QHdPNFwCk1xELB9KkvcGWyHUieJy9s1fHqNtEeddKUMYS1I91TDC/LgbBmrWZVjC
+2EYWrRk69J6dAzT+h7JfLaSRQ/2Ty2j9n3Jht8Sr7en63AVXZAYmgzkyh9RJKY36bXXeNRFYWKU
2t3nK3Utpq9mMMeVFS5+GnTZbJCgzfVKcOqKryj4yC99ZFVfVWnSelDmKry9zrr5SU15+yEqW/qX
KvKVvfM6z/+W5YvkpdFs2hgsO+ZT4VbO7QwMbk7M3MAmawsm8SucW/LBkdqJOGB75jffyTtaWmIS
pE5zr2595NsMCvVqu8WFecuTKdrAZdlR63+0VOle2dVUfW08RLnSXHn+M+nWymk0ev9RBSgT7nJz
rb7Qwi2fLOmtI2ywdvphwXK1aSts5EA+fvQ5hIwRlBdO5u3TaoHQjrWOls8AOGudoM3is0vxEbJT
0bUW2VNWU7t1apkOdYaXLqp9nnvsg0KYsazalZ5IOBr5rsqGU8TGS/ehl9Yi6JV54c8l79XzBDNM
xU0Y4vviaJrlSYBS0QdIrIFMVtX3P01F1E3ZVt7zSlj+DEy8/Vx4yqb7UHhkEJnREkCl7LshCYrK
mNPNsXCPaoOSX10NygxpQjCtQ08wmozdEvn96SoMu6tumgkF8+gUD5Eh0LL0Az3vqgnlyGRyCy6h
mYLo2dIkUbA6G++qHmt8fylz3M+6BLhz71UUhgkXtg44HrpGQV3nckG8FYXKK7MoFvtd4wbsoW3C
cDLJ59l7YOyJFpUz5kV4HOj2Ut21vptfOzQZZarzUl53zjJN+9o0dBRbtektyehPnZWE+GIwuVhc
f4pt5Qc/AF8MfJY1G21aNg0yeBYt5kNUWrOTCOYaCOlUeXUjMUgz7pySKn83OZHRxaF26NtEwnNB
O1SORVY+hS09cVX2j/NkVsVubN1Fx7qOxvyB3r34rm3UumHQVPqdrj0LKN3W+A9100lxJbnlP7Rt
PsFWyEn+U6jt7RgrWGwKNvtCutpYrTsk2AdYB63GUqb9OtWPgw4oVcclIJnPyDoGkDp+dNeigI2e
qNbzPYQ++kQRfOMttkefe82TXtCTPDtbFddq7rvYotv4aDezkR8jVZbfyIeoA42sCxAUj2jKwPCs
FQGJmfR70TjttyJ0s0/jusz+qYuMMLxmLhEmc0lFk2xKeddBU3VTUoueoViEYnYbLyRo9WGpvXC5
aunUfcMnyX0vjKAqkp7bPooFZ1/uzNmyRvyks/FOOEuA+hXNFytGc4QOWxN6xreF8uIh3zz9sZ/W
6l1bdSRXTdiGHzlWfKQuzKqbds6o7mFIhfYHMzKM4govXAd8ru6aU13hT/wZY7pRgnnLakmkGpR2
qQldiohyIotbParKXRZOIPZwCe7KhDmRd3DFZGPy1FRuyxXpt++JHs27tpFLya0AgWo3ZJ6VOl7f
OPSxJuuO9G3iKEGo8sLboaNHejtQs6EJiKTX0ZuX6b03W+v3sRl1cR1pRRgUo7KPqvbzIJlP1idJ
m3nhs9F71oMg1HCEO6GrVAZL9AmhHYs+bNEE39asB2Q4Rzpkg2Vj8FipoSlxofBh6DX10AVxEaFX
E4dVF+SHYrZHa2+G9AO43XoB4LKRdUY/zxNV7AzBqE5pbHiQLe273VL21sfRdeUnT4zuPXa0K85a
g0nntxXLegCX4DKHcpqyQw3UiFDWivL866DHTB3BwwpccSL5cy0gRcT9FlAQwSUw6304ZNJM/Sby
Hho9cjjypWSI4wt3obFJrmnuJj/v3geMxX67dj+VKBCTCBHZ6bPGoagBJshNeE/S1eUTRna9wKKg
HI8CD8fqtm1GKk2bK4DSxQ+Wa1pvKG0PIlDF+8Y5Edy8ZmgvgExfAygioIonWhRJL2PwM4BUZvZD
j6Q34+jRJfWKcnPfmcrCXDL3PpZCLZ/+PIV+AyPJgi4GDuFJZhPtsZdDUyU1ogPYcGCk2az3TqaW
pFKETqFw1cqsinYaRcVVLdW8y40p2o91eUlc+Q1xO34E2MgTYP0kvHYGTmGza/j9eQ26OxtuNvbI
4xjp6lexdYFO0VUnk8wFKtnxtOXcP/C9erHzEOC7RlGFDu2fX8prrAwDVgBV+JjREYSf+/KdaNtq
67zH6xN+dXNLCd9+7J26uAC6fT3GZSwEbD48cUjQlT5/86urmItsdWoKpOSYWs4EAN+7Ec2WH/72
gUD+wPJ3AeeQBZ/vqpzhaC9F1KSRnKJ4zLv5himHeWH+/gYg5sRKRZ8AMA7Wi6e9/S/wW1vrzQmX
mgdSAzGgDuRzu/XDRy/zYaJu+NoNRr88/vnR3nqLDDg8C5DvyYvg9N//tSj96BncVFinW97PSRsu
ztGN2myv8ra5gCh886wAtzsR0UFuvCIhGBiibSDom9TNxeduBMrrTJNKmOQ1txhxZEcbwcQ9opfq
c+tsQyKl3V5SFH29N9mU//oNZ3tT2IZwZh3xvAviQaRTsrnNDWn/PcDh5MWOWjNAA0RUzuKQGWCJ
vNILSVmLtoQyyyf6xJjObpP7xDCGdKCspvwbmJpLEspvhUBe8EnBD+NnhGhfflFIkRvxqGzSRrrj
bRH0YCjXfABVgJqfNhgg/3kHvbkeMjw+uGnkVewT1uNfO6jo4OYbckCF1pRrSqd+Tjyj8veTxzBu
PMny/nm9NzipfEI0aU7eqAGh9/SJ/7UgDE1hrp5s0qyWXX5VrayUtLaX3a6zX94Pi6M/KMV4rsHb
Bt/mmamxUxmbH9vuFKairb3reqzsL3/+XW/uLNTNkPVEjNw/l8EbG88pMnQmUwyWq+/GCKXcQOo5
/vMqb75tTLZBbwOcoSZ/+fD5uGgqQBtU2UYPoIiM9qGyZibTVHl3A1nFhVj+RlDC6YVAi8gTDeJz
UHzu9703URKkmKJGV/Y46j1jTY+uGZgvM9Pe+y0Y2ulvn/Lke4C6H3o96Cjb51KlW19ZLllrk6qm
y54Dr6w+Q4pa7ztr2a5WF0Luhcd8HZv+WRFONW5IAAPPWaN5jRhAseZtGni6RIjXcz+6MqJ1Fm5B
UoDxThrJ9l5XTdvOCoBQ1OBh/vxtX6GiTr8BxVQf9Cy4yHPItR4mtyxXg41tBj5SVlt4XbknpttE
v72Rwt6HZhcmZS/Hv5WUY2UYGrxydB74AWe7ijGao7NSoU2O6/Zx1L1IAaKouFtnvKEm95JE+Ktd
fFoPwha29MSpV1kTN+gq1q1u8b6xyx9h7ndyF1BGPW3orfaJvQ2XXDVe7WNWPFGPTxYp4LnORRaW
OmIICMobGsuEH13gq4cpB5xSYMNzA7QhuAc/EVwICa8u19OiwOADdJnA2Z77cRfj1ISIwbXp2IVN
HEUb3Egml+AE5aUU5a3nO13frHLCK7wWXTdslylJkxaBKfvYM+q+PiIbZoWxs5n6QOFQfW94uYc/
79l/DsYLNB3PiKQwEHoOKrJBZ1unnQCSAAfqUgPK2AdNGUtPLMIRXJazg0gaerWf6fWVad+J8At4
5IZp05SJ2xwsFiMJgF1pDp7jMc+tLIylzcDzv4gmUKVOOSJjiFfkX3JPZ8r9rE3Drm2OBs20FNxx
dwgjej/5tk4Pf34nb+1u+qlg7UnnTtfwyxgtol7XLlV+2s39mnirzPeLkbs3aNZVaF+Vl3ix/2ze
82/AbXgivEFo4F8vF+z8mklorbs0m13azma2vSO5EMtNhoHVQ7D6m06HNXe+acMO7kuzqd/59jRk
cT1s7vtOAXr/+1eO0ibhm5sqQrjmtF3/dUdPuusn1WRdigtunUaq7Y70XfIUYS5rH4B2uBC/3zhp
FvIbmFRgCASr6SzfolvhNMKceeWlUxzHQT95qy/SEMWc/Z8/7qtrnnQOXjxlFsJuUAHOVtrcLHeF
zbSkJFlWsW8WzjNKeZcEDl/fBaf9gwoXn/QEbz6rbsSMbwveX31aNZ25B+GDuLTjGNfhJpFc9MBn
9FngXFExXFKnel1NnmgigHOJJNDDkP18+e1wQI/aYHb61GESSflcgckIgnyn0bOa0m50/SvdzmNq
5+Q5ro66h7wf1VcqpEumu6+/KuaIDoB2y7M4Seca29VMGWmCx0AgIMyOxjIvvyMYO+9m7fXjhR37
5lrklRTxNPxReHz51MwcQ/DPrBX2po7l4iC6a5VbvKxrlf55C721FKTKCDNxCwjyub5aM3pdu4Ve
n5qrcndsMXllZ/WnyurLC9H59WY9nUKol2gJI1h5HokYlTjgXCM+5VJtKqYrDCQ0V6ITF97eKyoJ
ewZNeYvXhxsY98HLtwdbrJ/dscRJalg/K+1/NGA/7LapVKnn4z+9ObSfghP2oDf66sKRfOt98oi0
Pk4aPFy4LxdXrems+cZTzoaM9gMTmivASMWxGrbuwlKvr9l/XAFxLuf8k0ucPSesA6sDHTOkQenp
vexM/91K5pSaQdaBq6FG8hi1RcOFXsebZzJgbvb/1z2jAdh+n5sVFqsgyIgJcz+Jq7oOrb3ddGrf
4Ea5Q+hwuKrLKOKG0cPj5g7hjwbP6kuR/Y2XTaFHh4ickGbIOYNmcwWCw1UzYAEy+gmIdPM6qKHm
9kN0iSr3xu5ly7J90W32+bRnL7vGHCGnPh/SlaHqjm6Tvmlpb3//69N4Ul84EUdZiL7Ly92DBqnF
/dgPKZ5dzaGb1jzFuc6Ol8ZaLtxSrxMDyMVUNFRvMMgIsS+XalHOE2Fvc0p6OaShxKNTKKd5XjhU
cbigkHPhWL65IBbQJs9gQzg+u4bzcLHAgwQDUybkHGfY1DtZeb9AE8A+8Cp54XS8tTcInqiKIR8D
rPnsbsSNOccDplVoJAgnKRrPjJE1NJOVl3rhRLy1NzxsXGEacjugAfzyVQKXDhYZ4ZYx8LbfWzMO
YLvILyF1/Xl3vLUOWTV1A6otPlpiL9fBH67Lq0ogwavDMI0yfQ8R5JJv2lvv7R+XTI5VAMHwbJGR
gtYQ2Tykcx4hF8uwYC+Ccdt5Def8z8/zRgDDyuvkWUFqwYOdBRJleXoalg43ONc52f4itZcVCozL
VCx3aM/7yVhMfy0NybaHV0R/8dSBDc6dy7DayrupnFVq1VTu0TAPR2gq77pVWRcuvDfeJHHADE9W
yuRP53IBFqzCZo4alYYlth9zhcVdCW04mUOGbn9+k2/sDF4jykDBSZsAQuHLnaFOlG/yJ5VKzFze
MYUKYld704V9/sYJ5lqzSEzomkbeuben3yD6tWwu+1xWa1rmbX5smL3htcDYj1byf5EGQQilHYyq
LMHwnIFqZ8qx5DrqtM1hfI9YxMZ9QxpY1vnyn6bD//xc/lc8t+/+U6Co//t//h97Z7YjubFl2V+5
0DuzOQ9Aq4Am6bPHPGXmCxFTciaNo9H49b08pdslZaFwq/qpHxqQEkpFeAxO0szOOXuvzd/fW6GY
h2fjL3/9t6v8vW+H9sf4Py8v+z+f9vcX/duN+Gwexv7zc7x6Fb9+5t9eyNf/8/vHr+Pr3/6yacZ8
VHfTZ6/uPwcajz+/CT/p5TP/qx/8x+fPr/KoxOfvv723UzNevhoDhua3Pz90+Pj9t0vE7P/465f/
82PXrzUvo+mZvvb566+v+Hwdxt9/M/0v+NKIHrfg7V3OGFQG8vPnR8wvVPgQxwyTVQ8IAB9p2n7M
fv/Ntr/Q3LjEs9sXSB91yW//GNrp54eML9CJSYKjamFWAiT6t3/+ZH+7RP9+yf7RTPVtmzfj8Ptv
uKq5rf9Sa1JcOdwaPF1U0xwr/4MhUdLknBIMVjJNi5vZKtGPaI69RkAy9R0BgcscYaWDXF5jpvws
K8SLUWlN6AZyfShe4Be4xmYWTnnd23kyRMjs8a/ka22gEzPH9atha7kVOdw3eWiUM9oJn//tReXi
mG0ENAzOFJKmDuEFis84yFN7ZGYsTKSw7D93k+Z4GpY2003DpG/VFDZmlarIClLjg8iL9LVA0fdc
ZCo5jwngzWhOlzIJeyE8/eA5Fd29Mvk0DeZlU3k5K3tll2172bzMdb3VPefGtOqbzBm/amsSLtK/
IljpXKLeDuoBHG25TeYJLY/GAGzZIDbZZGLZJyg0zMHY83lkHxfWvKkWR0fnma6RRnDneLsEuvXm
mM+cpJw51DMcF34f49GORMJxwXMp7cUreSDXiSZjxF0Y3oInvVzulO+2IdIgCiVeOSEL0lJB87Ti
bfAjHb462sROXf5A8+n1PR43ArFCS/ES1IdJpkWixxczWV9TD4RNUwM+thtIpN0YWghRRn/dL7mt
EKijLe6W4BvFBaiqsbA75hvL4sQtrMfI1fz0RbNk+tXAU5aHGa6MT2kqGxl0ruwrJJ9DGdlLoYXo
YxHUW1a/jqGB1zENhaiZlgeoOZ7yvu+v8bkB8s9Tyz6rrPIgzQjvVJUXSUFZTCzvcAwwU2f5/Yjx
64mtOlVxSc8S6dXQFQiFillse0P2Fy1vluZxPlj5PQnuSoTWYOSnipt5B+waF7o31ndoPtVWV9R+
kgjXUO8XtCVd5ceensgfeh4QuenOyb40mrTC8ZF4SFvt5ofKZI23cF72uCryqHSgdfvs3ofRaweU
3yjsh2bI3omytA306i0yCbMub9JCrps0gftlT+zGSzL9YLFFiN/ZyJWTOqFmM2rlH72lXeCmLK0q
o1xiewkR/8xBlGAv+hgXd/yayVG8mMgHmr3E4IJ8V1rBHQo9aYRjO3CBId70H31g9c8LkoAXHYW5
CJPZcSC+dlAS6SV439usHl56VTtvquFb0wHuVR43xdCcHavQsxA1DaKaWu8u+T6FciJhNMG7VUvF
PYZc5Qm1/GxENeNL+qxVNrwN6YooFU0u0Isi6QlMZTgc5NvKLbI5ykUgz3Y5FnIDQLr8HJDCD5Ep
lv48SBt3XjUg84pmXak6rIQ5Z+e2sutPzzDlu4cSIruG6Nr2b2VRGgLJEof4TpfFyhXVxLTLfLvq
aDm1ib/3utSw4waPpB3zL7PyZVDWV24efkdWJzNcO1TzoVpod6IPLZsl9iQI63NVTwVyFh3P4KEd
vdK/MprawRy8lsZdNfUTK1CZDyileQCIofAG5MRqLJW2tzRMa+e18HN3J+H+4bZN+kxF2RjoyfVK
oqKLf0TX7M2CqgvoOl7aMYYMDpHcTsljDidjNsiRqiSel2ywEAQ202WlqTPgTWGzyDS7RlLj9TFv
FcJAOQzWvrC47Y62IfRvs90iUKDhk2P+Aq/QhEx7pn6HJt7vd8TbL3I7STfF/5pMlgt9ODUETVld
iI1E1728ZNkgb3LGnQannVotNC00t90A49OtvY+KtI0NOS7daQGu8G6sjDL4WVC2hzY8AmIFoI6M
APmNi6MJxl+L3KUJunMXDP54EFMyGih9miLbthCCyd2jV77PZtx0cS/9ZNh2XTUbBzx9qx7iIMBB
ogWNc3Gp0uk+WgpXwBErKp5DrBpNtcH82ezSCXHw7VIN1rVq1UAdInq8FlWXp+3elVJHgErxqW1h
vBfLxjcSYW7M2UqMncVza4R5rlcmk/FUGrGD/EOcMZfkn2vnMhu55MeqG9RItXv2ZozNm9UXxUGf
uY0jY649J/ZS4dsbaw5cZ+s0S4B5qseld5CL07wGfTWfk04yjjCDajrWaeXiu9At/Au8cDa2akY4
G67LOJ+EIAyczBuXR3LQcdJFGJ4656AF+oQ7sFw9O6zdRaXhqJX2dwRIdropUngMsa4rgiHw5dSx
hT73NC1CY/DNiPYsBwdjFK5v1OBs6sTgasZUlvRtFrRZaNvWCiW41o2Rw9qK9p99h/9TW42Iu8Ub
l63lSxO5VEb2aWyv1ozQNLCG72pCK4rYOpFya+SFN+Lngr2Nxa0w7E1iq9UIZzcnYGSxMkS0LhKH
Cgt7R6maAvn6qIdufpushcludzGBsVonzjkPJvE5dKnV8OogUJSY8FJi4gHiwTAfkLvalBiZi2Gv
yPSH0rEmFWbkbeyniqzCuLcqdV5TWK22Xac+wjQ6U2hS23gopPlGW06vQwox2EpCGvlxLtPhVM0D
TAQO4k21q9sa9TG8ZO1OmVgztnPapt8c7zlFthhltT191AtCs2t/tpcntifLihHi4rT13TR4txMv
t1EhYv9SYAvriHLFfC5Yl5OwKjwHaWRFIEbIG+w+eMK23q2WKBvsF844xURYine/8Yd+k3TED6Jj
dXBOSB2tZOjh0j1k3TKsUU3oyFeF9JLBJRNxVJOj4XL09q0fTiKtD9tLvTFGSmJhEsKcuBltz7+o
bF3EkHaZ4QLJGU7WccWc9EcqhbRDSwAuwndIzwAVWYvzXAQjzgK6mE0drmXr3beDvRhhwLznfRma
Cb+snLh8Y+eSwF60OhcJAjq7kR5wULFgEWWRfwnvIS343uq7DuNIVSUXz27QdmTqrKQGDV4A4xZF
ZTlFJnFDVYxCs8OAsRr2cRZYGVGRtakbYaqWWyU8P4/YoJGCS6vt7rIk15jhTkX2nWc2+CAjSPqx
s7qQeh3l9wTVYe/mEOLKudgKM1vuK91u7sbcMl6pyVoeyLVh31qZSKJ9x5yuUI7M3bGtes4eS5MZ
WtTWgrZq0gJeDb16Vn04WMNqg81rOxtawmq++blfvo38OSJzxfccVXWPQT4InNz+o2Px/8uq3yhF
/vOq6n81H23f/62o4vP/qKmMLzSlafExpkTI9QcM/o+ayvhCtUuZHNiogi4tEVpW/6ypzC/0sejQ
8yFCWn8KW/5ZU5lfKIOYAhk0NoBAU279N2qqn2Pgv5ZUOmIRajqaBRzB6P780v4xg4ZUxr4swiQB
9JTPhXfLpJrzg7u20apPLPl91R6S0fOfZq8a98nUaU9JJ86dpae7oNI2WGAxpbaHomaa6dkSAsG8
5M+Ei3PCgr+0SdfO39JhaAgUnt8Jafy+phX2R03dJaKad56FnmOZgixazbY8VCi1In1o2nCG1fe9
N/Lv3eJ/E3LFp9xaJ7UkTzqG/G0zqmzHcnSi8adF3dI8CSyp1/ghPxNQObjOEbendqxjTXhBQD1v
hk55R9NscZ+bRGIbteFtCsAb4QgN6t3W9Ht+lPqKeNqIeLF+E0jGbCQHkOgllHmTrn6+xbSMtnbA
MVEGeRexys2E1XCQYnc9jT1buuIYwIbsrttRQgwWrfXR2msS59IvwtKpd4A45seiEvdWKj6SUnux
Zyq1EOTdD20xjjh3ssek7O196cl90JrVXiuDDreeWI8rcXf/F82Qx7bmn1/7G3/ri/zX+iW7z/bS
ahh+/VL/D7ZKLuqt//yh3vavzfvnXxsll8//46EOvoDO5I5lpB9cwvcsHvc/HmrN+YKc0UcaDzDt
Eg5zaQP++VQ7xpfLJIEgQYZVkA0v081/PtUG/RWqaHROFoB6IG//naf67407MifQ8CCBJb7tMiom
+Orv7cGyc5I+EY0euuzK5X5hlvhslwSGgswazmU56f8qp/E/fEfyXoE1/uSbsdD9GlOg15oYcfRd
IqL6JsKojC1zldLQo3bpe7F1zHy9+8vV+LM99Nd20E9J0r8vXfxeCAj8SzOK3iT//DoNbzsH75+O
aW5xodrg/1KYtjDBFFa4mvRsFqxMG8JYGJFVeZV+RQwDEUSl9o/F6qs3ST3XRilo6pcA3I3/L+YR
f292X346VuiLhR5EmAWK7Zdmt9VOLjMJqw/x9zD+nJvBVXGyDu6Ng0cJC13FaaBxaBHF/+J94Qb7
S5eM7wwJgXvIQMIGEBBV4N+vfj5BeMt6ztmIEwkEa4Ht76CKrH0o2mzSD3mro/PPXbO/mXC+Giew
GKwuuLA1I+rTDmeh6qa8uneMctT+Ref6F83Oz5/uQoNEz8dDwtPxy/DEXjCuSbdtQ9AZmKo0pke3
vT0sYcsuxDpLirC313rNb2LH7ZW7wwzd/oCSw71U1trwfXLG/K6emlK7yoY8BavvasG/arATRvvL
WJn+Itp5E7Ubx1eHaeMvPfaamjlYHN6MwiFXM09pg/HbFKeyrPS9p/cfbUWhT8u0f6ZIs9+6psCK
beMXvOl93KeqSJ1vtIZsOonNPNxpi2dFhapKM5z8nmBkBqnOVwvvWRaLPDNUPMyO8Tr1gRqjQqKM
D0pVZjv6FVUWL742rrdSBdVyZwe58cYJFU+9wEwLOkxMfVPeroXZ4EkMWsu6K4J6NTdWj2e4CevW
L8zQzDOgX+GY9su8rQxjLW4zV+bLLvWahgMAaBtSTFncUiecRxxeD17vCIMLtfhvHlioKu5J1xoO
U6WN21k5dbMbZ1GUEJdoItIt8i76W9hqkbaObX/oJ+Q9N2puEnVY4RUmuIdGWltV7ywFFrKZdMlm
lMtr6mU45iBC8jDApLfzs8qdFa3JWpYbxrN8xVUopBGzPtv0jURt3vUDRmsCL5w6KrB1XNmUof1V
Qx+EKh3rLDFcMG3wNZVuKqFYltAg9B5wUDy2ONF2XbCMadhy4gDbM+fFslOarr+lrpPkjNFXPhFS
8YQQXPRT6Mi0O4qEFs52XJusepyHcTj5IFm0UJZZoW4mBMqYoNuueqZXMfhxAAPio8JKjK+st7KI
iJwFu1uwem9UxQPHdVH4IC7tarl17ZF1ek1056TN40KzSctM8CU+sVE8tb7+7hN0UG4ZsSdXfurb
W1chY8SSOFv2hgm1HwN0W6N1kuO8oRTH1LtqKfegOekR3ZGGflgxZXcrqp8PsPsSm3DuUsoM4HKG
2jDumBuP/TEBcEVHtHCCBefP3F7gS20WbMlmMiJcCN2tQ5plH3bm2LxorCzzPrEy90FQvy4HR5t9
FHh1Ku/wKRK7Ni94FUIDJrqDFWRuD50jxE4rR+NoVf4rHCoicl3YDK8riBPzXbhJvx30svhQhUMz
DHYdS1VvqcXY0FXpNnndTDjE3JMU4/phVDBPumkcdlZuzu9OaxZXel/ojx5uRFI9ArPhZ6CJsecg
Zl2PiVMfUmCKL04PCAjZKQ693GDqudhU0HTDtkwo+f3VYiouvJ9u0iHr4J1oLYlKJYA7gn7oH0e2
GI0tpS50ucEnfbyRg/G+pn4P1ipPzBejySCJGWWDtbCdi37fO84E7ol9YovI4xPsRvGoFXbwA0mK
o6KR14OaGCoOaYKBekg7ND8a/aJFikjS2G4sLPLrIB7wrSuOtmNTvBDGUkKW8ecUUYYJO4iDqWnS
NS1THWMKdiwQ7axfq1Tr0VOT82CvhfOWLwpH9GIuEfpqXM5T4x0ABrXntnVdYIC6056EY7KqYGbC
XdaOZTFu3QLf27aabLFVnaF9tn7QX3Vkz24mQ4gFKkSSHVEAZsCr0In8aIcVa2BileQLXrxHYUnX
53bpUx8eD1yReMj79V6H/gTUxbdPdDvAtBSDll2pUZuCE0ymklZWZTBToMkcDabeb4TMB7qROjuX
rq83ZaB57GoYH78KumaMXGBMXBGSQAN76tJbvzHyHZGDOi27BNrrDOrsrkzXMb7A6/fe4GP1m1rn
uQsErY5cYZYLs1Zbt0FvzvTgKBW2U1f4+yJLvTKapE1M29Spnd5Vznhu08o+WI2OFS5rTRE2QB2j
rGqmB3b+6s2HqXRVGD321HpJkrvRWLELWoFP9d6tZndfM+jq99o6TXfKwgAe6eQsnZw58MvTPDbZ
ZlbLeqs1WA2JwMvX0KeUieAiMuuYhvW7lQ42E6YWPNcaeJfdB9eBf1dOba3d1dzp4kB89Rrs2ZCJ
k5x5FOpYDpjsOu5Ynu3Svh48k8GCdOVmNnUZFy7d+suEI9YGZzgulXM7+/IAJPSRLrZ5LmeltsRX
7szS3HWe8V5X6z08rs/BEPdGG2zc0nxTaXrTr3Jrr3CDqC8PTj90N7bVQ2Cs6IvS2ANq4WTGQyXc
q9HQ8+2Qz6GzwDBf6o7/KoHydV5j4QOVxsbgaX5KZLBsO9Nxt6ALiv3MAD9GuGcd2Om8WEtzqj5B
J9QmhWHHPQgixJXj22x3y2nmW3jsPq276X3eR6DA3TM9k0SPR13bI3dfBsCKvluFDMOa/Njj/Vb0
hAhQnwoAryEGExH1rTlVtKmm16Jbt9j29fzKrctJxoaG28/LZV8BZzWhtLxqzjJNkZ/42oOAILll
fc7SQ35BdUYVVaazT2C5+FfEwTuIO5xseGx1FlWzEAbvcIl9Z+2m5L7pLMBjsAhkyE0omLsbSXqs
GwYGwzI65xkk69ajKzvsOGpIFA6Lk0VWLpdr4rUCGfrBBPLLUmLZ5LO+iojI52IG+jF3w4Ze27w3
/N657tyO47uCR+BFLX3lLFKLp/RQH9f1vkh4z1kGEUxGpE4637rJy4IN3Apq9k6no1pgEQD+xjnq
iWe2OxdKh0LZaIR5hP3cuHGhanG7sgBt4WioZjMPafXhp6N1eY+8jepJaYpR6jmYotu8ePQ42wch
fJ/BjpSFVn/nS82+8zRCfqoiKH8II9Weuknk06as8uYwkOxLnJNd9lHpkT8cpKX5tLiW/zUz7Xo6
duDN6UCMud0e6LEl7ByzkruMRtnebmYwhvPFeJ13/U1b1022ZzepbnwtWL5NZi3uIUX1R1Xr/h2T
2ObKcoyX2S+Go1fa5lVrVekzpOEah545Gt8xejgnYB7BPk0q4wcR6d5TOl0kQ20yvfPOOt9GgnBO
XDjuGH69pGcQY2pjlFdO/+J2rVGGLrgL9GegR1TTvy1mu9D/M4rLRJtYGxNSXFiKmjYyPSR7U9mM
PvdTWhnfBSDO0O/L4Mgg1MPAjhbyWEqrabalTUe0LwGLrm1Gm8dalqNbD/Nu6mQZS9HOCLlF/lJ4
nPxW4fpHHdmbAZVy4UpOgaW2tuZMHK6MUp5n1zrlaTEf66R3w2QFg5PokpArHdwQind3g6/7kFgF
CcX+qpwNa5e8bg3rJFXV3k+VA9BMpdbMWGJJN50m/Fv6zcZjmTnNqR6N7lp5Qt0qUdsjJVMTbEvZ
YlIxmDmv+nLQ1IwO2DKzaKBXcxewa+zQaWrJBrLDepNZzRjqopBh5xBkyo7mdB+NaSdnLNTGqe+1
4cmiVgeKZHdHYG5Q22Sb3mJYOKXFcEMfuDkLNelmTAFwTD3t0DBG+YqgX746ydQ+QQ6Vu6py76AA
7DjEKWbn7bCjldSFKMCrcz85QyR0Rm8ZKoqt0RnT1arVHp1gs2BDq+S2rWpnW/XBuCl0jYKxq8Wj
JanRW9+qdqpRIjJ92Jp5Xho7qcTZq4SxCdJxug5Kj1aVW2cn06sA3na+HxrWMtxYZZkcpDsRmThJ
dVKDGI9QHLRHjlxG3DuNdpplttIG5nJz3bu+iLss82IFye1ZpR05PJZYTxJaZoxq+A3SRs05ZEIB
ypB1U5f5vCsT67Oz+xZnMZ6sTZ7YyanT1osWYgjCJqNlptWqfQQP21zVjU7rHsQpLNkMTrgg7zRc
J1rnvpeNJ/rnbgTDStH00pxYaJM61XYzPALy+xFIf/ioZQAahcSZNoSt4IdefvHQTDLZAUeqdpU+
ahz3swYyXdOe66z+UIyot5y9m5NNO5OFeSyBKHXW99JKVASZKGXdGYZrb3G0sK0uRCLdzaPMKmBq
NZw8kpVKfXYLLnFe7ga7XO8mcHePnp0V+6Wbm20lO2ztoumCq6kYVqajPaktBXoH3eqLLepg8R5w
Mvz0embSgB/YZ5LEPNRDol0hBS936LD9pwDeAaRdkpBOWiWmTTZXzz54JNqFTGaSqslBmQCUNFqm
J4h+jyPxEHMoLZfSypjZ+qtOR8IZyPSs9bNzORXrm7xb1nNCU3Qrx/SBa4IA2wLlz9Bt2E6BfIZ3
20RKLdVhUfrtQLDgxgJcRhnTqG1VezswpAQC5GMNnkVwi4C2VDHaCZYXur1bxhMsRyVljMHe8pij
+cbj0uYHn/MFBV1jvVcuhv96kvfWKBwAMXOQvei5dlul+brVTP8TtbN55GobG5+t5RAw5ArEpDYM
Rq9VtcgTawGlm9TqB85r6x4ScxVlpsleuuRnc3KUAnVg+3WUBN60CbpK7Wb43sx62N5THu89ra/k
wqf9VnsS4gdU2pe68MD+KcgCDixCBjnrtGVoxDpSBm9D4D+YMxARkRR9JIQxRYZRtVvXVHuNByhs
pG2dF3gRHzjz5IusAb+HS7osB18y0VFrc1sVVV1jXii9B3LqxHYevXoip1TnUONkyR6e6Nfcydbt
YFsTxZjDuJANrN50M8xV9BDudICuAyWxnqYR6us4cwm7NWtDLJE8SDA9LygEDh961bwlI5GJy+J/
dGosTrywvvGGKXMPSTc5VxDOCgDdfW9/TUGVHN25na81ADevJWDJW2mApoKgozrI3c6rLXR3jFy/
F1czAt/Ximn8rVvoxbGzNfuqB6N1aw+kWust5QXDSv2OgtI5EtiEiLmZxBFfBcjZVMsMuNvMl7XG
l1dj3i93JA/1110e8FdGaiGYY+thrBeN1oYtvzMyMN5qOdYxPBdUAk4jiSIrh1LtA0iSVjjQ8To4
rjfwB5XAYHVyA1vafRLeqn8kIFw3weSrD+Cyw07CHtn2XsvcD7Z6daoTQoAcbRI7GJocQYKkBJtO
M9UY44v1PmNXW/IOCE5tPaGIx2eStA6HznUMXtq1MnJw4brzOWsD4bpT0nV3g6iKZ2vlO8WFmKc7
5mvquPQejdCy7N8TxEoIdgzra9tKUMWN86HlVXO0VTBEGj6NR47tDxUm4nNXUNGGrrXeSVzsL5nL
URbp1rTXdT17K22//BQCOndmuhyz+nHXVvpwnOs1gD/acEYaS/Hoz51/p3sYogtumn1Q6HosixI6
pChm4oBHc9eqVLs3ZXO3KJTztjPdTaC13qthSSOrbuVVOctvhg6kkQ0L5mfYLpp4Y7o16ztWpD5q
yzYdY6okcFV6viT7etLE16V3OuA8pXZKXWjtlzdchJOeXtXG4MVupTVdmBeFe7TQjMClqmsaOZxi
7W3iV9zv4zKlEcl0/n5E9ZPci0qVUMIBLmrbtV+WnTAVuCbyHTadIYsrkbYPtZUs7Xs2LvZcoWly
GuMurb1Z0dUZmpu5rJxkI53uwrrqdeNoTD3TW7TNpo+idZH2JjXKJXvu6D5BtHaF/mYEwlVbOFTT
d+h9U7md+y7YJeME5bv0VvPEVNq+m0vkhjCaa3pnyrbJtoFyB/UfsR7D4nxv9V6abengcTquFZPs
k9PNsPXNvlQ+cJ4kGA/NSsPlLMyUVlqrJTOspA5SYQyxW4uL0afKujBid+x8iJtaGUy3LKdNiQQP
FSSYYDcvwstN63yVGaXQNTn3lfuDDlwpen6OeVTUr8XI4slgH7zO1qo5cocEdQjjxnarxGJhmYdi
C2q1/JgNq340KQiIh6mme8yMS3Jillc9j3VfPVM9kZRNNpn9fe1Ld9rlkHnWa31uzXyXk462cRxp
XxMiXlGeF6aDJ2Mh+P4SNLRepRCuhkNNLxELzpgMt70JWe3omZh9IRaagOvspj43KNEVCLPsctxs
K8BqgD9zjppzege2zQNgOl0mlQN6PRE1oJR+BBAp+5jkP9d5MgLi1HekWbKmZ4ZZkSVhojbh6GSM
3YaQXJkgULGt9trQF9SJWBOAIa40Jsu91blMEHrT5PObdeW6DnXA/GQduuV2XmcebzB09nyf5eZo
3iwDwOnQ49gJdolW3mMiuD23BkKxNRRyYHJYrqMxwpHOGIJ6SU8bj1k/hwlie9dw1gxX37bppTtS
mNpy5RaDt0ap4U0vDDzkfi6zyrl3IfaBqXVAS1uAOHr2DR6rB6ex/CtO5dkVOBxOida01BnKfUZP
EZoFR49yTp8e8oJSlvD5bJxkhl/ixqlkQRd9DuomIV6uXKe4WsZcRCMnsJiETOndrVZ+ySvzk9w9
WHNu0dQQlrxNnVTjnWlQZNbuynjULUYSbBcObXScimZ5hJ3rcUpeAUCCPVVsIIDBFveAhAFJGeNN
1oylFR+Z3RsA9ym4v6EVzG4Hy2o+0GFMzwg0AnrgYrix4ZUOodl6VR4660LARVMvcjdZeEr3jpsY
wwEAIhEQTOXp02a9Dfpyls5wHuCmoS91y1typxEI4oKuni3O7y/KXNZrzIVBHYlOBBYbaus8ObrS
q6gPFo+9ecq817WTAdicDPWFg6DMBfLuzfVLPhKpwZkH7MuPOZhp2RuZN5V7ZIIc+ek/N/WWNswQ
nFP2213g9JkIcxQbqFhZ717nOXAQs2qJzx2vnHwDxIu7DwWzPPZ4kb/CD+4f/dQar6HZpzv6DNwy
OppqPx45P6b7cUTvd1pVqYNKEWnuxy34xSrObdJ1QNPWlrmrF52DlaYZ5q3TeTWjcjCYkG1dx6wO
mgndO9LmDr6VnqRLgut91NACGnWAdm6gVe8rjYVtLIcqqtToHKd8tOoLJN1pNtRq3Nyy4Lwfu86k
f8+dy7ET/rh8gCrZQGxrJ54KncKdZ26qtYMaZpZ6WXkcKRQQe79FdcXdQjTFZshcJNZBApl5v/Z1
eY0YLzBviIXWTRoSBkcraM01+jIwvTyaPJWkaQqNMtD8eb/rfpp9LuCAXZAuVnON88m0YjEz5fQH
o02Bhvbt98GR1hB20kXskwxj9UA/13/Nu7H8rkz04jt4w9WzyaFT8LCW1vOKBIeOY7PoNNe9uqS7
uMw3Po8fJMrGW15IuQCnNAQ0V6DWyYbCegBBgvgGd/0mgyMNBzNNihoUZapf25Dj3xC61od67HhA
p3Tk0mXGopP1Jh0B+Xvm2M13DGottuykodOtLLEtfbK206LT6jMzTCXiwLbtazvo+NUmUoZ2cuw1
5psJQYowNFIrzolZzrjjjWQ86KY5yB0UOWvZ6c4KhHNA9znFMxjYakO8CDDtehay3VT8OuRkqLXy
NlNtdjfo2lnz2ISnmD7HkmwpcOrmTEKKPA/2CiOt80Zv/eradftOoKMzxGzjpjo51EfL3QCRmONp
LU20EcOqZNz7bfckR0+0UVe3zDmUVvjz/c8plqqNuj7oIDEtCLiZ8dYOMrie0Z6r7bCYkAt09kim
toFIH8piNs39ZfHcuDxsXqhlU/Bc2uTaUI/64z16jPaCDZZNS9Rq+jkEZh5ZUNd46HI7OGQz7aJw
hZb27DgQ/+J+IlsCjFvt0OfGOQ9XrrMlykgzEFsxNMHO0Xya/CNd/mY/DyY7QwZVrwWL2JwTw2yS
U+kHtfsxeUOmbosAfMV17448vE69rONZR7DFE0ijxDzhhivWPdQCRonUz1hvnQATQNxBzRy4QHX/
o2+1dGR8ppXPwup0dZJLaSbfzNVduyA0ITwe0I7346ue6+X6bCaX0wGAYc/fOOUceMD/4ZU/2Kij
Cb4xACAaYzBFbgtCG4HK/ybvPLbkRrYs+0Ntb0GLqcO1e2jF4ASLEUFCAwZlMODra3tmdTVFPbJy
WKsnHCQZCQ84YGb33nP2QdOKipi+j4pb9gyGKFl6gAmVUV5OciyGqPLZKd6cJc0W/MdTVyFizfu8
v6vazHpaxqXxUdGEtt4aTZ+4UXBJLr8ZhYCOXCNyD5RBbopp3Y9JXWw7WoMvflks70lmxFfu0oCf
i133hGFneXHcJuOE3ff3frI0ezkH7spNyGOyBy/YFxyXbsDhd2tLmoZc1/HinznMcSVLEu7MVNZ/
cGxveC8qP+HxCTN/Z6Rpe8scu/xqyk59I74Aw4PN6rNeStXeZzmc4NM0VsHJk6jy1qKYpiyCdxni
KYnnF9/Q2b7P5WawIM2tSZ73P2snjF97jMdPgqPv2h94FPwihaIkEvdrlVWIrkPbt67UnA8HX9XG
TXrBXe1TtAvWcYrBDa7KRnbrrMkRUKF631NWEUNAq6R5I2MD7W0+TkKT8YK81Bvb9Iu9OPlelJoO
QDCFJxKz9NFFvRF5ZIgc57RicqgL/zoN0Q1784DPDF53XKwd8DGCQQhC4qpMl4c0g7vOHKs2LmB5
GlzB4uh9SYfwizX0aWSS0nPDGwRZHqwkh0o/7cd39PsI9BG2QTa0VX4G++NZUUEbBQ9dkdXwA6l0
tyq8BII2/oVfTL/1AiztGa26yYx+3JTocK02rh4Wt0y/MctmsTMVFVtaGUYe0VLGt4yj14pSlQ4T
fNvC2XCurY/TIO1+DTQOzX85wtDlUY5ylcWHOUQFDCt/fPUWs1yP7didrWVJDmZTMhwz4xdk2TV7
jxuLPPIJRnE3Sz51L/NkfiPQJr+Wo3ryXXNmK2yI9qWjdWZ+Ot9ozJY6Ek6X3TfDhIC6C4iUouuZ
R10M4nLQiCQ8W4yP6ewEX+Zyas4mEotbmqk8+MvU1lvD7Yy1dknWysMks0j7QPcS8dHIaUDHFR/I
33DsKFZi2vqe9Jp1iJshfavsXhwZvEWB6qCzijzrduky9QP6CIHIOJhybzVdBHUYkR4MHVRnlCTY
bnClA+Nlkri3uGdMqyn0b51xnqeVdKfmClBzeKBALp+ZOFTroSBZS4s6ZU4fBzidnCkMT9CTm886
U+xiExiip0kG/nW25PNrKFtrEwYMmXIa9C+1CTQWwTxbKq4HGhZ2YWQp+n0aWTDKyxOC+OJ6rnE/
bRMDp+Ak5DfhW2rv1jg+1heJUPR/gA/PfNWgnYmzoS86OoO14bb78EqyjjNbQqpPntGU6gnNjspg
qje/l8j8qM3xLebSlkc9gCIBRAqp9D8qZDDl+AZEENbc/AJ6Bm7hnpZ4VO+TazFvMyr/Bk02J8vf
X/ZHkdRfl3XRkyD9MoDJAa358bL1mJHpMA8MtGuB6boi5SVel/S8WVKrgOLAr1Xwh2uaxkXu8/9k
UlwVgAcOYp/gSWg5zs8goK73wqEqmT4PCnPbSl3k0IfMYPFaoSAaui0hb+OjjgeGuDi2DoghgnzP
0J+KTxUIxond9Yy3uexDRQFFDsih9nstX1xrcMXBE3TMCa8D6uy+MW7mDC1dJ/9WFSXBG40KUKm4
Rs35YM7N4d0PAcpvR4A+5NU0gGr3btnUdzltDSSc5WJfK1OOTwFV7kQ4AMfaO6D9JjIgY5TDnjgU
NW4w7MzzprggX9cmvlc0OhRG7Vs4OxcFCeBfVlFeOlpl8Ioew2xkgtrmgzgY8VzA4Z4g5ES+p5aD
i9z9Xts5LqmCWuFt0hN7XaoDerAcrYil53AZtYljO2twt1hA6P9hjUKFZXhrothM9xBkhkrXc1/P
B680qNk0tApWz66VR7PwWuYm1NcvuDuJ1oMAJL5WdQCgDiCG7++YWGWvXllb7i7LVTBsnNic30tE
oEYkOj22q0Lp3gCFpREGtCkBl4OkE02hiS/rYgUhQ9TI7bE9lHB4CqqZgsZx6HfdCUU820yAIrZE
QYQBZYXDbgaZK8OOekxkGFWqHsFcA3Ch2uTeMCqaDWlJW8AsQpZvZDMEM+AyOjrERITbVs/LQYaz
of92T/8j6fj/jyJUy0dY9u9VqFdNPXytvyZd870S9a8f+k/ProFyFPm4wUtO59q/4I7+lqKaAUpx
VKZAmfi7ABTYfylRHftfLrwsTnYG+00IJvZ7JWqA39sE2cJrBUnqH3l2+fc/LT+QGCwWu4vIHFaC
97OMTriCNE27LBh6K2JA+qYz6J2qwWEglmrdrvQg9WfiCtkERjVjpGWeWHrYG8A37kvTyr2NpH+0
UQDFCbJMAu/cI75aNmDrOaIt5Ww8Ej6EzqjyOv+jwBZEY7iqwvLMCjXh/HKrat1aZRs5SN2/+g7a
FwZ0oU+G2uCuA9ozLd3clPlMm0zqxsEpJGHvxNXlEJPPTxev7CrOWgy3Y0sHfheMTrBtFI4ONlBp
P6FjUi31y6jdyGDGnaMg6j7PtKWuHDsh7qHpfQaNToud1uEOCFpCvOUrh1zqHDsGVickw4wHhOkS
MEYQsoGHTrD02Y7z1WvJ7YhM5mxHh6CynB5wA3QFLXrwShxDA93NHhpyi3Pf55jMlLxaTS6GMTwJ
xRFsnxyvKeetAIc0Fn60r9Rn4eJaxt6ZreSRRTc5ZgYtmVVflshcfNQX16z8Xhel3O5XQU37gmDG
Qhk1zs3Jx4UyozlsGqxgYS7bjQybjTlZco7afJbDZd7p4bObLHVrBLIlisdp1VMryCUBBjyjXEuw
9mG3jfucrEPyGmpCfebiWzG6zpV2NfZU5WBIrkd73EGboXmCpCP01vQYEB7NoOCPVqZomE7laO7D
irOgH4TMFxzF0l0jdIH1b3YpbaEUVRMpZ/1t3dDLD8eQVTRJi3MgnOylNWVI52kwXA42hn30cXw5
qMIIRmQ7oj9CFFZ47xeCLgErIIZI5cX49QTt1o2Ia9ZI3GEyXA9dgWu4QBx3iwVxOVlyCTQG8UZx
fuPhCw6CkfpzZZUmj79r4gXEK4zCjNNijg8XMFKUiOQL3ZYxR3wzmU8OKRxfMtgMyxqpB2F5ZZuw
4hfKGbwIZDeaSzmHlxQm6XevCKJKh+J21FdJITjZg27vFuTHxXBPYFd8NaHJ4Boh5PCIzmpFQ7rJ
ykNVe0yOMz/HrUXsG54JEYzFbR/WvoyQb9Q9dQAWwChYUp8QGqtzNMVSIzByi54rUCKbHtGHnncd
cLDJN2brDDdOrhoBf39SHb1gI/uaWsyuDosh1VUo+uSIet7c+5bIS/bqoUaFV8xddWwcWx56Sop2
61ZmXkdhjecuImGOvJ1ltK/meEK1E9rWXW5wmqYlFSPQnOmDuVGV9sZdlRkGMTVYS89E6kw8xLWB
Gcy6WPQeh8ofaNZYvvL+Vjb/ow3sf2aR+N+GlAg5Uv77HWr3tau+1PP329PlB/7T/eT+iyh5TE4X
mpxLODhn3r93J/dfcM48CzQLWxdbw+Xc+n99EvwQxgkPC8MFOHHZgv7LJ+H/C3KMDwsbnMvfsIl/
4H76qQ4ApmddBjZchNN4AMnnxwP5Qi6HJEw5i+KZ5DXeZBL/cLHi/Cayj0K6u4Ktqd8RevV/QOFc
HBjfHcovV+auWHhEXNejeP9JBY/NvOAAnmZoPisqEDL3jLfWG/D0JzZ6EzI0OLUf0BpgSidK40+E
v593Za5PBcS2jwTW9/D1/iRuZ/eVvfTyJgp9n5bvkpeUpYHXNzt4CuETw6PyKz292qJDsphRNkiz
2Q294fx96sM39G+YHr/cBxojFEMX8ivG74uP5gdWo9GUbUv9GuX54p4Mu0g/MQ6fjmOqqVW+eyxv
/7673xtGfiq/Lr8zfhggpY6HW8WzfrrncsJBxugWwUIVO+qR5jx2TMpQcTXgCKU3yqz39veX/PUB
49fDAUJgjIE7xv/pAeuhBg6jgUJ+wO5BulCvXfxtAxMYdMJC7zoO+fLaX3rj7fcXhrny0/NlQziB
Tg84CtySffn77xiYqLr9mbZZQU4XyqxrT+doRmx9aVSLpP8TGPrXp9lBzwbyOwh4mNCC/ng1NWfV
qMl5jIqydE991X/kzjiMW8IYAHiY5BDMuE/yEjHRH96j/+YGs4Lw5pr8ujhWf7qyHAc7mC9i0UKD
31e5LjYJYs91meQfVQc1urg8V7+/t5cv7cd3F8wTjFUcLHyjzuX8/v291YsxeiUJUZxyXOPtbzdP
DhbnD5f59St06Nv7uMg8fvgX2E1t9+Q+SGIwJ5flgTqPfgVRuMsH/gMa1b//nX7BuJoGt4/L4KZi
7UVh8OMv5QvE6i1y50jlTv7MyMtLcCwY4840s7HfaOkRwTgw0abWHhFwrqbh0nOcfS0QYFxoa1Va
E5j2+4/16z2AC80qaYF4ZAP5mUpdkP7cDDFh1OQI2/PJ+CtbemD2cpUxSvrHaxEbDrCwC83xL7jb
j7dgmQ0n1UnJmign98S0Jtu5iY3urueQ//r7X+zXZ+iyuQGfDlgZaAazw33/DHmsQDnvSBNNeK+I
p5lY7Sr0aDL6/XV+fTN9qi6bbgrVHLvNTwvQEJsa2hIpisxEFAGVgrjBieZmibaY4EQ3TN4NoavH
KhbqT1zcX9db3+TxJQ6ArZXN5qc1COxGMmiqhCilSfWGo2whk2XxiK4CvG0VV6O02Hp+//v+N/fV
x8RsEf7hB7++NK1JfDPYMugG1qJvxVKWz38Z7X5/lV9WHTAhwcW0fVn24JZf/v671XVkjJMz6HZX
NXbf28DJ46u4DZxjkZGHpZ1APpi8vH8gO/+SPWCytvpYSi9l++WqP7UPKRuVsJVGVF6GaXiKqSz3
lHISfVS6BAwLljnZKcR40wUiyQOF9CT5YDJdw25SS3jgvFzYe1I8zeUPj9lPXkzfuHzRNB9QU9sI
XX45z9hNgQscQ3e0YATawTPM1S73yDRemRYJ237t5ydcSOltXCVhNOcLeu1cJbzGS/E1I01KRS59
czDZ9pj96b3+5SUAyof4wbZgYkO/dH66cZjRmVraGIIGrCYv3aCqz0tIzcLcpMzulrwWxlVWCh5M
zokcA00ER9ZmXiwfYaG0X1x/qvcWWBEfU5eyjjjZQNM73eiT4Fd2el7LRbIkF+A39abLR5oBqCsd
tIXcLL2eZV0AEOBhipRVqGU7a/qb26muLEm8MQN8OgFzD/Mp0cbVhLDhq6rMWu97ps75VuMpmwBE
BPw7a8Z5vLGMojwmczhmsBp5tzojJx5UppoPEY7DvcYzf2vYcb0lbK5ApjXp8t2HrRcZE9mesJwA
UkUO9ySmMlaaTK1FjKQw2cGJaSupb0oSDEliSBUUr7mX6+vMsPWw+f1r9PP3wqrOOR6nNMDO0OTP
H18jXaK+qhRSdHFd4pHBN1xunHXj/YkreNkt+F99t2djweX/b/kc90lGcYOfMQc5YoAh7FKwK07m
pV+EJcIOPtnMPMIyMtAxS9fTK8AvBDkDJR4SLPs2zjosRUZMnGU/dPbZ04l77dWJrEEghukt/Z9t
WaRnW1uCXrp3EUNOuROxp8X3S1EtUEd48dDxVQtaIBJ9d9ZUWSs/jpcOSW72ebGUECvmdjLqJ1QR
DXrwDeom48vUz/uG0NVPBnKQDj1OMT1kjsLfyYEHYCt3E6uRtNSqn3FyrvFy3V2WxGzbNrGDt8SX
t3iMAnVGNZ5HMmi8bodmJ9arIUhZ+5MxptsBRXKd1k4HQsT36yVC5jwZOAAC/26SnXtVlCluIGF4
2zEVRreOQ9FeDHzS26Up4hZs0F2zMkdzebGT7CAdaS9f+NKxifQIMpCUg0DaCZs+1gr+CSNDUVbq
kfUkRFw99lEvEXiOw5zfwd4ngX7gUwBmaD3h7cMlYCpWLc06J4T0LjZmeQ+crHiwrLT66vQjcaph
2vb+iqxGgraYfeldPCY3I3Mre9eVKFhXRt+H39C8kaIhhXA/xarWc9SYS8C00tZ+xDQLAW7n6/EW
+1V7Z7qqPGCxzs6kSLtHMZC82oXBtrO1feLmG9f1TDafdES+y4KxtyO6dgPsIKQDw555wNc0nj8L
EH+UkuMUfup4ou5TATGqGUfoUeisGqRYJkh8ozX3UxggGy/jZ8Su1i1CRczii/Vh5mSD51kQ4OBZ
BBHCDSRbfGllaOAZ9a2rufLyU1W57r0MoczRG0k8HLK5XdCXcbtvevabIKLBiHWGnphZXJfA3tA6
PmQ5xIuxsyaE0gyNMVktJS3IwDafkQ/WyS5OLGsrc2ncWbCcVrnhagxW0l6h2X7vJmzzo8tkrldY
qSRulHsMCQNKkrDdxbixijXlW7Nzmpw8YB7EYc2q1ZPbMnIHc4FgpRdiOIJdH8h2IdM6jrKs8x9N
TJGphWv+SNFSHgoAX+m6wtK7Q44BKwh2UflCJ2zhThZuyYqRJGwjwikv/JHxtlqEsUPYaaxH00F2
OHr6SJnt8XJnr+qSEY7l64EkaZIaIdm3o71NjeW5y104SMQQcFcJiRP1AcIIUcjs44ib6RZaKRYJ
j9EmDbjRZJ6MmOvDykNm4VUz0HmEo6xvZNMrZHW0Ny/Zh1mU4G3ZZCUd7qXQ3UY5CcpRbYobq0up
ZgcZkVdhR8pNn2rmRQfS0h9kO7R349xmH6nyqkPdlOd86BlgucnaqyweU/eL1MsXtIslQsi6UJ85
7XyEDpubFuqt0y3x2niOeZ4d56AXvH1KVfc6TG7E3NQnEp3FSx4vN672p6hIsldz+ejq7ClIwg8G
s/qSOXmc0e2ySKFnHdXGx17bLmYL4ri9BAw5r8gOVVS61o0peiBLrtzm9fJk+0wQK0MjANZXNbYn
dtPmKRGmvXPp7I4zpo7Aeg1d+Wak2RO5yO7K8xovqkayJPtEfwFmMAJIkfM75zuGcstjYBTGVvT0
PyxTFCua43XU1FXLvC85S56xMo1XqjPvyXuHT8fGe24qewUoHZmYwjVK8m+yRkt9Qyo839CidJTm
yZnjJ3LWsqHNIz0L3fIsrqvBmVZjhbzAxB7IFQz3qDFlrq0AFRsxI6D1amaUCQrS2gwRSrR48gYb
auQ02HsBkGBV2/ljMnm7i+GaAwKYfc17AksB7SUCJsvmHQpqYpNmIwrxtnESzr5i7XEOnN4QmXat
xVwkN92PgoOHXOWV0B8DVtNPmKLqIxpYeXYaPHwO4hpTZnx0LUIsF+qm6KFBKWHpB0d0Q2RW9ZMx
q9PCGHDT0fTesT7DscJUrSUTPCu4WsgBh/ZIu24x5bqcQjxkVoVXsv9UF/Gx78p4l+m6XgmHkatD
s4hWXxi5rrbXCQSpjVRBf1365ZMPpLaKHBPPU175j+2yCDRh41OOS1q4yV3J+Yshha1XGL7uijx4
TzxirVljcau07rBBuPbeW6golMWKWNdQUP2OcOkaE+o6tIrkKpfy3Uq7I4GpAZmZNsqMsv4WCAxO
XDv7RnmYRk4ZG5tgbtIPZFX1qWPysw2csHxw3KF8wvXPl2IhQVRSLBtD1pIF2iR2Nym2S2HsODXv
5GQx2vCsrxZOfZ46mhpjP2dXGM+DAxCg+9R09uakHogUOQ+jvK97nX9ijnWXJZnLaAYVgyWDd3Mu
EzjGJTEZqrPoZ8050paYdF9o73GpaZ4P2fXC6nzfteoe7QdWrEnvPG+OnEZf2W2b8rw7T01BcREw
ZggwNOdFemyFe2YAc2eRT7EeR3VtOcV14cvHmMiDlUvXYl9M6lsDgmEFGvlMMjjrBnI1hVdmBa+R
qbgwvqFVJRaBNjoOPhvWkmvhtGl6AuMqy4qscjoHfbJDsMdkxiKhl3TJO7vm6d+a3Ej0THzh1fDq
J6pf+9rZodOExoq0pLg2EnyQOEFhC9b1E+qDdyobcIxdD3agIEt93SkDYba7ICxJ/Pm67efj0IWY
j0bYrnoC7Jktn2OVZQArEzZx28s5pwA0MDPLuHJIi15ZpYs/bhnvpoqHktZFtZqRHKzSDHQbaD4F
3GAQ+BTmOKrjHKlStsHWB5MTd6wz82+G7L6wQnZydzKiTlZfJmaChIvVH/iTsA06cA+CkcGTU6er
ysHm1Sv7puYcHaElf/Tq9uyVOU0ZCyVOFcovyWSe8JDqmyIuxr2bOCaZ8eSYi1m8KOllV2U1+9Eo
42sMtjGu5mxXVsXBQD/uJ/t4mtezkhunNU+ZkV75KdEOQcduXKPbnWJCplv8KushtjeqbD8ylb57
fnZAA47Uz1seXaOrV/Pi+IfJ7QpGoB0/UdGG65g5IWWTAa5zbyfTbCcmJvxuZ90GmL1c46F1nXgL
226Hvuk5pmqbcixPlnPLSWNrhIvC9CzXdDQ+rFIdezIvF0PsOgNAKC6JcNW7YpsU81b5wS1d5Sej
ij/y2gGn4G7oHG2ckczrxn+Y3OpmAfy4WqrilQj1dWtPTw3cvHRkh+0bc+MoB8QG0r+tHZS39E/L
rSbIemNV9hS1NoPhuMb/YI58HSDL1w142Os8x7g+eKC6UtZ3rNL7UPMUZLW9S11GlcnUPbSYGzoh
5Dagn7Zy1eXAI5pnY0C65GvjXAL/shL/2sGwGHlanLDaAQ4yiuHozVB/Ec4yxy2TE1PDete4MMpM
Eg2Zlnnh54xuzyZmfnXZCty1DrGszvlpCepz4Wl1rerm3Z9d5r5Tnp+bgBM5p+mXoGpvfeRNN+Pi
pXsYSbw1ZHD71bLCC4yRZI7FU0ZV8gg24Q07P+0i/6CM9j7wBNmcIhp6GoTac75lfqAoQy90St//
DOYQabaHB2sig3E12stVFlh1hCQZQoWvXmmvfxmR/QOp9iWAyeDRm0xms6a1Jdp42WkiKo9BZT8W
ySUdC2igdto75jd3PiPIa8NySaduls/OJI7dIFHwoZ5fl7Z/r0tUf34fx5sqkbeiyMqojzWaPc8/
cEjbAfbotyF2IYYexD/TNL/JYuVHfeO1W8YtdwSdvxUdDMdZpDeNLDlvDfi1VkHffmMCe1eh7l5p
+kjYX+Rzb1iQAmb50djTHbNc5yCD2X4SJsHmFlk9URmD3x7NXh/VtNwMvouB0krU1k1y1N3tXPkr
HCdgucezVcqrjA3s2C4iXttUPWv2qwxFPAvHFc/dckIl9zrUpQfSeWad4ziysISefea88boyvXof
p827GAp9HIZwiPw0u8HyclP32XFSiLAkMSk72QzsOrMvNsLBomF2Ev9RgA6yKUxcPdbSbXLbi9dY
jaFa5tVzu/R7P9AsZ6wsK8wdm7kS9bl0sXbQ91gvY/0E8+Hr4rbBrQG05MoI2vnY+K21rTK+Zt2Y
YlN6U3Jlq3Zr4A1OJ2vHYEi8qpoLY9DahZXPGxTgp61LcUvEwDbo5+dEDc9NmPXRNCcH3+92rGZr
YwCU0Wv73Az9HYElF0lue7aXGP8Q9KJirlHyQuxh1JLej6H/2OTaidylu20N9xP43ZtwtPdjZZiH
LuA2iYBZeXnBUCf9E+SaJzNrjVMbNJjhkvvWbO6rEaFzsWSvhmp3GNnBBbnOWZVIEJregtcQHpeF
uXwrr7TBUFpSwbBVb3GHsUY1/tYZOxDIekMf41BizmFj6evrAGaMidWxns9W5yrMl+Ehq+I706mT
SPm6oGMSH0JZYZ+a0FBWwRqD/UabFLX4P6mUzW/oVy7vLn75FPXfxi99WAmlyWDtov80qFkbZWPL
Lq2iWbc5U/+tmLpuBNU9hU8UjMMDNOa0jFpDFNVaIERlVclz2IgrOP3LtYv1orj3so5teh7Cst+j
9U6v2l4Udzpp2m99o1j8RNdzZGwx+F5bZYdNwMwGRxxjTc8HAJJrfdDJcZ+FqvReGOl0PdheMuxM
JK7PGF3ljcRCFEeGmYlyix/VuiWDHcRtZ6rYO0A4KDcD6S3BmlcqaNdGjz9SjuZjo9LRPI/u4D96
koQsi67yekzmm8WKH8NgvoPsYLxprZ013gvWOwkG6w1tws3kd/Yqa6386CXoC1dmmuflFsPj8Ao1
buQJ64Ggxo1HxZuqO9eqMOnSzxI9xUKeXsUiedQOnIKaz611eY8zaFUu462VhHc0gvE2d9MIc8m9
0WlJ62Nu8itLiyKGhNrHb26aFzcpau8mR/aCMDKKYWWv5xaaV4cqs7Li6VAyJGZtbyaHH1oQ+Aie
3cjt2GW6KTkuwA02taebm6buTmpULxcW96pvjfGx863XOpDPvo+QGZcurXCCHt9y7ObUHAiAGFMt
pywcOOn76UtauOSYm52h9hVryars3edyDsqHSiafLBwVPHOycUHpjJEjGnsNjxPWnQJGAgG2HgIa
B3hUk6RN7TV2s2ldJUjVe3UQNtr30b4ZlibDhmXFJ8brb02RN7skm/VDKkWlzqMeQUODuoJl1gW3
pSzarc6C8j7B3RbhioOQMwiXWcJ0T4NyPSfBMcWReasV9HHRJfMO6h3rWW5SSeVpfjbqxH3gBf/S
d/o24zR/U8PUbWCSIL3GNSaeKITpuMYMdh5mZDMHtkXcPmysjxIU+LlETXXr++N89JfwZTFqUuhM
/zax8xcUXOOpcbB6pH64PAuv4kHg0NZv+j4wnsqGin5Mi5Rgm6F6Qu90OYBX7oOZYFtAUpqCgbGD
gx5aSNCuN93KJUzfAyCN765y1TOGJ3tFxPpzaxrBCTNjeYMAlHO4q/OrMoih+wdM0TFZGqu8BcIb
ztYp6Ehf0NJ1VwGRM8jWGeL3+h1CGWa9lgna1H1hsg1JzZV3UwtFQqZ0n3hj8ImhL7cKJz0xHiHR
uJXVQdXDeAjgQ+wzFct9I131ZKNMQ5Ieep8sE81cyyE64ihlbh1UUEgJLHgoYQU3jTguAPeozNrZ
2iNzDSKl4SxHI3Nv/D4PnoKC3Fh2cVyMXm15AYtV5iLy9V0OMl3Qf5rm6Vtu19s5sONNyVkxKkfL
2mQpaOkSqnm+m1XrNQ9JBwByjQKouxqQPQFuQ+v3BL2dfcGSl6SpMH+lSULyweQZOmJAb57w0hi7
C8AnEmIeo3QYb4Eg0RlzvfKgCjKVBnSKsK4uuDplyH4/S9df62oiuUFapThAjSZyufLkkRgOMa2a
dG6I8LaTaA6S5ME3CveqzsezqKxq7dlu+Vrid3mt+9zVK7Of0HZJ3/hipUW3JdnU/hqgFmZIYGsc
YEnWfQlDXI3nvI9hrNXkCYBQh/MlL51m6qU2XwNz4aDCu5M4kbbSnAdydsNgNXMW5LiIxdqzt3IZ
MdegMxwuOmntCP+uMbIaD8Xo8EDu566jUyHoWvN+T+4YJUMeflkMTJQUJ0sacuIOEhkfCaromoOK
cdvRpaa3ezQHM3O+wr9SvL24Y2MAA0vdfUat302fgEuxFwBxtJM3UGiZPhvL4GWHqRr7ZAP3pnzu
q+GvqYTHajf2vF6r3AokwmPF6Y14lIJGijka5g5UmO0e2Cu8hhLIS7IHzMDeWwJl6hZN5JLs/b/G
CV1b9PmB4+nscKCo+/1oZDK4K/FuqKMTKt/exkNfTPtmqIaXxit5qOrC4z+QYGHnF/YaU34aIb7I
j6mlZ+Rb82jDz+stjQdm6uayurZbR98SFZR3W8ydNrh+mOxR56Yx9RV9R/rZXTUbbwTRGlEFs6f5
Oliid4ARYlvb5G7luIzKXCNZI/nEeNPpZmz3tOUrFekU4uCG4WWF4yow0Nf5SobFkYjtIdjkdFXX
nbBgeaqduQBjdzQd2aB9qxBz29aEZVve66mYPjXISFHavospp1HY33QFGIiuxyc+SJab0Gz30JtI
sabdug5QsJ/4tl9TTrUY1b4Gg3HJkZiW177MsIDQjZz7APnfQu+Oiot+A/ZqKp9BT956zmm4XIr4
dOs00qfU/Nyl0IcjwxOMjZKevD6F3mmlgCpGSfeRhQFWuumzmQzedeMpY1XA10pU0t7wI84DLfPi
0Q5H99kwZb4fXf0WDA5bN5aofctpe0MJlY5wRyz/2PBZV3nhB3zFtCk3fWfX9OtwpIXlzjGImbib
4On52GIUq4HuvHnXo9RMcRfPmlfEayv7POLKeEscUIsRKFDlHNt+qmx6DZdxK3Z4K5/2eZ9R0Dtu
0UHdSwfqgsa3KU+oG8eR7k4Z7pommJ1zhhK12bQycMMo7eQFYzK1nn+qMwF7Edc5jl0emKDf2kpp
SExVL4gVGRVRN+gisVY6AolBjFG/uIKwYngwBw27OfD1ZsvexIpIdo0e+Ny+3yIbQzPCFBY1RwLR
px2s4o4Ts04eh3Iu7XOhDZYCTwn+RLbMJMowmnBY27I3Eg4w8bnDZjZsdR326TZ1HWmwuoB6XMFF
bWx4RctsPxT2BK81HNy+3BtZuUz7oHIL2a7+XibgUY3VZ5gdbXbr9HZeXRUtY521MY29zFe2TCDU
hDBIxFXoSYuUysbGy0AkSHkyiVilm9m1N4nTUWFZfjEf3aZiS3SK/oZneCF+XdmD2NgIFabnMaxD
AKMaR2Uo0n4PAtgCmkh747YwZLdHRzZdZj7P7dCTBB3LPiRQg+llwrnzeknq7MAs7lvoLy9sqRRZ
HMBPbWfPNyzewylzvBN2mHJP0oi3Q64wR7BC6eXY7rCrrGbZQC9qol50TmS2IWej2pkOaS9S+B0M
32fNXCtyvdH+GINc/Ad5Z7LcuJJt2V+pH8AzwAFHMxVBUqSakCJC0U1g0dyLvu8xf19WP1bLlVlV
IsQi7ea0zF7aGygznAAcDvdz9l57R888+BYUojVUWS36lrdxNO5a+EsFp/ymSW4pQbO3HJpuvi8a
kAaFHTMXJIyRu8wxKQThOfce82mebkXsthy6PCVJlUWAiTGdgZNX+PKALgItUm0VCDt8pCcwXExz
0y1+QzSct30j78MgTX9NoTE/a2SUPw9tPMb70YVc5mhY2RZd/9QL8AOahIyHPMOmkJNBexFZG2xm
gkt2WtiLI0R/vT7CTNL2+MX/ykIt8VMvqD+JRnCqoSBncSXzQtRI2fzAQTvCAJq6H/j3FDTGg/Za
WMUGfzameb3UuKdzDBOpmClvLY1u3S5EFh0LI5ieHE6qT3h9odIK86tVLDhr6dSKXxlVBBpnTieg
1FnzS0qj9UuUmuVzajjfYKhAlzJyd5tPQ/AcBD0YutSdn3LYe6wMZbZxyBF9cJvGoVjfuTAdITpR
yuM56cBy6U626XAAjgWQyobNM5KutodkhfkO8/UjHLf+xqFCyelbCoDXarWroy8GyRR3TtX/alJB
JMvsHpw4mO7nqbZ9vhjdIxES5hF5UUWHqal+OnEaB75RC3xFTaFqpKRklTu6ieY2k3UQEztjWr96
jVzzDfkvtbFt05wZlo72/LN20gQ+X6AJjv1J/ETYJdg5a+6+jZnLZ8LUnzX+pQfTWOwPvUlniA1G
sRx1OseeP9MyexzZiuxarRj+WLJun4slap+0pj8mhkPdyLBH55aCAlUrYLIUikC0wixNy8X8DhQI
gP3skrRbzsVja4X6beOgA7hxEVdiP+yTdJ8nxPDYCHVCFp4l+hEFtrvDSKADxaCvTQu2qlhX3R4h
VzVRJwZjh+ZM3C0YjvaGB+YBybggeq2SOtX9MSRFpXFdX5iu88nUC44DKCrR6kuPpl4UiH2UkbNx
42iEcIZjsewWS68fQm1ofoFJMR+TdPir10ni4ay0HDjThFA/AhwdZq7phwKn+KG22YjK1JN3Rkwt
K1h0ubfqMcbBtQTW8ySc8XvVVsLzg6GeHwTg9Y9FOLLzaKqM3IzCfaSA46KBD24HucDiIzal1Xtc
/fr0EU2I9nm2i+65oSvG9jUmfCwGvsQ2MNnVWWx+bQ2pTm6BNA+hZCbeTBNpI0GMAsAtk+zgNYN3
WyV9cNvDk/plx56fuHp55JU9pEW0fEdNR1U7VKTFxG6eNStofcINCQmDd5p+6s3R+DZKET5KeGp8
m0VEHccWH8SEsd1W9VX88cm+l0bs6yXaAuR4EQ5cojrzsBW3abyY+yBKocNUfcY2IyNdhBbHX+YY
QExLi7+ypBg3DUE2P4eEAHYSROv2piLDiSJdzzj09Gh2T7CcUAW5o4jY2CTZcXbanavgqzS3d9hO
bqeASDFpE+4FLY0MhREoCa7hjVfO3/FpJluEJBhh0t+SOAgWkxwcbWUB1tLvS0mmGNsF9IKB0NgT
gRgHlQwSZKflan+De5xkrKLaUFeZ7lNO48DDpugjpfDibtKzjwM7Z9DCMf6PluOE1tOONJHdHstJ
Z7LKmSNzmGtzdNc2dbzzhiG8Q+fR8SBYE73R4wOcU8PKhuXToo+ln7KIbgcm8SYbW6RUurcNe+sz
KdG/csDsO8DzoU9DcMvey3jpjPSWUnsCIXD+UbUGEZ/cm7+0ku9RbI7EqNjm/EIE0wgtOx6RDOaQ
D/KbeHKjo7bk3lfi1HIKls4MvTI2EtbKAd+d7yr4Xv/K4asVki9TcL5SYfqmFmCfUOg+wON80iJg
Ix7VNIrw0P3aV86fIv7RJo7uXEUBjBBqPrqKDGhRdsairO+pKXIIUfzAQpEEF2/QNzheq8/xK2dQ
EQcLxR6EB6FgrfAIZ0UmrKi9PIQGtEIyiSgJxka7geLk3XVFw1dQhvKjHjikGc19/SIVCjGnUvlN
s7Fdz9oRpD28RHym5T1V7I3eNT/iXuZPfS8xsid5fBQKuQj1oH0JXAsMY627sHTr+g/FY/0OInp4
Z8BMvwlMhf8JE/0DCi+YjqxndB0U6HGksrGRXZJDDUBE6Llqz1guMS+oialbgSKF0HANEXvQPRHi
pD26MW2LkIP/5wrL7VOA4nSbGdTCREjK6WZQQEpdVD9dk7y5FstVuWvnobyFW2FvYwszazfN3S+v
o8tPVBD16cpmec6BQk0cvR5mytwfQ1J08TW/IjMHSr1HcN6UcNky0gFSbM3aSP1Ad6Y9NRPj6IyZ
dhMFXEHRIMBK/oXozNr2aE8TUPtmnt0jBh5su+zJfsysNNMtb7X3qSnTLNwkCv8ZOW0708nUyls4
2awBcdZtVQrWbe6QsYg2gbctlk3zNWjYYlL7gN3sg1JPseD1hn43NZp1DKmpiA0uUufFCoX+d+TO
3m3XsCcb5sjSXyppt8+jZWkv+NzEQ1M4zXHplq9J7eYPE0esZzORzTEP7PIj0Efi16owNw+2U/cN
ZXSxAMOjOeabCrXa6dP8QGk/20oOhvrNQBm/JPilYJW3h9Cgfh02g+VrwOo3tt3p/aaUVfF7NosI
xJ9YgpcIhsvfJEt79FTgwk6uS6eh63SmDUblhClPzgG0GcWSxZgGVhZVHIjZuKxB1dtGe9e1bbpn
QWPPlskFDRjnxhHJr2Ps2k5h22m0f0LDMFHP7ssnLeK08DkfWf3gLXA5gWa6H2oKegkCGqMxvlho
Ktg8JXZ4dIsi2HAit81bUVBo0Ks87m6mqKTlYU2DBGE5gMPC1deHf+ldMtAXdZBpwSA4CrMwfpnt
WB8h/7A+SHOii2Eu95VHD5DknOKhHLXgK9iDXxGMIjry9L5TyTo2xjHxHs70aBJnuHMqbaxoDapT
slX+gSJw6PQquKm95KF0+u8xk5xq4hSLTVxGGH9jSMT1hLfYB2gFvRDVVfFBopgKt4jQWPXYbd8a
gQbKTcRUlnozqTehCMq9EcIHubHnvOSabGhpkYoiHGznN2W8eNfUxb4FEbaN+qJ9yJKh2TRZqtO+
wqKAJNu+0Q3ULUkjvV2EC+wgODRszMn9DR8PkQNiyn1eG93XRDPCg1cGYQv7v25uKUfVvEAIITjs
wrSvp/CJ+42OCD3eXTolE9rTEXr7ghFnl0YzxeOFh6RFXeWD9Yu1O09f8s9DydnTt/PRNfhj8bDA
5Hly4VNQlQeYtxxZV+nROnSP2UFR9KI/SizQAOdGI+FoIov00IYFe3T+pm9bFmkayHlNhGSPRIUD
SXgLA8ZsfKmPwzZEWLKj/Kf1G1CSH0fajDAyJ/pDjoUIa5I/BlPCJDXYBW1SstVvOWF135YiHm8N
s8rYOEDYJIUI8p7ZSxqqGPScb43U0Ao6RGg+wLpP7kZ94new6QvoeXFeDnt98LWhfY5MSpptNlMD
7YtyOcQUYK8osYUKODmVXKLSsXUAFCZZ6WjA+fsbkXRZ9p01NOW/5fQLRB9sg7n9ylEqEPVYbBFY
s9Sps3MAe4xu95NmvUMjuGsbDDIep+DbMQiAF9VTgcCV1XB6wtzushtLJiJtl87shV9lXYSlvptp
zij0+fgv/fA/Mvb9/+hMd5RoFrG5a5g4woWJkP+NvlclV59ES//P/85+Fn/+x6FV/699awc8+w/9
271u/JdB+RxxLlZATIAmQ/zLH2h4/4UZQ8ckhzkMkY7N/Pq3P9DWlXsdeT/5S/9KQfs//kDp/ZeL
oczA2qyCpzGV/ec5Sg7iftyBanymMLAQlWz9dgpbTVrDtY0XH/Q2LPK+H2/bzj7WCQD/wLKn3Zv7
haRvDsvikkFNDScxFJD/5NoG/MfT4Tq7xnHkRQtVMuCfVekKclgQKzbIKbYtu/crr6gymbx5Q18v
TzEDSJ7ibklrNV7aIs6uZab76ozmj6PRPUhQD086dFRwFm3Gkaucu4MXZeGOj65xe/l612YNdb2e
xLyFINh1WCJOrzfN+9hwq1wn86UiDkevQQyi9L0m/39/lTh6EKvgJ1UesfUoTVjhQTB4iNVY+Ilo
iXQo7AqpYjxfEbSfuaGCi2LKUAxAgq3+/mbJa6o2AZo9Lz64VjJHPFRmuYTbhSQtu+XgZmwkHrZt
N2qLj0qlvHKlxKm/e6AUdkzlpSTWlR9yOr7llhAaKS749VKDy0uorn+0+UnADnteNrbuebOvmx5A
gV5XyQOiJpgGPOMeegE5RJ8mezTpS6dW+rKMZZRswgFogw/hNXxahDX/iYPe+a02M9fm4ioX6vVd
E8LE7YVJgiKpXJkBUNPCdoEX5id5RYoEFjfSV0nM9RJXewJs6JKAqSHCCAw/ihSfGz/4gcmNuaXU
sg+8N/Et2MHM14JAO1yeqGujAs9UmCAxoHKaNkaX1W+jB0r6N6J9HzZ2ezPWTqXyfSFcBiQctg4G
99gJ6FmI6Xh54LWF6l8DSypXLIRYJMB0vJ1QJVKjYHYIgAgqh9Z3B3ulHtCJFcP0Rx/aT5dHU8vZ
yXrAtb3a7DwSunDxrC4Tme3oaSlt+iUe5a4QjffEdh6NvQpKuzzUu1dfDWUZTFIJm8hev5RGYLe1
0S64PbALFYG7fOiHOr9yPc6Z6xGmI3Ub3YVnve5Q3ryOuCosu4kCy5+6jpKiwsAmVvMHOCcg5wpO
+7IADL98Ye+eGBcmLJgMLAS646zRUprR42tqEombOBifxiKrHwYrgK6aNqHvFkb7+fJ4xmqbpXNx
UkiWN0L3sEqu095IH0GZha7Dj3NIpBlWo02To6RFxBz73Zx+b4dwuuvtuvsEEr+5pSdnqsSo9Mpi
fv6H4NHEs4qTm0d7OlfpoBPODVODYANtoR7WUuyjbr4dMwK1cqPKgbwDOw45WlM0n+pDk1J67wc+
qpdvyfvHbmB95tviClfie1xNY7viFFXnKXJzSh03NuDBfWl1W7LY4fTht4b8KsJrS++7JcJmUPxF
Hhsl4SASOL16uzDrOXU8yxcabPDURY9Ch/xGga8QVyUR3ScL2BIoZlWs2Or5xKJMBWtnRgtQv0Dh
JUcEvZFj0t0k09SzQXrC9umuTJgzd4e4SlsFTfKY2Jyf/tC+tgrae5aSDmcfbTtbnsmWyT8SxPO9
hNAe02lwoytjvvsuAVuz2G683hxceKssRAvPZ4AHjI5WWtd3HPY1eDd2jHizCj7r0fS71JgonlsH
u9BCWHx5Phhnng2II1Ya5oRpo1E/vWRbIAwo0IT4kd463GaXqlVObXLKLQsDn9nvcP8ZW2KSKSSL
EkxeYpX7WfdaDAqW3MqpFTsS5eF9gTqjaUZAg+1RH8conPuXf+zZW+Xg1eUFAgwh1eN7s2bNc1nF
VCl1lMPCU6fL5nEp6a0Yw1D5KckKNUaHvIXO4Mr0iuP87H1Chs/eU0joHKs32CH9yhhbHlPXtf1j
St1xw06wOVYtspfQQCUf8iH8PMnKvHLV7788TJA3I6/enhbkheg4OFMLbVI8oGzP+mJIUF3MPy/f
33PTn4+czfeAbScHm9P7W5dAZeqlh9Kol922psuNHgp6amgY0V4KER8Dsfw7Fvv/Sbk491DfDrq6
vFeYR+EwaOya+d6wKueWSPffqJWe7Mqxbtx0rv0pHBy6LdU/3ULw7kkTCz3bB4k3evXu9b1DoyHg
fS8rVDs1S8s94UQF7QmL/A49/qfYAugBnsTZjoRHMvDa2T63o60kAbpv5YUDSipI90Fq/4Lh4F05
vpz54jCUOh0aui54vVfnF420h7Lh8+8XOXTxOA0HvyiGmqOLle+9GYU24iRnP7kq3Im4gm3ikQpW
6JG4co/f2Z9fLxpDuE21A2Gnu3rA0tLxSURC91FNkf8xVHIzoMgGUp9mW6es3A9aP8BZz3uS2REr
ohWrC9R0bURQT6nvLNFNx5KT8uHybH+HdVA/zLbBXFpkfLOJXT19pDNWnHim4Q8yVMA1gd62ehZ4
m9GmQviN55ymuYjBnUpseHODO8VrWAILA4XH5R9z7tWzCe1lc8Bm2n39rW+WNpH1dmQsg+GPjkFU
mAH8qrKr+BYqgfMc5VjUgoJ2w+VBz716rMW4XqhE0RKyTt93ux8ixxkMw8/pv21qNCe3dj4/aB1w
SKln8baQOL76pte2BhXl/eXRDfXgT7fUYEY5kFkmPmy+f6v7T9YcRxKymn1KA/ZBcDq8N3SwktZI
UKaGpGwrMzxptGcwVzpjc+zItHjkv4YVN/dGHxMYmqEqsw92i/im4NR25et4bukFd8uPk4BQ+aWn
NygnEGKip41VpSggkzlJvLO6ZNq1svOuEAzO3QwXqhdtWI79MJ9Oh4JEZLdZavK+GikpKh6NYdxj
3aYeynE3k753ZcK9/54J1gU2Zg4vpUTAdzreyOo/p4BV/CmKCI2j9r3BIjMdiGNA31IbiGBQP7RG
+OXyU1e37PShM67aGXBHyaNZH24sDEH1grzXl7OIP+LPgarimu6VufV+ZjOKB7wR2gL11TVNVhCW
hmsHC0zPuv/kVrZDfkqfkj9pdQf0h/YNtD/6YzL449IdubJXeP8s1ejs9dnYsadaP8t+SIjv0bm3
aH88dq14vXHmhS8ZcRF+WCfXcqPfLx4COAuaVU5XbO7FapqOOLw9iL3Cz0s205jjPJIhVMc4yzFx
ypzkvza2bv/5g6TyqA4TFOTAKZ1OIDMQTZ6oQXW0RQ8huza/TbP+H7+BLA1we7G3Uv8D13I6So8m
w20LCtl0OYqtISGsz/XcH5LMXfzLF/T+ZVdDOUSeOGo/sP5iwpkhnbbmgqIqmX0jrwacPnrn9+U/
L2byYaYEBeyYF12AHz69qjYc+sjKZhrBEDF3Y5b+ioYg9GMbSxiokPA/uYkeNQvKtNSbhZqvbz4u
ix0s3SDhldXQ6jctKXS3wsN7S5TptaHO7DuEjh8c3AkHPRPgyelYYqnTxpSD8KeCiKAxoK8buRpb
SsOdb8iAJJGRjshTWiAuCiGG3NjVLDY0KfRrTZarP2W9pGpV7eVdKfx2BIk/uJWLtrPErdLp88Yl
OdbvwtC+4fMYf3PZKPg0jMuNQVv3yv0/9346BkVEingsRuu1duBT5rhFauAFFcmtC658Eh+WyNVv
pDGQeBPiYbw8l8+tQHzYkSFwXlH4vtOnoIVGV3UUzfzKkvo2BXNA2410Cr2KPgWpFl/5mJy7QIg/
qLf5ktg8/NPhoIxNBm0ylts5jg+mPmFwywLMJX3xLFNt4ECBVOjyJZ77gLGHphhq6eyn1+W/2AbK
Rf1KfUjmcKuVWoXwJhr2pWk1zzQnBjLXI31vKzXI5ZHP3lzQjHxddLZqa6IbBpLekhU6laQS3qbs
m3mL7r4A7FCSShxijro83rmFCXocNQBwjOzTVivt2E0JVkLuLnrUZGvmvcSBVEQ7w2FuXx7KPPMk
OTCwI4C8RbXGVXf9zVKBYlCMsqBl3LZEL1VdTVccWpLZoN7KCTtB8lTtsrk4eJnhPcyV7qFjcV90
t9LYFel4sNrRfUbmCxCATyCmSdDlcI92JqbJW7jxwV7PStsfzPiFoB2TTL3IeBHaEt3FVZdiig3F
TaG74z6ATgBz16NX0FIsIvxyJNUwcg45FsA7lGuEozrYekLT6HeX78KZG47ARdgcVnTFtVC7izc3
YRgKkS54p+ib56mPGLh9psqBl6YOlytvjnH2hv/fsdaf0TTO9SqMBIeQ1tTu0VD1G5U+RcXSrg+0
6BvfW9puB7GVNDhsBjuCyrJdkqTZgSoiTIEaCDDADNRORAnf1TMakKge7Cu35Myc55bYpPFxUyR4
ztNbEmS4jquKs9LIPD262fIZpG/6paN5xvpOKtg/f8dofep89DmaWdZrN+fNI4A0RfqI2sB5PdLY
XB87gE+e3DV9biK5G9Mrz+HsI6cyKSl7cJW6+vub8bSwwIlla4bfNgZAhZlAa42i8nZo5+nKO/a6
+K62wJTaJBQ2NsLgylafSM2CaJeoMkve5N2XJQrAlUSLqX2cJKo7fK5R/JRCv3/yOv3jmE4DJE6V
nBdo3mOc1dW3yiCrtBZ/JX1rPDSTh2Y/by3bwkGX5UyTLmrNY1VN3kYLSsy0JQAaL4VQpE2ANTYc
MaceHdZElyYIKogCk61C9jCWLeD868rB+T2JZVNHMH5QtAACMrQcEo9Y2vFp8uLm6GUFRmx7MPtP
RJFbeIL6zHkM2ZNbuwLvw4csEwrsEQr7p8xMIgZmaRqDP0qgpnvDKQq5A33XYw3wjN5FpRjiOJZO
2n33giz92xjKnt5EH1b72oq9ryQNuF/dsRs/ykT0j05hz99wLg2Y73XR7CrZl4Jveie+5px6sp2H
zb9nwaxAEMVa0v0gnKv+pM+SuNda8D9rjcx6rMA4f/fm2PjY9ez1bkZMutSDFlDq8K+KTWebitsS
Ru2fUEIqIa8rCPQN2nFeU7JJLdJ1Tax0l5efc0sCZyO4X5zKnfetGfYQTl+3lBrpyNymhf2NnJd4
i/zM8JF542KnO31lzHPzHzIgr5vSpTDA6fwPBW9jLhkTFNxIhoWwb0xCm7btlLZX5v/ZoUwqHTZ7
UbZV5ulQEreUK4aOohveqWNR6YSzE7LybVl4OJfv5JkSg5JLmo5B0Y0zmbP6nIlIL/q+GnSVSeb4
BGbC0SVT57YKvXs42v2HjhivTYUhfOfNobHFYeFtLAp/x5kN4iaM4QXWmbkcxgVnRSBAxVz+heee
tWRTrlQGVEE8te6+WXcWlyAvfZ50Pwjz0p8VJ5bqt70puw4oLGCz+yFxruwnzlTkhJKN6Czk7Cto
yZwOOvaWmBwkln5ByCKKTNYeEtLnBj/BUP3OswSnYWUm6YskQhc2ST6FL0PiTl/mOQ8+jTXMnZsY
NdGTMUHeufLrhHr+q+UR6jElLgkW2KWzfPrrctF1dUX+u4+jHd17O0wkU5cGTkcCmif3rh8N4xtg
rdTa5MJEF6FNWfIYmSaZLJT54m9FVDV/S5vUzDC2qwg1uaU/LnhN8O047XeSp7xnPEFopQM2Kr9q
rXVecOpYf3pzbuwrl3PmwynoPyLRQ0NCFX+12EuXJYiARmpsmuPsnHj+0VY9hkgX9wrcL/HP55NA
yq8wn4JzlFzV1LjPRoBlgkcLj3qbOVO9cUIdqmgQ2U+oH/HJED2+vTyJz7zRVE9p6ArWLD5p6u9v
JnGzuENdOB2njToOqdcCDlwQmxy63qqvDHWmaMshijIHaii24DTqTsfCTka2RMwFIonJ/HAO8Z+7
fDqcES2xqQmV3NiCWhhJsIPQeAfxDEFdPSc/nBa94OULP1Nmej3RcagDdGqudylJO3pNgEGIF8er
WWPwVw15tBxx1M2Q4cbiDtcZwVjRGPtA2rorw7/XhdjMLUD+3AlTiYXE6c0YnUSKLqKAaza28yc3
+vjTYsF0boMxxWEqzee0cyltp3nz4rpp/wkWJy2rDhyDGdnEYHXFdCNj7KFlq89XFt9zM5/X91Vu
g5xhPRWXycsCco+gpKNO3Vd68gBKcS80ZP9Y++crH7Bzp30UcQavGkcynGGrZcPLG3SbMzWVqQ0q
n36ZgJa21HtCONtNGlk8AepINw5UAI1SCCYly6caGV75uqn3ebV6IdRRgjHqLagPVo9EyCoPLVoI
fqje8Hgk1CMeB3Gl+HZm4pmcUPiqScchbXu1HbedbDDabBS+zGzjuZwFmNVwxnA6dNMOwU7hp/rQ
HAogYoe+HrMrF3lueJDtdCXp62DoXg1PpyjKhrk1/WWgKkdY5OIXeomDNYADSOA0XDKAsJskqz8j
AdeeLr9156a9qixxNCPpwEVSdjrtoyx1dMDbJOoGCySIOrPvEO/iFXONfNcN7nyrugKUIycXWwSU
JOkkoMogN+IisCNIonjnzFh+xJRSXbk1apqtnz9fGT6rVLfZSK0W4NgbFovwYuHPTjX40SKMp4bt
CcmUtJVSMxugUC3XKgTnBqWLggCS6U8JeLUoThgig9mOmHTKQ9mkj2aPpyx2zPg26xfnbu6uNfXU
v7i+TLa5rHmczwzK3KePILG8aIDFouqyJtg7r0h2Qp9Kf8yb+j5yIlO1F/sbYUb5fpk17FuJN31O
veZn5uEGBPjZXLnxZ5Yb0KmoNvg/dg9rcUBGVEtf1pXwzSluPmkOQdzaUL20VUM+Wg7b//IkPPPN
4ziMSdXmXEzJeFWUSUMKXmZWkCxrSEzz0BfwErKXtL3evbbMq39rfbPR61KW8ZDbotc6vdmS9y0L
vcz0aR9j/oUivRmiLtmMOFrAoiFUL0cQokmjUa0Gp3uoIru4spqfm2LsyNBtcoORXqy+8XEoW2Iy
+Q0L/k7ee0xn+uK8FDqs4MZItE1FXOflW3x2SJRKSpfCC7WueyVGXMLFmVjklqgDKzlmbGMwWXmh
SzakhbHjphsx6l4e9ezqwsqihKKG6yFWPb3bsKhj0FIBEyk1g0OdpdU2nXr7rg7mZe/WsYF1v3S3
UN2BXgRd4u4WhHQ3IQYw3wbfhJvRsrej6dQbzeEBXf5556Y5X3sWPr78iNCt01/XgYu02hyGjTWT
YOt64E+cStF7qPBvrWTyrr3p6h9cTz5EawREETFAwWK1oDEVCDZOgTDwFNyDkVIXsMm/2wVuWe0D
s/ortgF6pcAuPlQwEg9BzoIA/bJ4KCY5QihSlpBiPFy+DedeP1oMJKfRGFKdr9PbIKuxLzgUI8dE
tLgEAvkYlg2/c8ziyg0/NwvZ3yEyVTpJ9OCnI4VeG8cxWj2/1kLnnsDtlBrv4uw7ayI5DQzLXQhV
6j8YFCUPvRqlzbLW3/cEiTLYlg6Tl1WM23kK9wsZWjuSDAQyivIzEqXP//yGontzWModtODrotRk
DJhhm8RiH+HAcKwt+t0txKW0hWN8eagzmjN2LPTapAH/TdD1Pr2lsRmF0mhGk7qWbv6wwyG+hWZz
1yfYx72qZ2HLAVJGHDn3jZMRykrx+L4oZn3nyr67sxLS6BDEV4eKjS15ZlCGi4HaNHDTK0vvuY0O
G0oU+B5qET7np78U4lqYpm1n+q42O7TFw59FbzTHqCEVLxjS9NhjjrsxysjYIo4TV0ZX92H96iGW
9SyH1R9a+Gr0AoBTH5ahxV5yHnaZQuTAoRk+ThAr9lQX9Qc9Tz7b7jT/B28XSUAEFtC2NWkanl52
BGgnBlDEwJGkKEKc/B1ZJtBUKphNlyfDuReZkFw+baaJonudAmSVZhgFNTO9DYpm4+oDhsMI0IAL
nXN7eajX3uO7++lR3OWKXGVcWV2WMgCLibpiaQLGJEq1R5xOWKKnGb8it6gfJgyqx3qqf9NRE+xg
JKm7izfts0WgK+zBAgHR9rBGbkRh4iFg3TUySKKkEujog7LxLuRzsQ+hiABcCkboTZi7L1/FufXI
Q6CHlYdFyXotn7w5bM8NNGRSIC3Vd592xM8jny2s+lg7dUM8cDuwLWiMa6/smS0IIlUlkqJCqBRz
p7eOUJs+LdqRW1f38V3KynWTB2hGJgdoWkND1Tcz60tPMg6ImS67G8rSuPI2nJkpLE7S4aPMD3Cs
1aoR0e0KUoeZgnOzRZCUA+Vzne/xlMf3l2/xOhEB3TgfV8IX2GtxyKHNd3q1VHY9QqGE5RvhgPa2
o0lfyenvtMD9bqdlt3fwI270fObkbWvaZiJa48p7ca7QwdGeYor6MSw9q8kqLdTfxCtYPmaO9IAQ
xyQYswRjJ8fxltkH0tvBzk/0kAZpkvJ9HksPtZ8XHPMYEvGVW6Ie8OrdoWDInHOlhWxo/cEt8znS
4pQzc1TCKDThpOLVL7WbURATWrAPABtLeofJjm07UnM9ZBg6N5VLePzMt/XKEzqzC0JjQCyTxTeE
36PmypuXIAazrHVE5/nwsvu7hWSbu2UutQcJQWOblMYVcda5qYcIRbWisAZgYDgdDlS1lGGY8zmm
c3rjCi09JJHHkZIawJUbfXYo2myq20aOzXqf3YJ8JuqgsfxGx/tdyoilV8KFmmrt2hRTv3r9SJVF
8H8PpW7ym5tYjNlMf4gXKik9QB7gvLaiHesrW5nXev67YVRF5lX0AqDydBjHDZzWhQPhz8Xc/bQp
BG1Q/KQ3LZLAA5h1VkmABgedJMu9a86wAjVKzXGP2rIlVGtP4GZybTlTm9Z3v4l5QzgPqxpN9dPf
FE1NW0/qA6fSxRD+ohyMzIqSgWjqnbDz5ncczBYklWJ5GLHhHCIiUPbJCFPw8nt1biJTz8eMwTLD
67X6IXLG79WU6rVKqpGeXJ08cKIm9bNAJVICvby2nT/3HmND4XysanNkIJ9eeWXKQNYT5qJKf7JM
kh5kMf0ItVHu+5lICshzYHRqCb41DpP6YWwAfcdTm36JmjG68lqdvXicOQhGXtsRqxW9inH8L2XL
BFz6eOMF9rJvofL4pJaUOxk5fXbluZ/5dtIGYh1TBgJ1kl5dfNJJnPE1h9gmAisxwkluK5BvWll+
pzqY+F00/NOYNrV8vwqwDSqCTKfVUqWByahg0Jq+bobhMc/AS2EshWYV19e+0q/fpfW0xubECs3b
Sil0NZZjLeGoGQ0iQ6rAWx3XES3hdtqyfjUE+AAGsEtq1F7aeX45s1/N+tzYIIHXdo2m1z4F7XBL
NLBzlF1VHYqizu9dCwOkS3tol9YFaFbq3TeDJYrbMZJkloWjCQoxK/e1zKEVTqa7g4hdf8iwUu6i
uBBoVZxrRbYzG2OL9gbua9UlfXcmW4C4JL21mAge89gXlJp9EUX2vqbApCzvlJnBGRyafumurGbn
pix7cayohNOhDFvNIGxLnttYkYWw1Gn3PbkmT6GtlTe9SAJOJ7r+H7wiJGSqQDwyyR1rNV4KJSIW
Vs360KrwhHgiOKAkwV5WEHLL2LRvL69H5+7s2/FWr6RZ6YuMkFNjP+pJQxoaEzB8dI8YpzsQ9Zc+
9g1BRKUxN4+XB1ZnmfXUVbU0/kNSGuKq01czkgltMh0BBvrg9G9XFu4xmdnRuss8vtCuTR9yZtMm
rp1wNyZgRC8Pf65TjAGasr0k6fi931prGjJsODn4S9J7UK3K+HvANvxYZt50iCB/w+MQ3W0+EQYw
Wp24rXFT/IxnZGdO0dx7PcyveGydzTg22eMQp8WVJ3P2FyqXLWcliv7cptM7lBgJc36uAZpbqAjt
ofhjTjUHJUeSQaME8BX46JtgTnI0aZPYuR29B8zV+n0LfPZmnJ3kYawrEzS7Dd+JjfanK/fw3FfV
YT9GS8Lkh651jkar1YbDqDRXtLiAQ59ZWxIz/sDhmndjUy0+4g/3axam9s7UKAPbjp19AO/dXPmq
nptMGD49Ov86i+F6HZRpZ3STVNQ9g2N7h1Rwk2updXCXIDzavW3v+8H6vrCD3EF4pnt4+UaoZXY9
l98Ov9pY5ZFs5tBDRAdhxHoJqFJgbKF8dsPe8uXyUK9iw3dj0QVRa4NOVvGqPBcPie7JqESYlSoY
jJjzbT/qGK4tWR563CsfQ1e096JaCvY5ybwP9SIiB4Cv3lQE8iOnmT+5SD55HCePaDWlL43J+ca+
ELluoclHWkDzTy2zkcwndrDJLbO9EWPa3ZOHbnzXC4jvRtFmbCKhAkmZlvsJjum+FmFxH9Ad3QFL
cHd1AQtU0oo+yl7Uuz4DhCoMe9xcvh2v7bX17XCpUmP0R/fxTvjKvbAKo0cryceqf44izL4Y9xwk
wGGwAQpg3g9V7xxFPtcPybBUOzeqxrslJjQ+Nq3lQ+kkA2BZhIxm7Th+X/XLl3oEOhf2VbEnaqXg
NU/mv5YUSa0cnGuNlXNTBxOIofZEfMnXckBqUURN5K5Bkgk/HVJUs0dvne5peTRXPi1qvXh3q+gd
45FG5ohJ+nQ9kVY8uP1AF23OUwKTUL0A1u/zx4pKPhy7vvBn/LoPlx/Q2etjhTCoABIkvzZmgCrI
DaunSyOdrN+Zg8y/jP+LujPZjlvZru2/uG0coy7GsN0AkEkmC5EiRUlUB0MFhRqIQKD++jch3feu
mKSZ79yeGx7XRxUIICIQsfdaa07eVwO52Ikj4mtXQnaxvVOQtS/O8EbtcYAidjUm7bk/oFm/SILR
vC0969Se4NUr0eemE4rYDOHW8weJ2UXi02VhnvpKHMya1HWcXMnOJHzrxPh+9VIgROlMUKllbXt+
qRWGq4WQjncG6QoDrqz2nmILRGauPHFSeGV44NGhx4obAmuYe/S5qReHKmdCG6Qj7fnQp1Z6Bs65
Axiw4L0uaagu2slW1yv359BboszD5Me2c/QoA1ulfiMCM3YnP9iJFHodhZo5tEmoPfEoX6sG0tyh
g4dmhWOwf7RyKkJGgmShkzIGXXO2uIgqc7QjBNPr7rWWW90OYBzaEa2bvhRZQ5SWv2UV+FkZY1WB
cVG1FIGDFDkjUSExX21nv0rNv/IIRL5rzcJEGm21T8LsqU5USXNG3yg9y5X48vacem1ngB6G1hzt
Tzt4UZsxSCv+rbTAddSew3gaQ6EBCOiqLr0gG5/d8VA0ZFoCNpLlspy5JKBd2VXdRokoaiKQiz7u
6sm6VmNDZHvgth/f/hG3cXm01rgchJiGiLo4eR7t7qhkGZvRFln5goTa9ubuosj05O9P+T+u8mIi
+mNeTHrL7BjaTLvIMjI/bfIFzsuMOK23b+iVHQbjhobzlmTBiLWeT8RqotrWc55H8uDg//bK8UxJ
4nwVbrRd7prJe/azxV3QWOKAHrc+MTlfmSdUU+g7I37YdAZHY1cfFsb1QgjC3HU5t0v85mr3hKl3
6uztG331SmzLyYyi30am1PMbNXoLDcmm4snatL1vLW8664aMwrllTb+f6d/KErsRT8193z099ddf
xX9uf/U7HLYuT7P+v5//p/r93+lTu6VtPfuPHXiyfnk/PHXL3ZMi8/i///O3HX37k/+/v/mP/K4P
i3j6r3/73g5Nv/1rwPqaP+O7XA5I//HnP/8s9uvQPW2BX8d/4Xe8l+b8xQECKX3gEtdFrqTNs/+d
76UZ+l90XrAf0PtGeWttNsl/BHw5zl/oSxzUHlvTBPYAf0uRF5f91785xl+UN9iQ0bnBurn91v/9
0W5/z0Ye2v9ozH9+1MWKzNtGns5pCF28+yKBykiJzlRLJzZ+3CM2o3UfiNbcFWutnTmNdyrc4cgJ
8ft6/OQ4iKiwMtbM5yOtNP0VCDbXA92ZphiAiZEUZmruR/gM+94d+7MgIXydwCyUqpnrfC4caYdF
b7cHNJZQ8qYZCb0oL/JqMGJtMMGoENJ4qnj4fEb8+jlZxHhlKNsMg2/k858zCFrCkwsMArnXfSGu
OLvILBlgWJenPsEv3wA9P8KqNuEHdtJj354xkDexImCJRki+ZwCaULIUwChojLZfPFgQJxa155/8
7c4wQNBTZ/e8uS2POyy5WeV1Z/KNN8vJ3EDkOArKJo+srFyuh6kBm2ZpfvzHjPjHsPufg91+X5Tv
L5Zng6rcCylbVVQkdiC5ILzeQ8tbEUsjVFnGHajXc6vVfr59uaMTwu/rMURMJpaHWko/2kIRn5ha
kJxlZK9NRv0vL8eHzCiBw7V6oz4XbEyykAGk3VueMAg9WTv3ntwX5wengioIJ0sUY5gunUE4tMgc
b5dpA/Vj7gHJaYL24wPR0Nb3bGr0LxKjFjJLc/Xvi7qFafH2zbwyQNDRUi5hPFJmPHatdJQQKycT
MppHUoIblF9ntZrXqzot2x1qx1Om8ZdD32ejYW6ph/TGaAw/H/pOAT1DzwLShfVcXmpt4h3MqtDh
8Sh5Ynv2fMewvSac/8TfbYVa/u9YNx0Y1ewTugXVjzz0kG0cxkmfXOO3H+CRapTLsMRy2MImzhmB
xfNoY4JJV9t4YJjf3WBGxkVAsVEk/rd5tIwdkTJbxHoyQ9NwVtII6PxR8lvD3kzcE/WvF3OPnipD
y2bybR6/Yylv6rmEHJO8A10mgYM7MkAFJplLaKjsKnKwslYaGIe3b5+vyB/bsl93j5h6k6VbuA9o
NT5/n2QqjDLvtDZqKquILGZ/mNBniuw+pT9j0swdYUDGVS7yf+HB079mEcWDQDvXPxpKxlJbjpZz
vxnCxlA3yCouiswME4BEVx0G1mgKTPMdwRTmJYzLOfYLWFh+Yp6yY7324BljnBR56HS3jzc4A51E
UtUFOD5C0LW8vaoLzKqZUhm0sEADAOV3J+bty+dub2d7dB1UhPm4H+0eQUrq4GIVof5OJeBEmTKi
GOVcNEUaRAmHkMhvrTXKMJOeeOOvDPhNmrxFzjLgcJQeDfg+oTg/ZW4LoIJMZVTT4rKH8ws2MM0/
zoiMMKFUDV4w4GC5Cx85Hew6HrqTqWAv1hIaySZ6RraVBkcX++gHmQsf8U7tt7znLoXBO82RM0oV
FVv6x9vD/MVawqW2giRX2ZSL+vY6/mh0VpMc6VJ7bVQ2fnkuqyrZOZZ+ygXx8iqMos2bQKoJ26/j
M85igKoe5gkHna5Ttcnr/G7WIGq8fS8vH5vLisVaFdB/MPTj/IzemGY/XRWmJcq9yEBrqL024XY6
ptXd25d6OTP4puBWt/GgYev2jmZGUkjghQS+Q6/L9GE3CVvb9zlJJMTFjFGwDiQ8VqkqT5SIXk6O
LYaMfiiWGdbC47ygfMu+b7ZUReVp5R4wrHU5c3q+Go1puVK9CYSD7XDo9qdWQ7xPx+shlestCofd
D/mEjnk0UFbH7XERCfjAmqcukrQA8OxLc7jNc5zzcWmoHIqfPjShGub04FqV9Xl02+CylenAO7Br
q3hnL/7ohGCZmpyCbyNgeWtufqEVqbvscs9l0yGDZnmyaul8lgNRz4fUTrPrTEGtCOcSyjkc4q68
KFVa0H5ZjOYj86+fiCj1sxlIM4CFKEU4eN2UHQULr+nNC2F16fuCEhf4K8+lU2L7mQ/LyTQQYJKx
WqAaW1HMqFH/KmFAsStBukQqOBw0Ch+LCu56cD3mzuqbZd2ZLWqzaITBQrao3cuPQc4BCeV8mYJj
bfNxL/meZKHbiaAP1yKRzjl1Pe17ks/OR3bsooWWZsjPlVjVbTkop42kl3vnntTt9yvemGKH2VU/
V+wznCtEPNUjwiEBSSXX5bek6vwHu4N/FNcZwfiTZc1aWHsJaoV5cOYhhjKtf58saT7aBMFVt9LM
LDDYi5rh+kIc0qKpwbSNSmlt2zCt821Ndzud8ClkkEAjUCdOO3i6htwZZCLCvBYTYGmsjw9dLYCs
a/lIOH2L0T2PHJxyyw4LuqqjpXL8a80s5gW8ZJl5G/jYz88HwOkeaStl3qHDTTC4BMobHibgr0C2
5kwTcGRy+5EwCh9JrNAXFS1KoNpd1Nh9AfeaqYijtuL4MgcF8keIL/uVMiAUd9Pga7RmUmBZ9RVP
wmzgnbCST4TeNytYaGX1/bQvCKcDOeV7abUz6fVnKFYAO0aS3erHCSMKOZtFQcnHFcGQEKHXWvz/
tt58CoRYp7gLOu0RQASuPwY4dBirGdYpCrzSuiKgiwx2Xy/mTzB5bTxDfiCH0Fr06XHCkwVWLijm
rx5SeFCGTS9vM0ctrghBeOIdHvw1hb9my/XdkmGE3OmEfvhxMczVWTa4kqijZGjHaOxbNSCkTpNz
d1kXdz8Uk1KRcKTXR3aujFs4ZuDdyhESIHDMjPSHIcuna7w25U9K+jKNcBpXnyrXmW7dVR9qtser
5QNWLVPor+SSRAvjetqnSVvXodPL6kZgJXzQJ7byu8U3xSGrLdpCKTycsB6nYNwH7jwVVHg991um
O+uHUtgOx4BuUAprc5P/8MbBWEkCVP1j6Q8byqaa235vdVY+Rm7u5C50VBmYofLlfBjS9Vf28ew0
u5wU3zlMKYj95JGz1ep74awxjU/j54IZHAC7NWr9rh+qJYhXb+3anVNaLmJZx9Aus94nfGKycZAS
ukKgTESn1AHPNxLMw5qR21euU45Y04ZmUCiKXbDYfV3ZErmgjmWgXnocgo2j0fxvNKBAoerF8q2w
nMkKOw1eWq/5Pd3gQU0YPxVu/ND1W/ezqY0lLtWy6pq4ac0JvK+UdpSPMvgxGNSo4iTLtQ9NXy7v
643hdDYKN82iSRC9pOvJ3Taf7TNE89KNWJnGR80WwSe1MolAEOctFAXUUATSsq6Bbxd18BT4PcXW
btCnSzkb1N5gcZiETWQSP+c0bSgNlVKpyvsBl3c+tGjUrIUOWFn1zkJVQAeTvrid+141E6uBS1a+
ilD3tA9mv5Y1tj3d+eH0a/+l5yzcnk0jaV+HhCmNGlDPnKi3Rk4JvQebD+lEO9y5TU7YEvr/edhP
Y9GYIalmhPhM06yPUNdkclPaua2Y9ISXR46X6TJ0AWZUQH2n4izzEnoSc5Van8yp8z+IJdH7M/Kx
hi/B6snqYPWTLHcGNIXPS9ZizcbQ53QQeI21CdNskNf90mHtbFZVPmG+Ca6ZieJLNi7td5dQ7yl2
VAtCQhgwVeIK2/zlDEdnueQUlt1gfkbTrrtNR6T6lDo/VkfrClzzwvwylF2WRpkKxE3RkzSxiUiW
hjQAQ782Bh83U8bxvdyProPR3gP36P/kdU7N3dSXNNMJgrf7uKztZWFQpVCWkxTxdse4iWen9h42
vNGXNfPIts40A6T0XE2DDpzbt3tSybKgDPu6mD5z9gNMLL3VuYHhmVms1l7dnicjWOYw15exivhV
BQsu6OYrUfpIXwyRON9HPyg2xhmTISylSz8jB4jmR5M/czKvQXl6B79uO2B1hVamBGkvGjnSLTq0
CZ0UXU+jtTY2sQZvKinW5qpwJ6XvKI/BVJFeZrOYe4DAQoU8Btic3ZY3spyTJZYd0amkGSbJwybz
UjRcZVtsyInqEx+tnpV3csROUALJoNUk6zfM/SrbMUKX+3rQJU8DFFxKOvMo0v3qttZMbpluQ5Du
q6Djd922x3FaSisqewJDkNh5+aFOlAuJqi69b76XlBbfgEmUhPJPLOtG1hFtyLs1r1ocY12kqu0W
qIl0H6VNKlqcV14J7DZLCEMKkC89aulIzgopLOtny10F88muSGuyF8/6WY8J9kozE6VG/WRlOR20
qnmkF6AVUVm1/ncjSLPsap088WU0BlnHa7rYd/bKLYR9bhVX7K26OTKT0fjuSU9/cjVcVcCmVoLY
1Zj8TEe/pYnvmzAsaVkknzpO0vTSLUs4+M3K5Cr3B+uHtU79rmrW9gs4dGCVGcjgcC2t7rYqNfNa
a+cCf45dPXquNt/6uZZRxoBaCq9l1snHGBswI0XHh0W3sn3ppe0hbwszDLy2mCIJmqcPU6AkT4TQ
ro+Ok9kftNaeLk1UuCk1UtVBRfQG9TippXbIzqiHuCawxb220Wer82J1pk/TanDS5MHp1+3sEX9s
oF/9NLJJ+joPgTIO8OrKD/CqTdZVs/PzaNKrZZfYyNauJDbGz4CDqVYEslF7U5Yjz5AYzTxMMWQt
G5iXiaUTw3bRCU+QJUKrdY0Jpi2riI/u8jMZ6ppNkWEJdF+kilPLKEbjfgUugsOlXtZPskXPFKvZ
Wd4VrQzcsCtnTqoDQyig2DoH3d1sT9DWx6T1PshJsDKbs3IdcHaZgwMDqbIK9kWT9HNMTSz5OphW
90NNqvzgIs4X4N8HE9BZ0aoH+JUUdhLVOZ8ZtN4HmvHigu9c6oVBjeUgNma/bmK2g4Co6VC7HhHM
bS5jDyKKgWZV9tkePLtIdoVRpcCLsirPLvTKbw8kaMz5mVZo1gaHNM3PWDj4ILqwOHEnamvp8UUx
sytCIizAME5pfqNAIIbQ0Ek72uVBXXyT/qycGDyLxR6KFCqKvrB8Lu1Fn6tdV1XBnT5INzi3iQdK
Q0Lf1H2f8BejIMimBwOuNozfcSlCZRf140If5Y4TT/ADsMPywdgy62GB5fpM5FFesv0S3rpw+NCT
x6QaRzvkQ1DJ0Ko0Mz3Pg6l5rwA35XHlYZDhS5VZNzJTWHUSP4G0rU8p67s/ptNDvrkhYSot7NP6
YsDIY7IRkJCiAu22K1K2aK40mwMdSZYkS9PKH3aps+Fb+0W8J0TA9HhP5nghOrHooTeMfhmyI8iD
s9krtm1aPSVyV25glLgJxHpbaElXsTvwxA+sNBlHD8NM8ijBYLGAuxqNg5+67rnbVupsLn1zZ/Ml
KaPRWFx4xwNUdHcYxtt5ydidJ6MSFGSRz5SxbqrlRnOncURJTkHmPZpwC6j7SjoTX5LVeLLZIj6p
TOu8UBCoD9gslVTNZ7hyTZijWlOxA7EBrnI5zTtl9/m8c6uKVgM5K8MjeM3FivRR55liYJZP0k+9
eLQHA3ZsUSKc8b0615AyGbkLpnbIvDhtEnoUTtnAYAZn2zCWuqQFI1hC5OmSkqNxYLEyR01nTF1U
dZl3XUhVWntvnGfWAXaEYeeB+kL93M1wz9atBKctuv7eRnvshOhDWysiIpUGRrX0ix1PUvbXnrVl
96ZBx2e0VKCxLL737Mr507BqHfCgoLfGJze1rYJjj0M+h2WAe4bwtXbnc4s6Lc46i9h51CsGdDF3
nD8Ufj1d+WDTrHBmr38oDbGUQAUt74DMjQGXVMK+G8Z5uiCux/g0GrrkhMDUtNjdy/lLYpo1yRK+
LmmBsx+keSDMvXJk33GA41O9E5o9v088zduYmqUHW9LFFTy3vtFS7BoI3jFopajIqVlzIo19QRvp
xTjf2UvDyrbmtnGbtqvzhLSLbb1MMphHVl3/DKxefS+z1J/fFWoVj84mDQ0Bj6UUtZK876JWtqJ+
P6ja+jx0S+5FPgJOLaSd3iMo7Oiqh4SfM3PSFvzlDhAAff7GKhDEJsiDP6m+s+dLs5vpRalihhpe
NU4V6RblcEJaNXm+Ql/i886wd4ks82yINOx5Db5vdb2f/M4so2Be4W1pRIZ/1BYzGGNevnFTdcZS
UvfqxrgCjrCiylbOBe0+wpzMYsy48SbIrgKVovDKWpd4KP65kr2J0TYfSqSaflz3c/ldbnFsc9H0
V71opzGUsnPXiLJm9Th53fwe+ZP2VPiyyMNFcxKA3QjvESvWownbjZ3r9Zpua8qUFJOxY5+0HVRK
sAAETQn/zJQEpwReU6lzfQFO3Ftq/hGgBFnO/KUbEM77Wp7GqzAoKdA2T7/Zg6XzwtoGSzS7Iyua
pU+c7VgZZHd5RAZcmtLYQNKFxBBgl30DM3MsMa7wRQz0mMKhVux7eOfnmS2Tlg2zXX5dmcVOjPCk
vqq0lKedZWP+zrRH+2fRLfaTys3u0s9JNT5n88YJbp6C/KO5es6DCfwUgB6wySQSWVPcLGwWMKcs
qlJkByOK6/q8JQ6ycO2fG6h9iG2vn9PHpXFsys8mCipC2jr9gtqE44ddm65dOBg1W0cggsuhlXNp
c2REb7UfCynmqM1VUZ3xZa2quJ9QfxDz5ec++rJOu5ztvOeu0qxg7clHzslQ4cApgfr83ptZIWOn
Tad3pVWuX2B09FfAvbUvEmjnl4rKsg9irTX5qi9oDC5SRO3sCvhy9pE2iU5elMWwpOjsFvG1a/rE
2+Y/QZuib1N8K4RU+O9so9Hvm7zwlt3oTwTlUP/Xf/Szb2+Ase2Y3FpZcgdxsU2jyqi8ISyxej84
/WR/Vkzi+VD30n5a8mm9k7ZvplFQ2YBxUAwRUt8WBjlBrYNROEwlJ5CwoixzWbII88tl6z+g4auD
s5z4tza2YMxToWEWlCHtwoqxaS9jeZis0b8KmjLniY9ZdrA6Ii9J4MokW9JmsL55bkHbwmxt1Rw2
pcYYe6IrLlTZDGRCdy0M76atPNrYyax7cdMjoNl7EyW3UBUFDZ0K6Hc0FO5Qo4HR5TuaX5lGOw8F
1JnsV/UR/0p3I3OL4rReCtKSF2CM9r6WVGiipjbhxS9sNMOVzV4RguMZ3tdrqmWxi3n0Mx0fTqb5
1AfWoWMy841pkfTt9EGU8iIrFFvJ0O44X4YOSF3J7rDOJ5SHpd/fTASofMsN2jRktSwaH0NcCp/M
rMdmTnu288DyJZg40nRBhN7B5SzPCHdbf9I186/IYePUybSuv/GJm6+UUbsZoBVBMaDRJwe9vkS/
EtPxcnYp1Ikmtvu2DkKWpcSLctdObmVXsbNJCxOBGfWT4pIDxaJCjbw1IuSV7a5XWr5uJoCRmgLW
eEGqXCCCnO39PAZGeT9zb81+GjQAvaOnwg7EOYcjyycGKbXGbNq5izl+4/s79HtEg9n1XCapcyDM
2GsORQthOqSJ0Dq7jKDUciM3pTdVW8yf/92pG0Nveo2XSxXxVoxyvZv8tH/37w0hzyvIQtq8VWNW
sc5H+7yrqJHs/2aRnDxEAyzEVi4mjefYiebKTiXgoCSdcs2mWDA0V5pmDbEqvPKdrLXkPincU8Ht
L7s4XBUz2sZNMPCYHSdCjEBDVDrkEmjvZBHWvoA2nYqqO+tsWex0rUoOhok7sKIUHOcNanCrcsgo
aB377/Yj+Em2ABD6WDa9guPoEc3xFRZeR0QrKSQXuRyMsyX353tX79cTLdIXDZbtUiQyEAlGUZiG
7fM2jjl0rtbZrHM4P/xLuwRELjOchm+/0FevAjyPJsQmu/iVkPpHs0g5mTKkx07fSo11h+lau2/a
sjsh4Hp5FTaiuN83O+EmutjaPH9chdohVdit8zqQhr5vSNNG90LT4VSg64t2EaEwvBccX569ucyO
2qxNBhx1yvo2mvlD53K7EQzllAj7JT8xEl60i7bmCZprWppbZMExUWqBZjEncutb60Be11Vh7Eur
4tLwauqpax/sBg+Q/dtv67WODTkJOlq8red2HAVk1VMmkF9KKtwc4oaRDTpJj+5Z5zTfZGIssaLF
GuEbrk40x16bgjxUFDOb7ndDejx/g7qWbGVF0r2s0ZwM0LMTcSCuL+CxC9260sj1uzbcAk6x6IbL
lqaMHgGjh6yqpeLEUzhKVNjUEswNUBXMQAdr+3HjylHkXHPGkJHuleKuVHMVm2SLx9O8Pg3jNF7V
mqUitRZwQbV+PIx2V50HtgKgmm0HuDEXe5EilvZaT96iwTEPSWrQ/bCaU0myL0a+z8za5hUOCTru
m4Duz5FvVLgT/H5oI8+c5w+4a7J4sfRTxK3XruLTuERZgI2UVuLzqzgJjHBXIHC1a9O/blrv81xo
4v3bg+/VixA1xF0g1DKPLdojzG5DHyoOMFYJjdWQ1e24Eg3z9lWOAmk2lQZ6PrRK/K8deKhUnt/L
YM3dWMPEoSE62O+saaTeyuJyxRZbCxWdgNAIOn3vKjt7D128iFY1lJIDPxHVWQE8q3bM/JKkSe2h
dUb/64kf77WnsKEHCE+00L8fp3mYI4zkhLNQJGrnp56n8nEQ8s6d1vbSCtiJVWppiYDGXkpInzdc
E+hFkr83TO/clAif1p6pmhrF9Ontn+vFysBTw6VHGBbm0s3m+/ypdcGw2JTa26gWpIKlbU5RawRc
H9RuebHK8SklwnZvLMGPt6/7YsXlLf02AzgWZU7/aF3gAEI6mMGgKF22nmPis3fcaDKTDiPr7Usd
5RT8Ghlca5N6koKOIX7Th/3xFaG4O2qrzGmtljX9VAGptK4Wi/B1Gsfw7fRoTPPgXasa750TrERr
BKt2YgNkbmKVf2q7f/8QSHkIMkY6yDJ0JBOogoWddk9XAFcoXG+zNEHHL3Xo6Qq4Oa/9YCzEElHS
mb8KEnq/EK7ws8OUhcyHipE0teymBPJAbLX0btGcrnNo1tK9B9DDyUF0mAK7QcwEciyFQwkjh3fp
Sv2UAPWVAeOgdyXE3sfh/4J+RS110YUxoN/AofLkpLl/l7B13jm909ytXqJ9MuivXM8WZ5u33+ML
GZ/PDgA6wPYVYU081uRAkO8Fxpgm2rwx3yY/0c90hK93iHX0O7kEp6bGKzN287UjHiE3n+/X0YLS
0Gw1AT3VUYWA8A4t23CzNLZ14q5emQjEV5hEVRE4iFb5aKFHx5EXRkD3teHF3utAAFmx0vzGL8Wp
fIajjIFfY3CLQeTloRjcQiGeT4S5d2xWmK6Out7IIsOqK84gy3BpjBrtqx4+dj/pBgV9cDMyN8VZ
N9UfSXC7YpeSXJqjPLH4vHzCnsGSw8bg16bL3ubMHxNTVDIthxFKvK0ZxZmtEHMJ5B0npt7LcYMy
B7EKo2fL1zyOpQjMdKks5lCUVnP+qcFsF49dQDoIMt13bUPR5O1x+vKNcj0y9lhowCPi239+V7aG
QdY2uR7273yvbHoQVOGTfUZ66N8ePFyK0CW+d5tL7FilS7BjVclZVJE3DN3B2VRIa+nPByf3T0Ge
XnlXmxANOf0mhUQS9/yugpJullcxYsYqJ3agdu2zbDROObdefVeBy0fSREpF2/P5VXxYFOU8cUMJ
zUVek9NdNtSCon62ac255Xj+L7yrP6539Bki+FfP/U5yV7jg76Xrb5HnerHP5vqUVPe1YWHxreND
iyHGOwbndAFxs2AhGIai80OCrIyI4I7uUhtS+8Th7LVL8aEDOYTIjsLs9pT/mFepOYnZGGlmFaK3
D2NfJqE118a7Vu+1+O0HeOSq2tYUNPCcKEjJpqREFs/za9UOmZpjj56gMUzjG3GWqGHtwr8VrmkV
+7YlKnqo7eGBRDxa3Kpb9tt2/9bNZBIVjpB12JB0HvcIzOmL9IKAYETjJ6bky8G7/ZAMKgPhWgC9
4PkPqffsG8XAIuvOpQCyk0AJpbx8YqF5+diJy8LxYLKhQrR6LG2kYI9AeyQXzkSDcZYldXWQ0l1j
u3TkiUu9OEVuyamAR9hQs+elovL8htp8cCvsBxW92bUpY9op3scZ+OiGKJ6bUK88I42IeD21i305
P7FSUeIi4IjEff2YL5+ARFxsNtPRuExuEjZpqqjtG/05Ts5LHnx7x8tXFwz19Z052uMlRNv2LMsU
oD4PYXhUeGP+MBvlrU5j5YMhp1OxeS9fAoJn1+WnpDZBtfnoyaRBPwu9R3TQgfK+1/S0vR50KghZ
SlL922P/5cMgrYePF54TFmDO1c9fAoBgncN8XkYVEIwvplkSO0XTeo67fmlvYYwsJybby2EMrA1b
wZbMRvrg8Wa9EHRo4E4U9Gps9eBP1nLndytQwrfva/u5n29V2dhZUHSI08LZdBwyAe7Naf1yRupO
qfVinWvkawMVT3RlPrlDvaCDOE7+dNCo0IZka556h6/cJ9UYdsqk+ekcgLff/2P9KtVqBGZNsY5t
dLAL2qHYldmc3r99m6+MFHaSVH42nxjO8O33/7gKa2SHHoGAWJlY4x1Asff4H+rPTsWn5u0rvXY/
uA/hVRLHzrg8WiMXmWr5pI1IPfQg2SeiHr95eiA+vH2VV07A6MOxKaDSp8pjHoftrgQ2D0ZFMOSs
dcOuMHs6JySbz7G3JBDuyiDdQU9cYlChNJqqZdjN7vS9d5R/JlA3kVWaIBUslj4ycJP8C4OKYbUd
wHDfcnh4/rQRsiRsugCraXmmbhSKqQjWVxuvaqa1xmzmKO4mzV7AfiUxzDlFF3vxDngujJrNCEQy
34t1gcWxSwbHSsKiGMuHTCMqxVPJSVD0K5eBKbCZFX/H7x1tk0ptggbpulmko2JYkF9nWyBWgkav
qajqu2XpnweFj0jGQJ62Iwb/q23A4ypR4u20fOgJkqm8h4z+S/xrePwt3+h1/h2pc/uzf24S/WV3
/KeD9H+buxRX+h8zZXOvPreX9l+r5U9z6a8//9tdavh/USwKWEr5NFNh3nZlv82lLtZSagYs7BiH
nd9BMv/wltreX2wiSMbkKMqxjaPU//OWWs5f+JLYkGPHwi/ExujveEuff+UpE+PzhAG6zRky8jm9
PJ8zgKYlBWHfDLO8ny4LT//qBpOB4M+0zlezUBG5o9kJX8GWbMc/+8/130MXRptmC83nqLh9QY+O
pKZdl51t9Hookl6tD2Lyi+ZQa77w4iABgByPoyrcqzZZhHhX4LL0btYpMZywtO1GXhbkoXQX1Oqr
juiKzrd2ifKMGZk8RIqDnUzdTvBsfxgpqvu4KFOOSi0Bau2+qLxFf/SrVrfORdBJcaGrHOCLYxWi
2XlynOOyLBPrkqwYhbJHmOJTiqXgB2urhTlIocFIWWNlSDNy/DyWRTbuJ9rFZmSiNOpuC2oX9y5Y
sCQeJ7G6F0bg9mibFfX/Q7UG9mdHG9b0TPNdPt4FR5GhQCdug5ZX1JWh7Ba5YYayJG2Sr6OhkfIU
LOXEklsuOTjMtcu9y2wcXfQjvVdtMJWus6dDn9RzfacC2Jlxm47BGRSK4X0BlOLGTFOf5YLq/WNd
6zdwpDLkx0SUXYtcNfusc0fa7dbkfa5hG9uhQxRce5tMHozGqmpn7V5ZFtWsfrKG6kpfEx13gFvM
xZmBYfMR5J77aaYOv0Mth17CEbV4BPLY3ejENX0bFGLxLZDGT+IkX7nRdsoDERneYtbf9FbV086W
bEjCysoQk2AENDiOYT8zzvVS49dJugriQauFE+ZSRy62LikCjMS07kc6Cs7ewjYnIiAy/S4Vdr9b
h6myZKiV6OJv82UZx3tV+1wzcWv5qG/iOFcuVMosZfEpTmdvvShQAbwrldLsC58wsw+e3Rr5nuDh
qcEYkBTfdXrseDBy6SBN1CrTPZstNir0ElYbMd1SYwI5W0ezWnEI+KuV3HSFNk4/fKubDQu9jiya
FUXUqouLBTF8u+9txYFhkHmhbmu9FY86zShMGprNux8JG1PYfCoz34StedvecOlFFnvCQJpyp3lB
0t2WyrDKWwTBUKHhzcyiiUzM28VZ31uMLyLxdfV+xsmTipCguWaYiCYyrelWl+iZHugvZNWVw7Bn
FLrl9qdRjyokI+E/ftFfjXw8nwOzKGOEi/zLSEY8D1tw6btIjSuRQp0LDeLoRmB5QZMOB5yanvvF
TrV0icGJuWovcNtonzqZ8dTWbGQ0WzkSoRG5hbXTJLACkKQDd91Yit9MhfDfN6LBKkIwjlSPizPb
qA9dasfMlBa56f9h7sx241ayLPpDzQvOwytzztRg2RosvxCSZZHBMRgMjl/fi3Z341rV5UK9NLpQ
MC4EWzmQjDhxzt5rh0hCdigronpTDy7/3uiVNg9NQOX/MJSKR8WU04yipW/K/DHQGHk+jb4rq3vU
JVW3UxU59zvdESdD5HokxDb38+4ebZ4hTjQ4c0bjM8ej72z4OeN9WM/moQ7a+ofuDPHOZB6jjt1I
7xko2RLnfWPpvWdZ56Kw1N5Il/DRyd0i2o9e596nrQhumh61djuXxyytYtoCaJxte5O1KmdIBOUy
twKoJMEpxyX3rQ9mdbD8fr+k3oMz05fwUi6VrgeISGW60UMffIrSBseNZxqcgPHrxD7uj4sDNP9x
QLCmdoVtiODOt+v72qne2yZZFR8Yg8h+xLXVL0MdxbXo+faFc5OxGKOkjtzxS22xEJbCbt7sCr5d
MZn+XdlUR84iah+k3hMpEsjc65W/t1iPMmx+VFzn66DV7TZzraMxjd1hbmVyCur+tdbV7Qqd3mGe
yrZmYnwxcqT7Iyi9bbReGJLmcTqibFB4FVpjehiFPkhtZvsuE9kmFGNwPXSJ5nYYDr1KSKEU1g6d
rkCs2JBCV7OwUoDLaZXe3kR59hhWzk64mDCIvtPE24dJXORCfrVSC5F28Vi78wXMMmYQKz33S3jw
zaw9a19tlQ+hbI7afanoSxKIQCuFvcDplwuuoHJfeSiie1rSexOlUdw6+uJo8slQPxJkEqAebXhk
U7c6Y776hFQ93LNUeU9LMN87pY9cpqrNY9ah1EvsRZ2ALZ9SXXaxaJarJBm+yYXTpKrxVODi0BSt
xIBZxRhuokipOO2dQy/8eInCVayzTW3nDdvgybBKGo62E9PgnJ+TQulsg+0jrrPRRF5I+pK0jCs7
T++diLaJx5lKRcyCCOQCMUZ2E3DDmWDPYjMuWb83Bye8a83I8GJHt9du6p/Too5u+sS7M+UwbjKU
83ESoZoegjszz4y478QVQrEjmQMdbEs8PiJh4Z6iCpdcfkjlTGpqYc+neS4/eUZWba3O3nHSdtJz
ZNDCYJtkozJAHZwMGb3mTCrGGJVojotu8E1g86yPMc/WeBeFk4U1JcQNPpZ3llqMfJtqs0XV0ulh
M4Vz/TLCi14l9kFlbOU0lDuxAFMnqXNodxwCxsNg1d5xrP38YTaTEXftRKJFDBFf4Bj006/0IhD9
C8Z4xK32Qm4zuy/OKpkkXprAeonaKv0WGVL6Gz9QEdaQWV6xcsy3CtkskD0v/ErgsHUmuKF+yZBX
W/sqQ2vcV3mhdzMS/n5S6TZF9HxM/SJBR5s7Mt/1rR3ek09mEEiZM1lHZOsau26Mml3CfnGdpQVD
brxL6dachu55yrR1VGYWfKMp1u6aphR3BdUj20QxDHt/mv3b3opeTK8td2FqQA1nWlWiUbLSxn/1
ikhbVxGjaxGHfZri7KRYQG0cApCTCG3jUff+Jl2YELVWOr1H9O63UdMgMmhmQzx5oVw2hY3Chvl/
U+CLsDw8IEXS2mLnJo4/bDuSzzKU2eU8oifNwyczL/UNhOyx39R2Zob72izMuxQV5bg1YONJ6HaJ
sU3zzriplsyn5KItcOgHtK7doLLbyrA6ogDH4DUyh+K4mKN5DolWwyWXYtfstN6WqPoIK5kqkJ1k
uCJ5J7eTpddvqTAi7w6PXIefqYdg6ndG0V4TcyE2JZa/FmVcJ/ceAcZf2nYmqJufTpuQc9bJFGSh
SKsr2PXTdPjOVHA+OF1ufW2l5ZQsiWW5bKDCZy1nsj47Iu1GqNf7EO2qXtv7dDAi9GCtMB+DMTq0
kZej+Wv1MXFVdTIrk5hOzLciJkHN23jp6F5beRucU7tqvoRT8CSA3W87xqiEvwzdsYCJdyOYwW90
7R861sWDlzL/2yrHsO4RRtk7tlgGagn+qKWdxgPiYedOgMo4uiygR93a+Uk4DSd0CneWQ0TRku3w
ErSGOqDuQ21OZNJJKyy3jij8u4Fa+65X/UiHrvUv2vPeJ7T4J4nCD3NMOCSEYPUY5PIqaKI4alLr
Oi9wFPldv9yAQyyrrREhud+lSVV9b8OuI70H7NUpxAFCSmC07xuVHIJCIU7PFjIwqAN1EXzWhqLC
Sv08OVgGHd+wyY3Xueyyr6bqFAeWSJYnpnxRcgwGuCEML0JQ1swVFuU3ly6ozM2ExfQHe2pnxSF2
zUMAqv88g4s8M8eONs5IbDKyw/GOpQcfJ5uQd8hMAtLjMFP9ccHWeGDiC3ZNdkJttRPkiMDFdCYy
1djnNKIftOMYw6bIjfmYd2Z+Yfal95U9Os8RB53mh9skCFFsTU7RZfAXfVt00fgoTZpme1n5gEJL
15CkVOHN+xIObXjtkF9FOVMOnzlRYkZdDBhQkOk5pIVT2iB47lmsZ3fBLF2a3XTPpA3rXdiH2TtB
CNzSeTXb31KEFJtOoYncmHOEA8NVctzjFsJeO4xmdJB1GvaxP4XhFmNKgeVmmF8l/tl8HxXZkG2U
b0+3/miEDnEzoVBHH5zzGE952gQXTIN3pV6yVYwbNQjhBhWcMyaB9w7kj81qUzv3hTOda4bjcdeE
OemI+XfZaos4I20NV14TgfLnpdo7ZNrjOWcAEEfKwUkrdB0XZpEaBNqO1n5xu6RA98Oi3oA8bWJb
zPlMwNiQuruBcie9zbj8aTxKP0QKzzE99uyswDjVVuJg93DDEu7MoxN4Lx1es8/C12WxH0fUoFtK
MYyuWpbXY1IbJ81KfQVxK9ugbnpMsI9fWNWtS1gtHpxZJgpqHVlF+NT3KFKSa5dV/NYb62Bn43Ki
BkjFgze29SZoF7LPZgSWA0dsFIqO+z3EFP7E/K27mlQ53BmJWRxqpLm5U7Ync3aKKw+R5YOa2m6/
yEnssIqCvnNrvHe2rdI9a5DcorUlfLMyETFjwBivC22zUc+R2ewaISj04XvHfTCyOLXT52UAZOTV
JoWGaMgUxymbdP3F40C5y+Z22DqwgpDMsuUfJrsdTmY9OPrKzMBUr92Oc1j7utjwyBjHFgszHlti
DEMmVNBEZkGFKCFVgS3qG+/R70J3k9Scu/OUp7b3tM0mvnTrqdJi8lbygQttpZ+Syff3FS2w65Iw
y8eUtKf3PDICFWvTXG4rU91ygOyiTcu73UXl4G5M1Ow4MFoDo542+uiS5NSKhq8b8xKCqGbDCV2u
FpZeJdTyWavc2+qayv5QjkbxyQ+aIYoNNy34qwC3MQF7UerEgWNl574cyatUwYQZvyU6ckxK8dY2
C2HzvSv3cyZctR8rI9N77LOkkdCWW29IjpmXMRgDI5YcLa8MXQenuauSuPXLYQO9Rt+uI4ZXf+69
L/M4Lwh0EHPHZt8l8SBADO/MObdtjKUMKONM4SciUsEstpPtpE9OWrTPXpnquEaL+dly+nZHeHNy
IudHrGm+DjdkV1b3/dhZ0cavJ3dmdNtE7x5L0b1pBj+qdGLXHVKK4MzuBmfDlY88SEyJ/TSnocKu
lUvnu2K4tXVwGlCxa8iFasro3DPzkxdi9YjEUFAIQFMwaCvKMN21LS5mQ+QCOXSnEVVObrYphFVt
bWCqSKx7nJBe3z2xuVWnblTOTb9M+ojDmXx5k3uGpKGxLr9EeVpcl0Ci7it/LuA5TG08SL3w7YeX
gMtyTnLCmFqyCoj98YEbcABSFArKLPK3Ej/BfiCbyvk+907xUlZGxYWdg1eYddNZelIe8rpuTqaK
hLcLkEhZWC0KMbMXp+OdVkmwZuAEFS7xwfK+LMFoD0cokvWTHrjomPpw44+FaQCS6GvimVgA/Usx
t2a5X0qNeaIvRHGwWzzRm1kX4i63ORPtksL2v5VWWvYbejZVBjhdgpiI51yXx4DIe2tf6i54HWU4
tleFNy5YZeZlcvAwZ/VLWc/ti2lUywMK9wVrRWNEiseIupRvD/fV9ejWM8O5Ar/vpSjmET9lmD1l
PnIIivnCXI6KivOd4ozE8ibIsJ4YwhDXdmemhHV7PGKTU1nPdKfMNNbeSPaFcJKntgru2b9Ndo6x
a97GHggVdCQw+txZc/dSMDw4j1m94ot+9re8cuC/K1PW39kXhuw0GkZwR9LRINH4++qB9GKkkHbm
5BkeXrc5wlZYcHIJOZyNcGl3mWWO90JjUBFYrakfIyt76mVYnvPSgpmP1iJ9wWpDY8EzEouTUjIY
9BoY8TvlqXfC+mnw7YqQ88Wiu2Zokn+3xcysB+lb1xFip50y204i5M+WRZ02RYZqAGO+Jb5NbskG
o+A6YomImD/HIanVmGSVZ8lz0jGp2uCWUt/51xT93kCpYRWlfAapkFzqTiYjR4e8kMWOsxu/RKIA
xPyetiY5UjJwqezxvezcrnIfQqtbNuxM/DWeSYeblwxLniGnyqt1x+Ln+c++ExNZ+WyLyjnhxj6n
KVbwOMp9uzyJxDNX8f+o2K1Xj01PNBCUFms5lp09FWJDa1A2t1Wa82Ug9lvMGS+Mv1SXMhrGwI7l
PNJ2cgJpLHuM3aubeAKHAr8hoj0zR5N8rl2P70oC5ZswQSX8aeVEwF9WPmbz4Nh1Z4ccf53yAVMV
l1+BndBHnfXsQkZezrzBaWyd4rpjQte+VjV6xl2VrNOrX60c+ld8SbbOaQX1Febtqyw3BOk2LcE7
u6hyxvxojoY5bXyvz6c71M7y2fAcfgFaS76mX70dR1IvXwwD+sV+7EyugQ/Ittv7BFPSVG1WL3/n
pZZ/mL2lpeU1YkFbjljt+Ui6c/j9mutE51XKurnFas/1p9FmVZdWtVX3zFian6QYxpsH0+7L6Y7l
Ms0PHbK24tpwFTdlxnEdZP48ubm3mcO8L8i7okN6NfRF/0Th3+nH2p8S9WB1JhjssQmadUNLExwx
2IvajQolv61iYomaeiSp44YpOO8KhX7vn2gDGi3mFz1v2NK7+iZXpBJuB97DdAmnrInoazm07dCf
Je5mNIjX2Am/4SNOJXLd2Lb7ERubVBBxew/vSudWV4Y/61ipyX0UEyk7OAxzxKvWHn/lUt27yTD6
8X+YdlbTbnO9uNGJF+BkmZOFzS7v5C3GZKs5hU3nPf9tsPLp14zgn1MKkToRf+iGeJhQBuANcNfp
2N9GqvmY2pEpHO5a22lvibkgBlJXg8/U2AyU2DtWX/2reGf79zE8L7oGyNp4SsDtMZX5KJWmmAZ0
RPEEJ9+Qz3TvBnOTcDf8UBzvtna/eGd37lriOQajTjn3ACDYz7RaULsV7R2QWszm0WB6jEzrPq4n
s9rPTut9a3FPA4XIRo7G7SLZ7Gft1DUHFw12B2Pml6C1MuIGW+uMAcJS28jP1b/Ccq3Tlr9NY9aP
B/qMEA1mpmve5ofvdDFsabF9MEuks8m93ahTmhXIZBxv+qRGd7x2AnBaeZO29//m1SQZgPxkLAM0
udZR1O9Xs+VRGwSYI1JpbQrLovRPdI2zH5kH0DGOmED9K5HZB4Xiei0pWtdE9nUgR5bUh5m8qkWH
IJA2kqrK5GZxB4DSnhGdJ7gAMm6TKLzCehzcGt4gz3Woopj+Pb57s4f3szd0g8cgyxxMV3/+Kn7X
CqzvC/vSquVjIMjA7aOTqG4xp7Zs6HEJWu9TWFXTp5xQOUzMZk5t8OcXW6/o71d8tQphUIBgi+Au
/HDFQWH4TdNZYEQiBO24/aQDxGb6N2ViTC+RCCATsGiSmkj6wlUH8rendR6WPOeZang4O7rtID0E
dv0mG/oNrQz2hj9/rI83Mi+HHRXZFxNS5gDRBxVEPVuiZj1qYvlz4xGTYPYwzzSBDmFSsOgjgV+b
UGwMdJYXaqztn98ArqEP3yyzTsRLAbw2Rqqo1T5MNsVoi6lgLhRT37f9U9aVi7HLXZdcg4YpzC01
hzvsgIJLpgVZVzwjsGwMejztinoKFF6RHkVRFGuGijddmjUYyesglDvc7X4aO2Eu8k2iHRdLxZQM
NNk068emTUfBGWOxl+Pk5CMwLCND7p+wRJfxbCJ/OOIrwQtJcCdr/6+xjDdoNloGCWsN6jqMmGx6
04qRgAt4pjKm7lsIJERcsPsJ+4ZJhC+3RFDMMxY+bepP5QgYBb7WZDUPnC3YUJncMB1s84lNVw8m
vzgEqZDBaUtQ+U/miv+KxoQ/mwGTJGjPxLu0GHzu0mjmp7A1PAz5pPb2scuKZx1G01t34hxCz8Ye
Kt58g0H4oB2ED0xOnfQllZNM9oicw3OlOhrBrg76K7iG0TsIEbZKvmNBDYC2rD332k+SpzoCZRGr
LMseF6WXu8CYNZup7fIWvDJhKmXTfy+vhJJs6CWSsvJKQ4dajpk3z6jSS5cqmri23vgy5U6iT3OD
F+TQYUWhOSGd3No2eIyrfeOE/B5H0Ena2Utbz7EbUVJtZpVRRRXI37s9fRoAGRNGNLCfHr846VID
1n81sUFXULmZ5/2sRzyClcR5alxj2gtH00rt6mkyj9AIzeoyBWPl43VvaV/30Szb3fDzN/TC5UXI
hOzybdONLR7kVIjoyGzv55cQ8KEDxuCKmwZX8tVCjb9mvw5Z9wnOiHzGr6QZ3sgpodM8kkOGEvLJ
dhR3TW4y55iNsb1JtK6rHSErCVN9I3xBuHbdYYRnW6nz+cbyXQ6QZZfPxvlXlQbHC7gg2BM3Ntqh
2rp0Nt+tprDv5pSAwzhFl+htQUcs5ZljU/2vtr0P2gck4SwVlFDIaFA2+x+tSRFKGelYUKIEbvVp
A/IruOMzsk6FLoL/jdVmN3jguQR/XiQ+Lr4WsmO22YDXR1L9D8Yre+R8mIQj8+4yYn1PAd9m24bT
7ac/v866uP59kUdZQEPLIoaAGHb8QB9WQ/qqLmi2RsWuYwSPWWRVP3LTUe0xyyNvpUQEHFzLBfX8
JVms5ite5uT9z2/hH75iwOqE6gEwX1WFCP1+X/+XiOSSugKCBNFk+tTMlPG0moI7hLyIIhxvfqvS
me/gz6/6sVzjE6OOWQ2qDt91+PGDM4PLMInRAardML84FucbVq113F3W6hknzvBfyqd/imj/uHmT
fcZqD8XaXf1XyPB+/5wjzy7pRYyBl0xEt9OcjHKbTs6PaFYsJX/+dB9vH8Sx7DHWmrxqrbzuDzVT
jWgFBWrexmRxWRUsRZBPdxAbl/r1zy/0v108j29yNaegFf/oqsv6tMYOHyzkRzXFq+cloo3drOQH
EVF6caDC6e2XoOPPr8uT/+HOtc2VqRqskTHUpnCHf/862fRqv0sg0dB6IpfK7Lrz7JoKrSGsCLkD
7eW/iaCY3j3QdG8eRkoU0XnYvXSZI/TOCOf2zW5yZe/QqniXggnivJVJVN4F1eA8SKD5V9FEdxMo
zZA/RgyjXyphm3rbJGHIMZvuHlvtMNPIFEKOWzsdhpdShKtkR0TTGXa+12ztkUQmxxtgbkM3avMr
VmdGTCjUX0csQ+1hsezphDajDj9NVsB2NQuViq9NFFZaA1xukfjFvhFUziH4eb7uKQwMYPsJJ35z
ALN50vTE+h+RrVmGuiRc5HlsFpccJb8ejCOCG1btzM11H6seZjKj6rVPECnJz+ufzSXD4VxxjdZ1
CT+5w8xvSEsp6htTN8ln8FoWY1yQXWZ17v0kD3ddqCXqIfhUnHlt0N+xW2eNzcYZLZ9SHDTISkIX
scoieaWS+eJ1OwAQ3ovFZSGrx9y47dAHfJl+NoKyVC0xjJDlLdf12mETkXnbeZXmgyDToedMuNIW
weJ08IqVhejU6HqsengvS8erUaUMKRv/HJr4ZklcIEXNy+lYewVAO6BIvXtsZD3T4QSn8iSyug72
c9VHx2lJna+dFOOjF1JZkBzue/JsNI53qRXUic2c5aHY1VHYHVS+rkwaNd6RcXVIBlWTsAXOuavd
TTiNg7p0xYI4TY7e5dee4NEdVKxriVFc/WoK5a6ou2eZjeulikJqApkK6rFff59JEOG4JiGM4RUw
nNC9CmhZfp28Bsha6E/yCIQq8hHad8azwXzmnni3gu6RaybLN2QxxaW2jKaiA2q0dM0pc0ETRt5+
xJem9/h3kZqaS98n15APk3KvKt21O1QgVQWSs5thBE84JrceAh9jg+yQm/mX/GUBbWuj5tApaeZV
SMca76Jv0/6WpHMqnhHiK39eXLBsq4PKVw2o3XmaDj+f/H9LQHrfVPz/j+rRf6ox/S2m5P9HLgmp
HX9b/f5BOXrVTz+q16ZX6W/y0fUf/ZKP+n95HNB8gNbcGMQlOGw9v+Sj3l/YfEnF5n94z0x/DR34
L/moZ/7FI0imCRWAh6VqPQitLQqiSdzoLzKk+F2rJhXpPejlD1Ekf4om+XVC/1uRsY4j4Rpwdmes
QJzrR8PALAlGdvAXxejcNRqZad7pKq1pr5XqeytltM5aK0qOyrqbo0RuvNZAcGWCvs0s+GxDsVS7
LmHWIPDrHsj6CR8ju3z1OJ6xfo7jljYecKtUv4jKf5FB8tgoIgOpoLPWCRh7iXds4ffQkACXZRDT
rUyimVEIAnV9pRkHn4M5/RwY4Zvrih4AnGxP00IRLDP4YX44+RvbLo1LzWYNxyJ5badofNaWmjcT
2/mXaRTzhlNAHy+pGVzjs2PNhq25rVPgi0NFgF6tGyZPskMPUHfLPkwtE0hU5RKpaEbHxB+nq0iN
3SbNqMA7XR+Ahz2EdfKNTpI+F3Zxl8EmSmOTdwlLdmgPuTcX596I0riAVL2peusbHao7cETTgY7F
9yCbynPENCauumaH3egSkqUcJymxr3VTvXpidA5CRxCVVNoykY6SeIRGuTcXBywM8Y9xK5kcL03a
b5rKQzrmhwhmeOoHtFf0DDN9nuj8XjodfpNkdWymQNmvDdThapswPji6dqUuWb50DJsb2qBj8FCb
gEhro5qvAaWt+xhEqdwBumUZCJfmcjlVoXHF8I4BBy3Um7EhuF2HeUpoyzxuiZf5nLkTE6gl6ray
9ilSBWNAD03/0qwDVgFpii5nhcZUPYJ9CDgvzSF/sP+JqH1w8rlEYjnPtGsYOfbNvYnxexN607JF
v/Eopdb7wpqvPYZim1FO/Q1sPAZGeg4ZUQHjo49PVcDQXqxcOTepANtaw5MemxBXQ/sFJkkSA4q+
1m6Plo750c6k3RwLOe9l7ey99R3kYfmSSABricXMVa/KvkpsWs4TC7PqLXqMV3NOfWQ+9KFK2ewl
0tzeB6aHYC+2KpRRrASXUheAjFNasXVkvaoBVRmorFsjrR+W0N8XcENjezI07IGnsjWSvU78aT97
YbvTg91tGvwnmJRgiVdOr+5HaR5DB062Sty3dATH0dTjk9+5Lq0902C4NE0Qc3OGqgoYn5Pey2xK
vngczo5kUDs75LkEg7NHza59trvwSEOrJh9I+jC3AnvinQtrLxpdM5Z1VdzJqWNmbIHFE+q5C0o3
HvH6QegLkuOKxcIlPJzNoZ+Og3ZODGlxLszOQYKOw+JnV0+mVq/aZ+Rp1SjdmvUipJkz7n2jnfdi
CL+ZffodccTD4EDTnOAYbMPSBNDAe4K3tEQHq2+YbiLCisuhvJHRhDjX5YuGA3IpkESdBhI5r6Ys
leeuBtFZRz4dcyQIsTNlA+xE8Y01IUNiwXXNYIlsLb94UqEq98ItrG3QjV8cL38WYtzphWTV0B6c
g+Ggzk6AscaDNZcn1kb74HZNwGw4XDZR1WbD1rf8cB8a+sZTy8q6ZuS0ACSHCuUcPdGLfSvLikQz
0+FbK9zPc9B59ygdwy3o958iI2beC6v/1rLmS+XoUweplEfNF8QtwcG1C7z8aBXuaPpe7HpkVTGE
talf3HGZPrdpeUooDUn6CRSnbJRu0WIG8WjrmyidX1UyFgcaSggnvCR5I8ATzZhcdWPBA6xQ0IfE
VxA7zTFL9MtDXwevIGivyqHgEW1SQtPz1tknSftUjlFBWZgd69UfVLXmK+RZh6aK3wK9Ja4ZieS2
VICtobrOmBDIPh1HBvI64f3gNkyPiQh+FKqHrFkC1Aid4XqypzekZ1OcizJ2mEaenFQEAO1AZ/7f
FiW/RacdfjQ3L9WP7mN98/+ycsFA9c8j1a5eGHK//F618A9+VS12+NdqRPMpMggRWx28/1212OZf
EQIjPPK4QGiPrsOG/65awr/WQPjVQoXygkOu/T9VC1lrP73aEDvIVVxtof9O1UKn+/cDJiMOh/4s
tgoX/g2v9OG8XkwBgGaCbFhmvfq9inT0XFcr9I/t8ICVP/1RkCpdo7CcwrVDW/S7cO6na5N8JXdv
sbo9+go9CbLQFXaK7jHNd7Mjl0O+yBmFFK0rYlQEAbbgNAkNgK5SlijYo7Z5ZkrtYZ7D5uufo6lH
1KX6AdVmFRSB2BReMvfg1s1mb3lBYqMtLojnLcasuOdb00UMcXT6Prm0kw+V51J1LTJEbJk2jMqB
Do5zCQdnIvcZ5DwQsqZlUS5gW5AKPCUmJFiEV1+dMgS85/rMmOOOfG+5c5zMQes7GA4n3akFhctx
oYmXxlXmkaBh45xYzN28blw+DVFSv3cL4Y4FYvptMqAmCspF3SUeJ8qtudjdtK8cu3yp4Av2TzM4
D1RXvRlda7uabzCuwTUdc3d+nOfJy3ZTL7NTFBU0TKkDrZX1OKiNL90hIrI4Wb6CP1+DP6Javkx4
vGlzApOmOnLMUG9p9EF7zQZDWbsw18GbGqFgbhadsQvVUnjXQe+zwLVtCbNb1Kp/z+CKPKYuL7Mr
GU/Bh+1gom6YL0LMLZkuX1sZqRdkn6v0YZauogatxuWJRjC9j7rPCENlIrRUW5Fa/YpI79JHTXXE
plY1UYvuLUSNHJCbpJBSNqM+C5JOEZQtnmvu6jIDcT8XYJjpTqMMGudas6YOufXW95FzdqRRhdBF
FTK9YSj6m66UmX0AFYyIKXQchhzumEzeXi5Df56pQiVaiB59TZGIEcIfcPmE813gpduaCbw6DsgA
vkY6JO6AUs4hZNgeSKwExryzZF+ZKAdbpsWm3fVX/eAU9ZYIRt4DWth0PPZ+ML86hld/ZTRArmkX
NtOrK9eCz3KRZO56UJBiq3uGEhvdw9uOFcppZ2P3dX2lcAdl20x07Z1rBMVTbi3s0uiji7dVW0cv
hCr3oSLPJtsVYY6dpm3TvCCZpNbsflb0VQ9IaSjtShJv5mC99M20RtQ5Ua/a3dT0xhOZ7IV/RPGT
vpthMc6HeqTnvR0douVuCVrFcNFQYrbbepLzIcN1Em3gKzsIhG2VPSZLSrmcw39Uh5Q0lRDItrM8
wrCE1SpmKH4bPXfw6KhlRwqCyg6yPWHmfUkWt+XgTchH4KB5yZyCHRr+qt9G+tvUt84T8CGVbOlE
ooSSUiXdtRMWAxFnThFUh2Ip8urcVEHtnohMgLPB2K7K92yObrip7MnThzKniXU7j0ZvHsfAWkA7
dAvX3DKQbm1claBoVlCFEBmIIMWD0JJ8dTBCbPsbGUUT4l8boM95srLkPpgbnmRzQboChV8Md6EK
G+ssDLeE68PYf/yCxb2wvonacatdQMLuKhewJrlt1dJ9VdwIoH3h205xpcAr05/JVbvxQ2y9aGL9
vFB5LFGfyVtRZF5yl442uQgIB7sBYQc23asey4l1qIgDyGCrRuJd+2vBlRURO39NCAPXVhROd0Ac
az46K0RnFxUy/w5ULdD7kfMKlDQH5uGrawzuN9Us6dvQa+dNZZVZ7rK6d8cr0Q+wZfEOmI+E87jb
RrKO7JRvGd6Bkqt4IlTA17HHlCiKVeinT0Fld+0VTh2qiVp6+qkG7Dlve1qhM4T6iUC/dKqtGkcb
E6aN29i62GFF9NO7NfMdmQVGwqprl9dosKhPGGUhV578se+3MvQWmygX4dwvvgvYoDepT7dgT4yW
emlQiMVKM2HUbyFy52W7p9Ytu1dnLHTC3LTt4O8nDQk2ieU2lLnaQDGnvB6pbjIlvbULSBQT+34x
s63qSys/GaYRvMuu5ZQr8gRNYD6wip+Qr0YO1gmL9UokGZVp1xUME0O3DXYosB0WGSkr1Efg+0FU
Z/6IQI9++lfBBmBR4ILiUKZMFItH7ptbRQZJd86WRDMiA35PYd1I/b1TbW/Fk26XewMmxn0XhGF3
rMLw2SBVJ3YrN18OZYa5ZEnU+Or1TXrpV5hRnDMxHFDrDpu+mZp75Yb6ekQk/t63cxQezKyejxrR
JesnL/Fd5p58n4zJ5EBFphSbyVgO9sbykbvHY5kj/cM1NX1j+Q78OOAW/epp1xrvDcaGnzlO6aew
tbpmM4ip/wT8TY27YknGp0IYDRNEd1W9cYG8QwDZq8MvS12/zP9J3Znttq1EWfSHmhcsznyVqMGT
PMdJXgg7A2cW56G+vhedBjqW3RZu91PjvlwgSCRSZNWpc/ZeO6y19awzad02tcOco3TTqV/BPDUo
y3Hw0o7ohh2QP/teIhCKgmJg4rmJbc7MK3IqnBxJm+5/G6oihsHsh/FzhkDeW8kq1XNiE3wJ2ydk
mr8eKjrWK5YjoLI5z8oFQzbf380pOUqXCGsBFc94fRDEl810HTdLHo+diale0vMqjAJNiXZbilCv
19g+MwJQtDhO1vEYzs4fMcO/auT9j126NwXx/zsn+CLM+J+r4sOvLv7VLFnD7ZvSePlbf0pj9x/M
z0A26Nctughf50/+NPTMf2iqLtROxh9Qunz7r4ae+Y+9/Al/EVae/qY01v+hgqXHx2Gb0Pl/6Qc3
qLH/HhryrNEe9BYFisOMifHL29GLQJE9zby+HN5r7WFubeJquk5fqrWwbsmb73imM6vtNi0DjV1q
0cnDi9pMK3vkrTX0qd9gWTIwUoT+N1Dr5VM9kSWztvH3IYstY86HUeWHDxY9iTO/0od1Obvz9q+7
fvOnAfm3TOxo9rlchs3NYA7NgovH/IgFoZP9VpvsaisvVea2MgcaRDriv5UZdWHAxlTfSWTJ+xFK
w5nODPSEmsdcPuDvvujrF0DqAEYCj7t+zM1aaqmiGelNtWGeXjapnl11Y4K8u6u7lLQsE7lHGw3h
OXhpbe/22RzEkXafO1F7VlaAwBWIVtNHzWEBsyDfrL42/KndjU3tw9JoqRHAdVsbkIJ4xMpKe/QB
ta8Ty/G/pX2rrCsLRLhDrZSprc046vzPrS7UcOJSxfFhiktlRUZLhKUffsmxoqqkRTG4GW2xPnll
nqb+oZ10FAdKVb4DlExNh5H0HwcfqeexnldTV6wzbGHr3PPjJ4Sn+bPbhFhe9Mn0W2TkNDjoKNq9
rQVjmvLEff50IMl59/MA8YRbxWycxvq7IepoWlgGOjbZDsPEQYjpF3J2tcEYZ218IxsuCjmyD/vT
vTFZau8Wo77qos5+mUkquh7MqcwDSaM1EJi8dvRD8+oA/qS/oCc0PtI29n5EbTV3G4lff0bsUdSP
5BwzWUn98ZzSp9+aTqnfEAi4TcPS2vEz1lut6JygrFpzB/OnfsmIAb0CuNs8ZYY5/5amr93VosjP
3cTvaa1UxqEioIEaBHMgcRb0WZusvaDr5l7jf/Q2DNjKe0js/k8Zqkcc2+oLdPfySTIl+6K5uYNP
zwTzHuX1BSBrfzEXzjdozPOZuafExZkV03mhUudQzVV7JVVZXjfo2TlqDOaT2RjhpS3UhDE1u3MH
1SICScYskJCGt1mT0xozUT8HiKHPamKmypXiH1u5oJ2uXFe7pALrzqJWJYcpba+H3N9OjU1/jJOp
3+vfjArDOM1UTngpW3tEaxkrr5X7+q1I5rFcTeWAC3/iiFNMXnoVUdsFzkBOW+hL3m2HRPvV4kdc
gTp88mbN3w7O0N3UbovwSO/PgSQL7AyF3Jx4vo6XH0FLzcUBQ4OBwwnjm7erKOFqySRxY6xbbxgb
vFTMQWzZ0tg3KP9/9/QR93MntEBD6Xw96llzNTvuU6cZGvD7bECLOdWaIwLBfJrjbVTmTFSS/bC8
/YZbtMFMl+XyxLc+pnLwrTkpA210lsh5AmHffuvSG4AFS4qEotL0AC2zh1RrgYDiE9tPPEEA8Ydf
AvXvLo8Ecr5obgM/T8Jvn3+R4wVl+R7MlNAdQLmhSlrkAX+pBidTk7GCP78epqF+wJwRBSnhTkHc
z2JrUGg9WAhWT/1m7z+VzcKlsmOmJUBCHfWEdOFEhtaPZDrizBqIfRzrr5bbRD9weRC45jDVGnc2
wWOPGS6aHcKCggbQxMD121Dj3icjzfpW9217qTFBXlWm8C6cGp4IIrhT+CrUSUcLGP5MKgIfoAzK
UeTJVBF/36NmpKWdaPRBEuySa7t3r/nyL/FcmSZDBDfc+bEXiAaEAYpsRsXd4FwMsREBIM/xWLct
nWCtNJ4rC9SHjZ/0gDHb3TiNgRLNzkVAjmHzUpranvo3OR8G8ltyu3wycbesLfTIa4bd4T3in+LM
qQt9R3f/EYHjKALlhfOOKEtS56LKuyfExad1HzH6FyMpJDHivAPTfDGCTGHeJEBu7HxkZ1NsYNqy
CuRps0fgSj30T61hDqRuxf6NLbCiNH2oo5gK6ZwrXcXfE9+dzyXtx12K3AOCShRusyhr1Bojt71F
lubcQz3W9xpN/B1IF3QDidNsfMgk5MTF1je0k8QvqJx/XKXC+YqZRsHClWm6ssCuXKLktrS167Tn
zWg0N7Zdt7edVg4/rYi2GstZdtAruuAk7A3qvIj7CRtQZRBMJDWwWFNtXsW2cSvbdNxVhll9dcJa
riNyFQ42EaE3GvOx8ygsyc2i+DubUjKRJwmokFARjDFZEZ+3tBrPGxofu8L0o+uCuR1rth5V8ANG
ySmhcm25h0llvbS1IzZd5HCAAPrIAS81B7ntzSrZMVZAT0PnaD1bWrufWm/eeEmWhEFZNtUzPvAq
QFO59nSVnhVR0h/mZHQCLwmnS9R/Z56T4F8N7a+GDh7HrOMv9Dw1Bq1LQM2QXJH+2K/qwli0XmV7
yDVbXlqq7XaZrfyXgt1mB+8We/0ApC8Ppqgia2QgrFeBgrvqvOZRzXl41crOu/ZeD+1ZmV+5pMGt
QxwTu9bVb/RW+x5js72bG4VlKQUCuKqGAbp2nTtMkQmWE42xo7tEVHsafo0yU96Oo+Ndo1mtVyO1
0CMDQ/GFMto4k8y0LvQoOzNN8A9ijmlDedn8UNS5Bsm1qu7wiWUXU+kx/02dpxLyFioTa7xpnGqm
B6oRJlx61l4VlLNE7O3IChvXVd95pFbho+e79QVqcXgIPGGMNNOkHIOonbrv/IbjfW5338MqTxjk
TsbNMCT2pc0495xtzv1aZ7RYUsORW4dokaCI0LWC3/k1azN9X9lP+Nwnc3BXaZkb56r2W9AC9N7w
RSerpo5/SaszSiy/brKdMrqV1SAewnJOyLZVNcRCqtMtwZraLRnzze0oVPZSyugKYcG0aaxG/qAW
o1tMg5gnyHO8c1pBpKZhkgZv0/Rfytq4TzHUnNMwodOZYxjDfsODrIjrsxFZxySa9va8z/kBDqUW
W8+CRf8JW2axl6w9j17+GoRsyK+UqvFGMb29bPE1UhlnmpvuQAwRqzfmEHjKNonHrV2TJkVQnjCa
VebH4Vetwyua0aD71dDSLIIuLsqrpNWI0CES8Az0h7HjGatftImZeV0yCm4Mb625TIjz2Hd2Iovm
CzeKuoskT9R1i7HrwrUnGiGuejIT57fkjd+mTrtja/S3kQ6sWaTpjZFD7in8iWTVHF9OD+TrmcwD
FMG5sdaZu9KH9DP3i+vj/VsNPjEx1EdokVyDfmAw+XYe2FYu6m2iZd31yMTsx5zJfoNJGpcYah86
7+Wgdn1UD3R42nDjV10I2A2/6VIKHOLYQWjdZqN2GOuhvI+BYrEs4Eff5dQO1Nc6czPVI7MkmIc5
ZMdEwJunl7mPvIu6kuUVnqqsWnuMfJkXT/nPBCnhum1U8eSVEV2TxrFeeqYR96icWfhnC8wWwl5/
wBGSOnWz54UWBzRv/mZ0MWuuBtvVlggqRvfnw1QSK5O5yKiiEmMzUrtp8fMTDkwGHpOFb3ONLzOY
nbE5F6xjWG8tQ+MNWBp2VVW1hAUm0x4JRXGd5JmRbipbhP5mCE2D/O6pNKbHxLE53enYn4LJ7heZ
uKkLfIlKiushbcn7ef0kjGTOFZY6ZCrh8hrMi2+uqGfdXvU9ehGyJefRuG0SSCs/e6ThzGkd/TDI
0CzWEicbAcPgR+iyWHQCedc2OAc9xhw2GzC0vwTPfD/djOXcemvkf8kunZQ4oNr3AtWAd0ltFl+a
0YCox0lMN6UrDRbisIltFPN0m7ctXVeT1NqkHgMdcbm4gMCa87x2BXdXz5LdmJTJbqJ1dsk+7n/h
w/P6Ts8IFngJpzIybyynxpViUYxkVMFwgBmlhKjmIuERpijjovs5VEyBnKIVhyrFt//6VRnKWmfV
IqmfjVE8VHrR7O0yF4cCNsmeAYQ4EDozrnxgLSaHt8YL5iVDKWSXuRRF2TLqXa4+mUZ/U1jZfAdW
BqqWR2jvo1QKYZ1BvoBamXKYbjp7kbp3rjPcTRrA4FhJjYFLJKznlFSUaCWm2WUwhZhPbFMOlO1q
zMZkR7gP/5Be5s2+nRofN3xLzJlp5t/QdfI9GA8Qtao31TcGAh2uOelVd0blY6Ajj7JDVjOkPLAy
ts76pOdC2lLxa7RV6naBobmM2Foangu8ETsGwQHTTd5wIurzJY15Bu22b1rDvpbUiSUhXD6iRahD
8iKfdEQsLhaiL9CYuHVkkOGCa4z2pyVd/ws42yUORDH5pKKY7Oc8FPqT8IeWVA8xTeR9SGu4SWmJ
/Faell5hD/C2tkHypqxwY/fxknlWnDM1qJs1cyf/piQ8YFNilAhG1xrlJgNasPUJUt20wzxvY728
1RtlPedA1a7sucF1W4pNq9ry1of9dh5pajwAMkAG3RLbiC7QDR/MPGsmUuDsHzLuBJoDTlPnBKbN
eyIOs2sXQN5tnxvWlfIXnWxeLpRAszkf4UZsRmI2Oam1PuGgVBJb4m7dF9HWCBjMapT7munVhehm
OvZhkv9sXaqO2thlse6nl+aM5N5mBLUXwi1/l7Ocroqw05GfxMRMYU9Fr+F0DTi2sq76b6rLl1Kl
EjEB86K6rrD2QIYrakSMyiznXVObe7oqFg+ei3RpXUqV7+FkEgVs9mZC4B3btEuT/SzNLR+JKWl5
3G0RQjOpHBHu9alEHdJq0y8E5G1g5YY4a/CDngu653ep1RjOuuXkv5eWiq6sjDebAKj5S2hYT9SY
924c3TYwTtZaXaEcnXWxy/vuDqEzHW1z3tL8aV6iJc64c6W9innirysYawSYF9qtNmLcmZDM7Gal
3cYgOdY+zdw1+tV5wwyx57OWIZthT9dRN5BpI1N53RZq2tNF8L6bcWncFJ1PbuOYmddp5JUbuDJi
I+yEHFsGmldtnoWHBWl2SyZA+sjM96kiz3hvMtY7EDX/rBEq+6WxK8LStbjyV7j5STudu2Tvh+2X
SNbOt37S/HVrRc1PFKJJoJTX8hx0DWG/DiIMo/GsnaFVW1wwjCPTrrvt4lLHd8dAGFu36e5kb1j8
+ubPpLQffWO+YmALqTVvNv+REIc6Am2wmTd7Bw4v0UaOVr6hEn0sKTuTWb/WM8ZP5cSJzRTNS+t0
d15v/zAy8USjmwmiXt0xEb3PtPQhJsAxypJnOEOPr2fVf9Xp/r9IVt80w/8/qUMWV8UnfXDZjM/z
2xY4f+FPC9wU/whbFzqHDUg1uPU44P9pgVv/4BTxDLrPBlNwwzNpT/+XOsTlL7mYRenZLSFLr3/p
vzSttoumxPRpjGMaQPFKwsW/0LS+7QPQEdRJC0K9wrkaj7F4xdH/1X0IHaZAYydVgF9e/+EA1L8h
8w78CDZZelBd0RWXi0T0RBv1redh+VgmlnRQCW55le4uHcu/PlaZgEkNUNusNlr5SKmDdxwr/dlf
v8IHffFX08Z/96X/fAwhQa7JbcRJfZzdRpqkRsRmRHYncIAn0VravT1rIFWSvKfHlNjGg9mNLkHa
eudxICo66z7vGCCuhrotEMTFoM93RU33PTBbx1/Qj1hJN01vRD/01zsEmXQGvTVNnbGGjpRnq6JM
QJuVeiGuGJtBf4lmxrVMSaU+bd1xiB8yOhWcuAmaZ6RtEA+0BnQiFYqV3srWLk2mfDUQBBcuncL+
JzbCIsF/IXsShfGAPKexSh/8PkZFx1E7iy7GthzvGYKBeqtjOFudhy5x1ZHWKldkGLb+CoxAxp7l
2MVwHnI0vDdzIldXIqTjzK+s+wWGJTMvdsrLyCxUltAdFuJMnDetm1nrep4gNzDPQxEvkjw6w6OW
SMahY3PQ8Jy2qPBsiTgg6iJr/R9lXhGyGTYO5V1t3RCkSe+jqEd5kampJtO5i7lTiY69M9CxC07B
57/80hA6+uE9evS8HvglTf/YmDrozPxFohEuzsx804eaIMm1qYPa4oSdMO0+8aS9ooOPPnDxlTP/
WB43vEpvH+jYk7BZs94IOOWVXVASIOleMiga4o1tVul1y+EMoSpguzt/6BiAR9Rw8Q7tCGzr3lyc
mHWCJTkos5lhrd3HL6aKAG3pTj+Oe7Ty4nc2e12yRQyK3QF68LDSq8G4G1qPTAg/poQqIboSCDqN
WNpBkYTrUYTAM7UwlVDkcq32l9Ty+CynpQ4LzFWcOE0fsyF7itS+tAMaVmStPkjiuu6a86yA4rq2
3bkP2aii5LsqZXpqPPHBT0X2KY3jRe3u6MfGK38W0iuYWgTFOKhNjGZpl+STtjVA0O6TyhcngMyv
rc3jnwrzmsEckaQ2Qlje/lSCUxoD6UgEUWi6L4Wk1RCTtLDW/Go8gPdhAJMvchyvT6IHzkMRhBJG
aPSP/OpLtEiF3MymgWM3oCSQtyF5Ypg55jvCauuvZqjcGNGr1LcjlMkNo7vyxMNtvF89cR8sukLM
CC4AW/PtFUSo+aJShWZQAM1CYx+1yUVR5tSf/TT42art5vAmTwBFbOxEVyVARcWAJKG/1nJoaYsp
KElkqYI0FJkN07eLkaPKxdiA7ozZVlm34IVsOjoXRHp7IzacEAE4wxnjukgmcGyd15JZhcWRVtTn
r+6y9L/9eRaQiM2uxyzR1Y9DlVBo42pHQhBUXPoVqthyk9l9uQc/pp+4kUdJZsv+AIOA8CA8sags
Md+9vZEZX6Ohh6lxJtK1PoizSYXIEFw0EHZLx3Tdg3b9acdm9b1WCWl2jjX6yPAWPcHnV/1+H/aW
+TPZTXg4/8zJ/94Q5aA8siS1CCq3qDcRhy9awtqyZnIcWg2ZhR6ryk8lbrxugG9vNopVj7Ex6SNM
IKyj0U1XwtUqwAVv8MqBDe8KaxnRAQU7mKHWVCBIxywLbM7ha+lmXouDJfZhk9Guu8TUgDqvN3oC
grEjKoEfFOD4qvHl4MLHjOxrExOctyItF/Nhr5VZeMkkBNl2a4QU0UUG2QvhKatcTIDghZlEubmC
XVDwab0YrntkY4BpW3at80aakDdjlqEVNLFUbVx9RomD0KpfzKGaRtY8nIQvpNZBubI0jcZgrlwd
DNXcJ3tRhHT6RoRWiM4E3oKCJFS6y8SscW6Z1a71S4u5R+9PaL0q+HQnHut3yxwu1mXYtEgN8Jda
RxtEF6so9HHBb5Aq+r+Srk73NbTpiymNw62eWaemch9/HghmgoRg0h1HsE5sC4bhFGBg2yraug1I
rUWip60HlEAA73L73wUy8TIxyUJF4Qh0ywSUHosp5smIHI7DOV29qeB1jcnkbeP5QrOy8eHzt+VV
svzmuV0+a7FhoQD5IMi2EHkrM+qQjRin8XLqEijBVjrjme377qmCPtMHiWbTzC/D6h6eqtcyshrB
9iZDb/w+8W3ercd8G8HqQbWOCY05zttlpIsdptNNBWyWlJXuLOd0dyB0i860PWSXVQTgWKaZ+jl5
aGcTu2kfycnzNqojJtmcRXQpm6TelSG5WSe+2VtAx5/fBHkN342AG1a6ozGfJuwQ8JONZm9KwmzX
ZlLcLrJFCKxzB4cV7RboLFKDVLkea/LP1pXIi+9KaxKw05WvnHU4h6LZGDY96nVN2/5Gj5PK2zOF
WbjeuZZ3Fzka1Wb3+Vd/tw0IwpZZl9DHo+/l/PT2noZTrVITdH6QabOzr9ykvuAd1u90uHn/ehvg
s5wloQENEJNg/+iznK4FnTBFWpAbbfuooR3bp1ZUPM9MvQ6e1UXfY0c5Z1XRq+3QGt5LUkrrxDz6
g/d1OR/yEC35z/Zx+JFCQj9EjkOAAzsuQwzdkg+9U6Q72wGVihvPU/EpYchS6Ry9RVw0Fnt9gQTx
3r69x/AR6kyjDQj8PGbo1LWFnqLPtPACAGEsHsGod9dRmIN9yglyWPvIpJYwGX413FTFZKxGf3Cd
IOprfL1jPtfbuTfYpSoT30yqesXBodJpuYBFqLafPyBHbKPXZ3vB3lB2244D3eioCpKADZcVxw0A
cgEDTJSkxemEC6V3DB08O6qp3BHdoWsNQFISggl13RwEB7TC+UEvRyu2rj6aKNZ9WIcnvp673Lyj
m0txtjg/QD7RzF8e8L+OuFYV4X+vBpcsB6SV52PTzFqQwci7HsMxMVa4k70bG01+FQwo8C/G3rMA
0iuTYIUp9VJSStD1w0mMfTCp0MHTFV7JognoEaV5oIlYG9d4q6sDCs2kXY9Z2fzSJtGxQWqmnILO
UDbzG04Ow0b32zxftT6d+0czaqYp6Ps4foACX0Gr5BOGbyMqjvgqUQ6HhMROs0MINPyhbzvjh1V4
+W8UVfija+r4nlIEdsyqrzA9bHPdz9WqrbSMDTeyvetZ+Oo+JKD3F/kGSXtl01u1gsElhHU1Dimz
ZwauNZqBxixZb8ykubFQ/CKfc4c7oq1jZ12CT9yTicLxVYVR8S2pNOcnGN32l2Dmpm90PUYc7Ko+
f4Y5VEk8iiVbmxuZXbIKYV3xMHfe7KwQ5Jjazg3j6WuUZNadY/X9qTSqD97cRT0Ii3Fp8djHkdxR
hPuGbomGvUZvr5IQYZqtlei/4rY8Y+BzKlz9fdXK2VtH8YJ3CLEda9fbJ6urhrRMZjDvQ2g390w2
ySWAuroFfWtsVWOBmIlm19xyBG1/2AgQtrEAWvn56/fB2gHwCeUmyUz4ql8pcn893lQzVqo5jRbQ
RrCgO4IHQHJrnxlA6gJBvvEEhuBOtDaipDaOTyzZ78plbsGy0VJ0sLmZr9Fdf326xzjDzwwyVpoR
rymiZhmEpVA/OsQf9OTnM5OEsBMrNG/G+1caUT9ZYCb/8T9H66XdaHiUNW58TCzesDYslIBy3Zc1
U4tG5RyZOFr1xAQzxR32cCLx9Ba61TwMaYHQw5tICtnNpa5dYPvAedNJSrSgwJVtbQjzsR40RgBp
0KlJf5FZnupowOa23dtqadYrq2ENgG4IhrQpMn9ibhQ7e25uYqxD20/usjqNYtggfqmt68Ij3MbP
9YKDXAGKKahhrdqrOhbtgwCLkEFrn7zrMdLaR1l7FprArrglQTO9aRFKYLHyUpr0HWNpsasaGZKJ
MVTxztWU+mmzehKWaI+Aanstfulzk7gDkU2xicoupZIGnjtJ8MGpsciGVH4lRp19DRFGDQ5tCZEL
LAUFc+X6SvnnwxiP3zFaa/S3C0v/jrMx1YPEyIjYqPFevOh1CM15mhvvjiwbZOdTm6Jd6Zyqv1Ot
gM0/mRKdK8Ff/sqo24RwAEsKjqgV2rnedJIrdxo9rN9pZmJVQid0LVs8yWvsEqoBYAPQB+182dMs
w/3mrlALaPiYOwdgcz2ECGOc3swvPdk0PcY1V/uaQPb6CcMLbDgKM+eQzWX11R7GceRAI7tf+jAV
1qpfcBfMJu3fIvPiEsGfVdygv3Aeq176N43VY7SGbv4FPjkeH6sLifshmQK6NDu/hS/K0HDZIFOL
sJYZGTIHiPrMrhEZ45Gm1UW7MpHNEzBcCHBJh+MO3r/SWnJnSu8hLUnpRO9TaVeWvRCzMebgoyVj
R99VRepn5xj8dX2fyiK9JmBoxGwVl+LM8qSUkEeWXmU0jlH//PkK8n7dFIBvXCqQ5QyORvztMuYl
dLaEX7rBPKCHYGd0yCaQ2OVii9aWP44nTmDv395FgY4OlnMYTUHz6POKWBLNpBVsyAURFqkw1Q2U
S/O2FeJU4uP7S9OXQxe6PvrzmEKP9v5iyDNbJqRiNVnjfYG2mx28URPrqEEUSX/OP1HJvb80xgu0
H5F/M0+g0H97K8Vg9ozWWpRnaJDXHukH50SJwkYvnVPB6x/tPuxz1IwGYws4oUeLIAFNWibt1A8I
ICT2YMp9+6qcPO1sTGcsOUlnPSrcPgDdx2S8oKptb8esr6MTl/zBDoDknZurMyThzHm0CZrSspWV
Dj7j4gnBZtuIEWR5prU0beJuCDei60tIu/UcDf+LjyZP2KSDCAqEr/D2buOGF2jTsLjFc1acQ6Hr
Ma+J/GxCmXKuihnmmDZlJ85DH5zkPOS18KlAYXnvzkNa0442JkAeqckwx13MDIGND8sBgWq1zWbg
V41zXQw9Nj+/S07sfR880DzPXCtfgC/xujP+td8a0hEoiyUBJWhKfyRNh/KLG7wmjgItQQ8M5Nvn
i8MfWuZR/cxkSqeTAAYXU+rRM40Mt0gyVYe4lJ0s2RJ6oz8Tb94iLWlUM+8Hf568wAEKXwb+BJl5
Sz6b7dwOBKh1gW9JGnfZjNcLqZ58Vhy5iI5wdGTRnr4s4KWWsAdmhN6QSI+bI8E5pOIbN2zSl5Lk
JQActEghsrNNBYnXRV8Tqn25GRkC48ccsZVusb46X3XXWGTD3sRON+opMWEE0DtXBVU6BHZoYk/S
70ZI46xNJgPmLp1XY4WjAwQ6yJHBpSOzWXi1qE6SsDsXtTlHICSjnJV5TNFOa0JOiMlH+nQJ7Z4f
ZUsA6WZIjPE7eT4e87MwB9XP5XdcUMx+B0VHPruo5AFAGz0weq3NAYqjxGd7myJC/8AbeK0MnMhb
FPwzdOE4JtbCT7yQGDFTZf3C6tMeEHZVUEFKGGxrQlvAwbR9rD2zg5CGWsXgrFbtpAxr1cyZ6laV
3jgaQ4y4+4Vh0r5rTJH+ppAF1jXWURTdJ6nepcEYh9VvQFX4NSHX93OQS3O8d0it1jaoROZ6DbKE
CNMiznpcl8Av8chVRaKtUxD60WU16vptERJCHWhh3+5HeoS0KmgVchxssjgnm85tf/mJQJCmy0kn
p15b2pfWjIWcZDDvPKyJIV6ZqFThVqjQYGZXm1X9NOX1+IOVJ7VWLngqqPWkapyZFTULByu0mIh2
TDiDxiStn6w6Pc+SxWB+p0tZ5NfmHA/gS6vWiYKwq/hXiiRsrEvmP0qcCQJ+nDXBAKGxLQwJ8BwB
TFZv9A5ZFNdpefZaGgnXDCN1+D4WeVEiBkUZBI6jd79OyWKiyxPNZ8+nBIfmi2DLXgu9tG4Hs0EV
QVTJ9JJE8PGBgInphx5P9g9wo2BbKkvzf1Oc2e65h1hU7hKvd5N9jjSsPk9o8+DilZ78bSo1od+k
+3BpG8jD1yi/qPSbMkSqWypr/gZwZbqobL0knSlZ8MBIjdKnziutH0KF6P/TmmSKdeJMjPnAABAj
YxDo123ROlsqcEFfCMQytoo20zxom9puZjNAhI22ErFo1K0Zd0qFvExoSyZQOLZBA9PGDvysLB/4
JjlEuiTOczzBajLPhA5C9qIhwdCAL9NF//7AQRgSkD6YuwvjwT9ajeYUXVAOVC1ImpL2SN3B3F1X
zFkh5xFccdZGMt5lEmjy5+vgB8csgnYhCmM5Ei6EwLd7TZSjz/TmpTVFBcW0LnZtHCXWtJOdZLJn
Myxwa2e61YvBjmHI0qj//At8UFqADBX+a4uTCuPoC7i4/DsNhWpQJnZ5bg9SXEXkc6HEj79//knv
d3QOda7psadynBTHPOOuAirgTpYXoDZbDh6QnzYiGaOfmq2anV0hfhzmyD6xmb+/PqpQbEWCAZBw
hXt0fbiMpaX3rhsA91dnbA0zrYNJ3ioPC+znF/h+C+ejltIJFgfqjeOx3UyolF4PNKwMpcsr+MZT
YCwxml1nIjkruKMU3k7/FVf9id30g4s0qZEsZ0GFunA03z5FqB8jkTY6t9YZEThKJPUqtrwviht6
4mQu3jfDUTNRIQIdpUikO/f2s2wiVvTe6vxA6/Jo+FbNCckgQxfNzKjz7pfbQA7cJaXrqHXDOTmg
rAjHDd+bBD+Ij1qzhoEGKneOCSI8y+KyOXHu+OBm0PM0bI8BKjj2Y3ypKyFyA5ENgzFLxytDZGpf
5loXWD5pRZ//4h880hZ+TM9CZfOaav/2XsSpDfBXWWEArH9cGRpaVWTPeKFrhMxY9IcNf9CZJx7p
92uGwLm3OGvB0QI+OHqkoRnmatYsPzCZd0W7wjPoZwOeFJynNUgtkafJM8a9glXW6PRbONxJdeLK
P7rJHH+YMfE0+O8KRoYFsKsrPQxwahe/S5op3/R5RvewRDvc/uu7vFD5DNf2Od/xIr+9yw1tP8uB
vAKFbiYwCg9/TWICi3W6FdaUc9Wx/sXuwvpEUfzBr0t7mbWKaAbWjmOufBXZVj3Nhhc0fio3kLvS
39BKwQG2BQFlcEQ6oHSJ+veHPfYhUP6v43FBffz2cicn1Jya+SmbJizbnTvz2FJrwWYDmtedUEt8
sGZxhTTbKFkhC77j7+qu1la8KBtAIWCBSpILG81yvc0QzfnPee6sM9NGmLty/EZLNp//sB88RC6e
VTiLnDuWDsrbK3WzIRYIMOJNNHvRfTm0/Rndff1Ky9Eqf/5RH/yWHNPZ5yxMjCYr5duPyjwvQ/+E
WkeoWYpL06q0TZgT7LcpaCTDuCCJGb1wG/7r98Tg8my6xygQdPaGt59boz33bJMxrWhN97er1/JJ
97z0DN+hvf/8Et8vzG8/6ugSzREvNsB+JsIYO4x1XqQa7R3EVydei+XfeXtwA3VlgOpcUMqsQkeb
DW3KHhTinG3SMi4vieFor0smXpdaqRC3ITLbfn5dR5bspQdsQFVG0qODULaNY8VIz0kLFlyWb/yh
RiQr08LHC0HQsFVtXGVVhzBpxvvaj/1p6wEOvcXWXz0xXGt2IYMfXHKArdItaW0mqUhmWtqrYgxl
UM15eoYLg/Ht59/YeP+0Ibdgf+QobyNMtJef6q/jNEce1L4eEvZ4aIATyybKH+MRD9F1TZ+N4WwI
yQ4nmOV3m5HK8nfvFsSSaU2B/33w8zLbEergftUR8HRBJ0lNXRu1dL83wPi1nZlhVhwKM/6uG219
O6EVImIzK4uRhPNieCyUB1S5KCyS1gzLBiY4JMDLV5WBB/zEZvT+HaZFhNiT3wigAwK5t5cqwD1z
FooJRp2MBLNm4R0mL3sOQ8t4+PyuflB5IORZvLTwydGzHtdXMBbdwtWyCHSjHAmpA7yZmYN3A3PT
PNDLVjdSr8e7niPTwZLIWDI7CVvOd9W8djNRgnIoIWB2IXlQweff7YMfHNAEHHxKTCSCx9QAVWGQ
qkiDQArelDuYPWrrV7j6miFV16Kj8kzs/+TsPJrbRsI0/ItQhRyuBAFSVLAcZMtzQTk2cmrkX78P
vHswQRVZXntmDmOXGkCnL7wB4Zzrg/4BHW52IgJyK0TCI/wDDHn+7d1kmLGB9ZS9huE2DjPwih4T
NV8a5EZHaF8YOjYmJlyZZoQ5Ki7OJ0sI+VNX+8Z7xGpzyn3EiyihRPhk5biBNc6rqxlJcSh6W3iH
6497GbaQXK0qecT/KoAVffO0jiZEX1HjgDCRBma3Wme1DdpIe2RNE/dkGSnyW9izysAsvfSJ3ND7
df0R3jgieQTqimCx+efPCvtrX3LFu5mrCTCbS1yEbakMvyDxLV+uj/LGAekQeKJIvOaThrE5IBt4
U2a3RLhiigVp2nzUlABHuWTvOH2nEDiQ7V8f8XJrrBA316Sehi+4g4bF+bct5lqvmhbjP7WfK0Hm
XOefrMVpHkFIRyEMdO0Zz2HvYM01MiUU3NqdKyzYtjJz2o9jLNSHbsHdL9HoY11/totp19msGqkC
eA8CVt04f7Qm7dWhaW0rQIyF0lFP7P+6lPA2AlUajXaopgYKN4GGQPEIFbi9XtjgV64/xMX+5CGA
CuuuSljlkeyeP8QsOgUF+AERiakcgcEVyx1wasA6nRLtigF5YpEOaXB9UOONV4cXz+UFjIGy6had
0+lihG6eRkEvTUkdzTSXBpFUu0TO1EA6KfBw6zZCkUfGBz2L4l+gLeUPGy/y7yOir1TbDLf5PaPv
zPFuKKgeJ65LwWvlFn/TK7VWwbYtWEROOLb/dkYg8pz3eeuGIo2G9+Ngtu8JYhOg4umMOlpZgGz2
Ibm7BzfBoGWXT8b03bIRzA1kJ7TnfFBzx8d7Wix3g5k6uo/8sIUJoG2VvsFzxs9EyoN1yp3IsG/E
L2/MEYJAYILYhWtIup0jhM+QZMWtNXHSel9itveuQywiROPgnvwtDsmovVsL4+JEIJCh9qwZ/Kut
t8tmYcjJmpuqlgHOZPJYUTWGNTU54Equr4XLtsoaMek2Kp0qv7nDzgfqRxsWqLbwdhhGPvZcqr6C
1sfBTFszaFyE/FJPQk+LWwgFVj/51PW0z9cf4q0vTABMfZ8dwCG4eVkgYkaDlmcbtAjCUfBJ5oDz
YPSnWRrw7szmCKQ4vuVMc5FisPOwjwP/yveFWLwZFauGHtDmJIOplMZduUBGKVQlubPjCGE76AuH
uZXf2lKqp3993RVXBmCDLiTaG9vrMVbQl+wzTSJQZnhfdbpJfgZ92tjNXlos+0jqqQ9XWzFv3MsX
5z8vvC4oDmR+edtCV7tAU7fQlwoKFGyeJiTvDyhQqncDLpz3uOf136+/5yVach1w1aVF8IT6zxYt
0ZpK1BVLIoPEy9R536bF6jSURs0KmnB/OwIWxuq05/hwIRvp5043PzXjRHc+0Vu1v7HWL2k56/Og
B0dh0wZlYa/r8K9rtlIQdOdOkYEyz1WZ7NuoNRofJHIv9kaKayYunS0IGqiPFnzgGLkL30KyVke8
vYkaH1kTea+2CEecEL4ysgCOihx30EMjm5DazpUdJ6dWHxDloZutK0v8a8GMyT4B9k7fjUSK/ykm
UH9CbF2h9oTB/K4VVHP3mNIRDmdVYi4PSNOlX5UeJMZuTJxh2LsR8MBMH2d0CEyVh8Jv134X93n0
iWVjvBrGlCGvOCIXoSrZhL66XAaN9oBWWf4k1OZOVkAMD7Vo4lcYF9bTMhbzvNdoXx3Ro17ViZrV
qBNKhhHtrQYlyp8RlvBtMALlPej0JkrsdxeNrl+aNV7yqfWgwDt5gkRJmYwx/tgJoiV3RMci1BI5
FXcG6cFLOaJWvpKAFuMIqwBw0GB0Kyd16J0jDV3VBUFSzL9nr0VgFFcV4HPXF+Eaa57Fosy5TQrA
AU5tEMzO+ZzXgm7SmNRV0CrzcAS05MCAT5ejRbX+xr1KbeByMCp8FOpJP2mIqdsIC5Ixril6ge6R
6navA87hX3O31DSaCytWThkV5zspagQ3aEqmr0RHhv6xlEqO0Hqdqz9SS04DeMe8Uv1qGdrfmo7H
zd5VlWW+R3e2e8koqDp3OEija5zjzqo/IPdSACZvU7Q+QJ4Pn6CHVtq+tWfb3KfIrnFRdln5Mc3x
afMRnKMkOE2kpfsBRN6LJ+1xJdwh5vbc1kDeg8myUXmIAPy0+0ZFaRPLPNg7Qy/r3h9UCFh4G8S5
3NHcAwBljr2FpkYbt82RhNd7N5VZ8zNPSiSrMr3P1F0O3PG9Ns8q3i65LoQ/YqxS7y0PX7eKk0AN
HNyIHuhzCtB9iGw0J9zbcRhFE6CEpcu6s3xhFdV/mdKBMsNdroJHhA6M7Vuj7RzRbxRDmE10ojlz
LEFYG2tI3oEyNP2Wfuu4n2FV23u7IC8MI/xuzWDBnoLicDmWR0wvBIoSRafheITF9qspBsPaT51K
WZhysnpnD3YPqGey0hrmLc2gXYYB8k/CmVoP0KASj0PeuV/GjkoVP1NLzCfTZHZ9ExTO6i9jzdH7
WTS1BkIpQ40ajEP3Ffy9OdDDMZJfEmNK9+OURd10iOdU2kB5RmTf87414VbRB7NOiMtEng/RPhdh
G8soQzob5Y5PLG2ZvWuHbnyfC0fLgxmt6HLfpd5Ck3CqzVDiEz7sZ1SAxkdPE9nnCSF38wBUobb2
Nka0e2dEeBT2cylHX41MdKFxQrRh6uU2dXPPUuDbz+osMd6N8Kzzo3qOCB35ZR1aj1bUwauR2N0R
qffZvsDb8Dc9x9QNcVCBUo8KsfUtySZvovKN7RzQSGN5EpGzfJCNqr62gDhQ2B0EMsCj7iWvFoKg
Ym9NUn7KtAlykZb1PJSM6DX5cN7mJ+At4rsNe2LVMYuQHkX6S/wUzioyy3/qcQcHOvF2pq111Xsp
8jZ/b6BQre+sdABL3bWZsUdIeH5Fq8D6dP3YeeMkWAku0FuAxRBj6+fHjtG03ASIPAdUGMcPI5Kj
d3NU/nQh3L2nhnALY/RGLLOW8tYmIa0eLtvz4YSF5WEeG5ikRDryDnQ5VtUspcmoPyCrDqimCeF7
5ncliLV311/1MnqzKNZ4oCLxEqOjtT7bX7fqrHeTyropAnTrYgpd8YKXQd4d0R4AedRN+mueoi1w
fdA3vi95MlVoHp1wRt8MajXkIUMz4XXtFuDuqtoKMhCUoUu553PcjNbh+nhvvCTjEYdDteA68Tbz
2aO43ZeoKQVlKZZDjc3zLrFnlGRS2d050WBT3CtuYW/eCqAQScJfjwVEyLYF52OGja5JR4VI6VDz
CIjtxt+z2UBSc5CkyYDHldlprhcqOiDMu/zFdeKyOYL7sl9lZiKKd/0rvPXVyRRWUUcguCT151Mt
1cIuZztpA0fx4s8NWhc7RBOAZCVyQTl5urWL3ri81xISPHGal7TMNss6k0OppI7ZB3pdpR+aBkAE
4BvvAcRNcmOCL6u5dObWNjvNBsJuqNvn75bUsTMaqIsHpK/GEVRCflfzd/cRYXwwWEUX5E2ihB3C
SPQjRL43EBb6yPE3+mSkmYE+iz2Hja2P2HcgSrO30aMMVb2z3P31WXgjZ7NW5DOoIvwmWY7bnA1b
Rpi6ONzGUuaf4dEhbJGXM4J9yeLskFIZvzZQyINYMayPHk3QY9bjdH7jKS6rCBjwUUFYYdD0wLaL
AQq/Z5dOMoBMyrPsgPmuKD4VAlhCkIPxlPsmm5uPsSZ7ez/gG4tJQ50VL72xaF8E1+ZKki7qpxHA
9o+0TtTTkpqjA9I/pziFC83wBUR09NGMtOXG4fzGZgbCTiYAlJ0C0LYQViUiwfpwQTfUm5z7HiQr
0kzJcK/W+B6mYPpPy5IVN6LDNZ3cBKKUhsmGyLMtmkqbvaMI4JFuRzMLSwy5R8Or/VxhunWz5Lbu
iYtxKPKT0BueQXZ/vo7BTaRIO6zQrqpHBSWd3PJrK3Xx5MrRBGfrzO2xaDBGzmOzqcM1QH+ItKj8
f3xjusHgmDgzXdpp54+B43WfWUgiBY0HtMEc0Vpql7jdU6FMH/Dv+qlxc9+I9S+PJ5I72uuUtqie
UN07HxOQhofEIWMmZZrf5X08f0+gK7s+2V4c5Nh/3d/YA+tPPP/Y5LUcu9CGqSKq7ubQSHPbxtRh
4ZqfEuQcMUcwDzFqS/2eTxo/a0jdrcReHYhe1Vl4YCE0rD01VJr/U7Je+3XjcS7nHoIGKTc34spi
3h4MVBEKlPeGMXBFHEMj44gwRoTgFIxhj7ZEJqAs1eExzTB7Qichgbxkiq/XH+KS5w7TlFBEJRqg
veZtkS2eN7RyVqwx6DVDakG9APDHiLz07mfcgEfoUQoP4sJzVkid2/Z9s8xzsatm13zvCEufd3qH
ZvNObdv2K15bDYI0Wo3O40Td4uusRBDj7SFr7zK0u0bUWvGsINfFoeHu+ptc9jE4Y2nr4ZKzNgZg
VJ2vJ4RR00QMzRhAOMJJr1pWUX2ac8RXOHskszZxxLbpXUbVMqiwfTLALoLF38GXotapIqdRd0l1
58i6OCWxWgfqYNTH6095eQzbYB3WDuR6rJjb9kXdTeh5oCIWWMTutHhySPJlBbQN2OwHmALT81D2
6l0B/jHQkee6sc/fHJ7SoIoBPWS4PxKqf0V/1MnSCUjYHNjxgLnUkBqolM9O70QPhVPhtCdbWttg
XHNrxCp4Ag0K/DRSbgShf5qtm51IFEqnTyVcQLp9E6AtFpZk/N8h4Baq3UeEx9L4IdFQnnsHGhUa
kqA79hxRzP2KQXus4I4zDhWRS+GdvLIrs6MdGwaSDNWIXGZmoo4Z5NqCAEszNxPqghpZ7c5TSq/1
J1qs+p0RAUCAfRgbDbzvRPlWGikl7VJtiEjR5SuA20YVhW1tVCBd41xsYo8WMwtTD8p3bq34Hgnu
3sJ9EJb5PhWNOOqLI6OwRNO88x1PpHctlsoUZ2M18nZVFi/yNHS2/OZ2U/0ZfWjzg7DjLHsZIzO7
a0gPmp09Exa7em7Wh9n1cEAd7NLzqWurN4Bzl9EZ+Br4SCqpByCJbcQ0IFBn58gUBr09Jw+lSeqW
V5JFrldleH2R/8mXNtNLJEyjZAX1cKmst+tfy2zEZU4d1BWw5emNGe9UjVR0XwPZwggiNfU2iKlu
FE+aIvBo4Rboc0iP0+L80GTbqHel3cv4E0uRlsX1R3vj0qFnCDGLsJHS9baMDDyxb6REMrtfEgWl
26jcw0povo+D/IJQzLK/PtwbcapDU81cIW4UrRFgOf8SQxOpeB2vNSZhwElGQi5hwUaj6uA7LzDm
CR1sL4wTTvF1sfe4D9r9UFS5Fk6jHArsXaxq8IthAAlbjTbU9HoxoIplrRyeBwxOngcQ3+aNx75c
Kw5hInclrUDq7eamDOd4yNzC18xoM0T0i7BSHsK+Hcf7WsaR/e+DMRSHkg4qwyUAOf9EkrtFzPqC
TJDWOCdvmdvAdYrqXtBWuzHUG7E4lxxB8HoAUvazN2Gd15K5wcRagsqKh4dF0+ovClXo0MRkoN51
DHscCTNDLk0B4zWJXwBL/p97HrJl4lf1/L/74G8jhsuAlmI9YKm15U6m5K5//tfucCJPpzPuLYFF
dP0DEInzafIqZDzauHYCBXTuAPjbqpwbd8+fLX62LQ0qnUBtQMFB54YxcT5wjNrREDWoYrQTzLJT
L1T1qZVLlj1axaTWYdyi/XiIKcd8TePB+FoOZfrJ0jJoOmo+ur9o8MbPdUYoF1pIGDvc8eAxd2lf
YyiTt4nsccbCtRSPUA5yBXo3xORGClw/s7nDCXYprAjvGhN0uh0hTGcqnftatbPABwjk3XJKCnX6
0E4JsqWu3dfgc3iyXzaV+2E3RUM/7ChOIk8scdp4ubFVL8KxNTNCZIR8efXp2/YbIF1NEORcMxhi
ktZW4HmA9lTdavcyjZMoMIq5POLWh5/kaNanNOnV+N4EkPN6/UEulgezxATRhocQjiPxZvOBwIxN
XSRLsJYFMxR3ivqu7aSGqOXYaw7qv4oI3UFB1+T6wOvi3y4P8OE6TGS+BPvgfHnMpRWRuePENulj
XJ6mSG+51mDOAOrvreyljm1saUHF4kJvxNN8470vDh3eG4gbyEz6txbp/fnwmYCWHmeSxDPPuXBd
a4KUmCIo7lIJ++c3pQDGXmczwPO7oOiaAmBUiceocKlA7uKWXjhyttMYxO1oP8wmWQnOzPjbxZE4
XB/7Dxh/85mB3SKjhyYTtaJtjyNJVBI6UWsBykkQSyGHVBTnvbx5qCINK9OJ9nG5V9zIOubJUOBl
MZYUbxHASeMjF41FIblQ1eluiATUORU11T0FfsSA48nEHwqtOfOjwuMjSosEHFKuDoaihaNV6r7D
lhiN82rUa3/pqvrdos8WlmYxRP1Ma8TvOhoyz2/4LuA/2kLe2mRvTDJGkwDbVwwukrFrgPrX2WeN
Wm30kaUFntuP9UlVNO3nZDhx+9THgs4GkliVCCPLWb4PaLoi7QRxfvRR+5/wKGtm51DIFqN6KGX4
wBCfRn5b5lS2rk/SG3twhc6qAMpxQAA7eP6YEOXLaDbWZoGMEQtAfWBZNXJcF79LvbHHg4BCF6Pn
u0TJjV14GTyx7W0LhRy+j2Pa6iY2Hien5JTudFRrSmXx5zlxX4ahm3/32irnnCXUwF2T4j0QIeeJ
Yq7EQXyws6+IrmKw2dEUv/4xLm9NngigJgVrFBJZsZuDwTVElboqK9agmfihKof5buGmQLm2TL0j
iWN1wuPE3i9lnb33hkXfL5Io78acXMKTAL7CbgEPuRYZrS3KWIMly8eY1QAjUqmcahXZRR8I1VDv
6aRHP2oHFRLftIDqD2VrZce4A4G6UyEeoowfxd0zRxqKEEYDd9xv6Q+bNx7xIro0yO1Q3TQMyA3O
RWFf7+3ELSrHDDS0Op8qKDk+21b70DdL+ZLndf79+sy8MR4Si6vXFVEaAeZmN0HA70F1DkbgNmZU
+pg5RfepomRfHTEg7+qUVLduvOLlJQFsl4LVOg8GiAv9fGeMlZXEYsrMoO21yJfSw4JSLTLk7YwZ
skaazjQj0wjHdzgNy7+WjDgwmRWAIGt+b2/7CE3W15abWGZQ91AlO0jw3yQ5dE5kkWOaNSX6YtxY
/JcHFkR4igp0TBw46BcB/OKNhtkIK5hoep3gJPUlSs+tct/amF3fSJzemE9KnNaqDLnCHtztfFY4
rxtTwWBuT11aVgqigrl4nJPiJ4CQ+gZsfzscjjbc9Cv7gnlES2qd678OY88Rk9YnjQhTy0BxEh3I
E4wQDGy0MbJOMai2W6tne67+GRHpOiT71iseVdqzETFT4PS0VCXgyLYfYMd3KBE01XsVxRdo6Xrl
S7e/BRml0s6P/fvKXYe1afDTmEHKEcD5+bCDXkbOhOhzgHqm/kQU69UhjgDTq9YDgtvVHhaZphop
aFfV2EgEKPxpJ482MD7yUeStZBhNfUbvAyLfYEtDpaldZXelnsbvEeSdSONLw6r9Wc7iQxMb5Ucb
fACynGrW/xzRQBzDqBIrhbSM5bcuUfsvxYSJ9061FtvZcXb2wkdiQ82BMCYQQiqqkE+LWzW/liJ3
yp3oYyccwZioJ4mb4kkvGweRiiGJ/4sTAAU0T+sB+1L81Gvfm0dq9JXSEjq4UqQ7V8ERF0CIBQPD
xW70mwDQ364NczHs12iDHwXs/RerpI/8YiG49vEwNsK5gnTmx2ZX/criFtRKyina7NpontIAmX1e
vG2VyNyDU1KesX7I4iCanfRhtgax+Mjzd3eeylwHaWZ66C4pRvqDBAGtjJKFFu0mz25fIqK+Koga
HbFSzcIXeUd7m7rd2BvZo6ImUDvg/caQeHMdMm4iC9CEEhV+xMGlIpcn1H/Sxe/RMCdLMA2lxSLe
bB9a/ux9VAiUZD19UIQ/leUa7RVJM5NgNcb7ZQScEA5VPfyypUswNqWmfMUNM/vVDRXZC0mvC56t
E9WrXrQzEqjj3NzDqozyPVgVNL3tVIt/k1RoJYZcNt7xfT95M5DyCDG5uTCxXcFnBzWkFCDBF6dX
NXFMcaY8Rrozoo2pgWJD0DuuQZC26io9h10AQKaq6kqMkbMJe+koj090RoTBaLQMd8i6KNbnmY44
YI+B3gxcX9zXdp7w6C2met+JO6PHvAnlrdWL2ysHrFHQ2p1/LmoEL32Ez27uyiLJH3ug2kiI9cvv
NIqsny4gkdyHQkHJDUL9tOdkHOIHqrjZf6mVsXO1YrRnvyc5tnc6Ghk/qhn50GDWB+cBs+T0Ox8O
3rGlJJzL16+7ixIvIn5UTV06yfAhuIQ2pYJ+bWCko1eEkPUngDKzLcGxxgPZSjLoaLKrEJrpCVp2
/RuptinmKpqLHxA+hLM35Vg8J00C63euK/dY43OgY2/jLkiKDKWu3Hjay7MOzBq58JpMke9vm9BW
JovEiOo6pAGo+VUDRjcBEvqtz5MvQ2y+8pLqp+sf6A+r6/yg4xhH7wlFBGpOJDjnB13lIlfQ13hn
qHaPJoxRRdVxyhq1CupUkqS38WrVoJPqFYGJZRM4NKWY5n2pd9Ly5aw37Q6N4PwTWJMS9bGxs6N3
doOlHMbaHI8unV3wgE7uviRghIu9PWlNTZ5h00F0gaI9JyDEu0djxqZRGaeq3UvET5YPfRUbyTs9
NmYYPqYDWjROoNgUyoQCmxplyJ+Y4pfohfXFApqTQMfzpvmU6Xn9baEdheyq6KjQO25HYVcdYvo3
birKp0SZuu84OAolpLBAoV9Nte4TQHATcyU+8Qc7X+sVnobT1V0kS+cLl/04nCwATmhS0H792o8D
FTQnHZNHzwTVyHYsyt9tHOOOPSDjjAKumMu9bMqKuiFMn0MBcEgBH7bEVPGcvK/8vAHc47OLh9ca
N5NxHxtZ395prd3H4OFzJB1E4+Uv3YJCxgE3KEiOnRYVt3L4y0WHxR5xMn1/6upcoOcLwJrNuRzp
1K6dQjVcNKSCKklL3Or0zG/RVsIJx2z/MUbieuUzrL3Stb0M1OB8UFNCS9PRAgxVo6oPrqSzgLPg
DBlAnb5eX+HrAj5f4GhUUsGlY0jkggru+VCtEFkuYhUYd9NiklKb1vCg1HbzdH2Yy89o0pZEZRey
3Vqs2wRiLs2ixc47ERqgGLRAEVn0DsQDzil2DnZmmJvkXavZtyAkb8QpUPjJIUg6gftv0070axR6
N0kcdoMo8RJctCMqU8YThRj5pEdYJN86o9Zi0uZ7Iq3vuBYQW/qQW46ZYzRzKUwDKyXQC/J7v0zd
V6pvNX5wiZJ6924j4mNhlKvRHKIPeM5H0MJVDcUOv2uiKP/sSBtAY0Hz5ikroZYeLfROGh8pLM/a
60IqtS87TXvBHkbvfEk/8UcC4KIKy3oC9jQDQUC8KoG4v4sS1H93c5kZ9wpbA4ehcpnfUR42250X
6UYZurOlPsRZPayyKLmJNx5cLQXcY1GGxP5LuiuKaKjAMIJg4/pVNds30tx46RWdjBlqef/FzuYJ
pfJGcZQ9vcSahqE6dB1tQJHpAYbUZuOnc11/7K156Q8TUmFLCO1eQzNnrrXvdeW0MYpGeN3z91IH
iGFkJHKPIib+fWlaOoQCAs2WNgPLtstkjFZ4XenlU6SJadirHCPod5TYfga0Psb5wIXp/Ww9OiM4
v9EF8RfhZT9mNS8f89pT++P1xX1BLOQa/SMTwU1KLYZU9XwTOY01YbgzZOFixLrlc2JgFODaCrr8
FrIkuYVhF7aCnKgxhjBy6RXf67No9DF0Qw7Wbkd14QMm3a+yNGa4xfWIGD11h6JL5o9GZDr3ntvO
lKLUKtlP84JpZisMH7Wp0m9tc3pCArKc94jPw9ap+vD6+/1BhJwvam5BegoAa2h5kSeev19bLIbb
DV4aGqmOqGAmdIMMQzXlLrIbwJPD1Dgo5Qz5kfPSwG5xsq2XCghsedBjezL8BtD/f12OycPDYLR6
8TStVwKoLcJ8MrKhsh7hhGatz8Ij1jFmZI1XY0Kok8wXnvG2GpXVO28Q3SP2CPO4d2uc3PxiQpOd
fa04v7o2V54Lr7V/GnaBNuX1T3B5kKAqiroOhyTlEjyXz7/ABK3TwZgrC62pKk/zgrRbKqggl6qN
WWpbiBs3wOWxzHgrwx3GwmpQujkvcStuh6FuslAv4lhD1Ugr5aOX58vh+ntts3FWLsciJWoGowK0
1au2NDGiUW+l4YB60mPqtBXKoq18N7f6vP/noehOGytihE4RZNHzTwi0lfKcNeWhBMR5QFwRxLu0
3WfqMMoNislFSZjXgnaxFnKo+dMQ33y+CDMwp3CTJMTWs6/vy97GkYruv/c0DhN9F5szlcSiA2/v
pr1NFpcnNSpHqjXDz1zs9OhxB+ZPUeouECGtznj2srznFO6Bwu1ZKW186roGn7JW0cSdaQ/W70HH
Fmznaj0aQNRx+s+NZa7E1mKhszPTkO581ZLty1xJw4bkReHzIZL2TVeMy7Vqs3H+NGVBa9IAPP/Q
jVKBt627IkRdfyr9YfR672PkKMq9krdk4Io7jNaNyf2T8Z8fEStYBLwvnUDQIlvAU1LkmirHsQxT
JfNwdu8s/SBTad0XvaKeoEZbxwK35x2yYv0vUxGYI7bYT/meUVpHDx23nYWq52NbLlh8Un0l2fOK
HGS0pvblTpeGuHFoX0YkEF6RUCW8cwgNtjFWjPmHvQzYxTN3zmHsDCSjunJfNxYtYact7jsn7m4c
pJe7zUMcYjWP0Nbf2wwmqt2sIMRtQ3gYbbpDrtB6KR2823FjL2+833rnnE8IhEpIRyDBXA7trTih
CWcQ2SBZ/XFID4goA6/KQ0j7FtFW4T1VQp19qBjq13/c5vSBeTMsFSyN2Gor6TDbnFr1NDZhO7sv
1BdSqvpmZobzYDQfrg91sdAZim6v5diolXPQbna54k7QxCYN+y8kAX8ZhTQPFJOK7/T+qc44YrmF
d9t2NIF1IStHn0lHrcIjMTzfWSZHstvKqg471D8/xlEhVygyhMBaNuOhsLRVbSfu+HMujBMtxzJE
PM29cbpdtA94DIsQGgcNgGYk8JtmSpEPNcoEcRvGaaL8SLXBxcpNsYPZguBFjWw0780qVQwYhG6+
61XgULNb1je2/OXXp9PHvgH659JF2MLDZpo9+EMufajm2vzYt96y5+O5d1ghjipPgTjzjUv4Ykmz
nEkKVuUGbkQW9/nn1wZYMVGSyDDCtumY6xQ2Icukh0JMy6PlFfir9Ghb06LLb4hrXGxcRtZopAL1
oQYA+vh85KE3zHZBKStM7D7TYMjp/amySK4JgNLoxmtenEzrYLCz2TvMNGXd88HYs8oMf1iGrjSM
b8ALtKOUarVvTH3cezAy7yao0TcGffMNAXIidQfAhkjvfNB2MGiR440VuhRw9qoOG7+pPf2Y11l3
d33bvjUUt5NHr4TyIjjd86HKDO1HoeMlbKixvev74RvSe8MXUzri+fpIbyxRlibqW8hMErxtNVGg
oeRFPeoEkbHinOZx6t7De/8ep7HbgdKj8HF9vMsFCjZpvQQ5cQ1USjcHEvxgBQ5nB7QBG+cfTpTF
vrNErr1zLVq/O30qjBZmWouO/Gy5H68PfvmyEHkhvqkEPatu3Sa+inHG7EAcEqJquXuI2faf0aMv
TgonxTOUyP/HcOx6DSrtCvzaYl9IhLDZ0oo8XORiPuLCPe+mht6VJZzs64i2QHD99S53BeUAphEQ
3J+QdbNq1ogOx0Wb15PwbOzenk5q2Uf7pu/rnSY15b6cjFtQqnXCzi5RhPFIfFbwCEAAqEXnS7Ug
+piAHXJv9rMdimIqdvOoQJptm9qnGmeRx9EilWaVP9j1IG688+VOYXgWE93BVUVu66dWO7Pn1qbM
QQfp2TuldtEEYYHtPZooN07ztz4voiUkeTY5OtC68zcVraOP1O3ycJy04aHMyL+ivEBPNS7c76gl
jQApbwooX7TmAfABBiD8ot9KP3yL3AKE4ywKJsOhLcbqvVg1sw9LQRcEMJR+Zy0GfgqIltLAQFHs
McnTflcXnvXdxeYIh/BU/XZ9kV1uYLBsFHtX8Tg4BKs15N8NPOBcouyR/wy9Qq2eyxnyaW+QEmhm
gRiVK+PAkYay96rW/eepXosIqGTDWWCJe5vlHSslFvBYgYRqnWWfB0lF19Kr/i5J3FuOQRe8KgTJ
mGRAQfTy/6yr87e0Ojz6SCgdLKcc72gh4PNE72h5XoW6j/lgGe0urXo3HFMDkogVQXPKtPxzjrPq
y/XvfXFm8SSsAW+VSCGo2d7oyP84dWENDmhxsDiVPn2iy528n6XAv6owrRvX+MX0ehDYVl4iEBTi
xS3uIk9LYxSGPeERNzUfQGg8zINmvmZjVhxRJYiezapvv/eOrhz/9T3BF1NC0cnH6NJa64P91Rjm
Y+OTlC5q2PSVBfyNRMhEzvmdk4lvWanfQsleflbIPSAYCFk4vthi58MlyL3qVVprYYeK3G71iz9g
z0FbaqTJM/S18uP6611GpFQzIRBzEyCHDgZrc04mXqnOtrJooUoB5tn0xvRdL+zkUMXEw7s5H5pd
5NnkyWlWvM5xMflSNVHru/4YF9yL1QbKBMsAfmNNQLbHtagVq8CXUQ0lXoPli0QB2n5S61R7hRYC
BM0brXjck3F1JkLMpRvizDTXDzQCO+Lk3Fg+6w6bPmgiQ1t2SqOOlo9rTAPgeoZws5NlY3d+iTgv
HuvoZCS7EgvhCqeFFO336y9zuVYpEAN/gAG4tqC2eplowHS5JUctrMCXz6CWHOdlBuL1LlPs6Ggo
eRokCGvtc3u6hQpZI4W/bz2cRWCdE2PTDgCbsuUddiAGetyqFj8bDd0XlWuf0nqoboAltjfOOsoq
HseMgUK6mCyMn3SzjdXFLzV9+ZE6yX/lZOdPXeIpjxSbadbG7S3tn4sL538HpdsJFwqu7la/fnRN
KAiDufiCOL6hDwEqt4rcZj+ZQv+ktSim5TUMSB9QWPKx6sAqL95cPpk4CB/aZGhuHAxvfgSCJyJv
7lxUos53qjnZGW7riQpOouScdf744fK9ZnASLrISxWAcGkAsN3bKn/rhZorp0iHzTrRKLvtHyuGv
A8kqorYqo27xFXwld5FReAelzbxPpVmJn2kDZCOtETeQgzodYPqWNAAbcZfr5JeIDs1PQL6a0ItA
DptOial6NIDMKrr8dRIYaIjcjW/cjxe+U8wcaDl2OMcy1/PWLSyt5ITKO3i91uycBxvX+J1AnQ+t
NEVAMrFbB/5F7qnIMsRj2JqZvcfO1QkcPVU+AZ4koOnSW4XGCzrC+lQrphAEHccOB+D5/GlKRdFI
6CtMsBv/03M54MEyD97ncancU5VEirpHelUT+1jpKSWaKLsou6JW+7uJuictFRJ17JZURX2nIDD4
ubYT45nSYDLsSgu4R3j9VNlGlOvzsrXJ8kifid03B/UA1KfshmwGRpfIZxS/k1OPO8q+t3E/vz7U
xaXwZywYWSgBrGSErVPYmNtEaTnQEHT3uk+64pSfFAXwlciH/nsjVHMHNCtleddJMCuODJfeviWI
u70J12cg0VxhSmuIsSXO2EJycHWo71bG8lPREhp+Ld7I/8PZefXIbaxh+hcRYA63JLt7ZjTKydIN
IVlHzDnXr9+ntAusmk00MYZhnwMIdnUVK3zhDUEH9vebVeXq0aRlDWJzsGRURelLvkFwAq43REfm
DOWZu9MQI+39fk0ChbLCA31PnLqwKcI8oc6dR46cfikB3Pr5sqyt3xjR/P7+B9iZu9Q5k6Q4wHY3
UcDkITVZx60IShovzHgQYZyZ1ZOq9iuilsI4SCH+kMy2c9foVpBow4WAhnk9dwURsYjxRDAgcvSo
z2Cq31j10tPvhwg6+m4fgTIslJ4Af6zGzA5ioOs/RgsaoW/iaoTclZF1CI1EyvpzyhT0UKoxQVzU
MYRyWbhulAuCIN13DLDN93GxlGyauBkeLXuw5oOreW/5wA2yeSlkcjdvgqh47T0LJaAVZEWl+P1s
529W1+n9GQx8IPLIfGGLnK0K0oAOOVxGIqhtjNiOWPGgUL4GrZP/GL1ZPeNqaQGEaEvE9wouiaIV
j/e3yM11QP2FcNSma0n0jVbQ9RdrRQwuDJkevARN99UkShiAbh6jKKMfObHevHRyKFkUtujKkO9t
QuA2FrOIFJeh9F55xrdjRo68WiGuWTYia7V9EnU/HKzp7vxIpqT6ovQuk3/+1zMXYR5tGrlXhQBZ
2h+0ppOw71TkcaXU+f2lvAmamB9CeRJtCsadz3g9VJex/RfUsUKntut/MnRmAzsFFHf0cu+OA+Qf
XWjONu2L63EanH0Qz4W7WUaReKIYQt3FY2HDXKTRJyPKqwAVlOa7PZXT20RbQa5hjxZUdok+SjQ4
1r9DO5nnHGWWgxW4OTCYsMOHAslM/YCnehPLdHo76xG68lQPDe8jSd9yguqyQvVckVpD6eigHL/z
cQESuzaGQCZ9xS2vZ8J8yU5rgERt7TgoAmng0PDgCWLhHX3cvamxaf9MjyO6vdXzNFsBTXFO8OMG
jJ6B2ezjpAmGui8uzaopB0u5NzXycyn+AZUdcPv1R9YjNS8seAvhSFvyY1LiWlc5TftqdNyjwu+2
xMXTYCGywpzA2NMD3hTVXRr0qomESggNCTHUGeF4VMcX4yeHxXjucWF5g4rVpJxbxcpOaj4M4f2D
s0105A9gmlx5tA4B920uhnpQIyeqsEW3nXZ5Da5DeVt1ZfsgTTvfiHVJn2Zk3RLagUt5vj/0bfgm
xyYElmUojtNWOIhcth40G87qnA11fbLNMZsu8DUwyybyjh5aldzriUoEjd0EnSfnEpnljM0y8Fvz
dy6q9uxoqO6/bkVhfm5XSrN+L5Tke4zkIjqmUG4OXqWda/TqF28+V1xWStyR24eYyvQfHXudHuGW
ZbBeTQCDSEx/nExC8/vrtDcojSYOGikDm1Iej7+uUdvB74pcuA4nL0p/r12H9paWo7dT9vNb8Dzj
OQaxcLo/6A09RW4MtiVtZS5VaDKb+wQ1B0qBSlmHSat5ybfUQ5A1UPshyl5ZFZqgYFEBc4VNN5mP
RdLn33thDekJkvuyvJvRy0dYcmjx8DPWCpy5Czns4/2fuLd1WQ9CHbJ/TunmY9RFBqotIb6Z5tI5
49y3nNwJvUGN9vfvaQQar7ZmeXab4siGd+9CAhghVRylFJG1eQW0LFXNYi0anMGMAf1CFZUZPoT1
xaUSjhds++PFM5UG6nx/F2WVG5xIi5FXkQCGDvu81cPeNTP8A+sowH5TPZVL8qtWjewf1BiPHAJ2
JkpHA5UfyhBSZ2RzE6Kxk2YWxdiwjPHY08yhfByLfAx1RTEvsWYeCafvPK82L7kMF+Dj8Nf1Vp8d
s43qKGZhCfj08+haVfKI3sqhdor8QlfBMoRJwnMScFpUAEs3AzXIw0TuTFc2MiTSVayZfZnGqH+e
u35Gt2ZRLq3S5EGU0FD152ocXtvLCPe/ikvbp1KR+LOmZ+/vf+edkw4gQqaI/A9bepO+ZKuHpN6o
IWsI+P/NqA95oACNfai6qP8Aztd47rL68/0x95acaAAGl2yz8NxtllzkhV7hhYKnbV+FRVzYrx0l
aQ/qaTcbCRA3mShCBfJCIQO+HiVrTG0ukSoNxjjL3mhamKEVlUlIsj5p48HFsDMY8jNo+4GH5BP/
qcD/dWGmGWVBhc4On7VKA2Dh2MtGNVTUZVSfRuBJB2/o3njcQFLuH0IXVbXryTmN3uvq5LhBjVE7
ONLJu9AXtV+rbtUGbTofIh5vdi/AKsnMYwODxQfvdD2goEHh6IvOgLoCnUcpEudfIZolPvWYyWJF
PHd1ElqiQb1Zj5EHS2Bh6IEGz8A7UY+mvlTrnXFSMKYFAsxddrbSManOuLomvxcgnR5eZHF7ag1E
rf0mbfLnOU2b6YI7au/5Suw0RyobN3ufOZEIIQoC5lozt90BAxH+qmpKN3AtBfKbDmQfuR6Yhqdq
bfSLhqzl2bAOtfVuYj2GJfihQkHLiQtyc8MVxmi7ygiGQ1uNHgTkYmNpNlQGcAp99g4SvpuzJgdD
Us8i/gAvvL3eylVFQNxiMFM6lz24mYOHRV8t8ZGy9t5AyIFQYMRSjHd883g3Csl7q5ReMFXgXM3B
nj/UtVV+uX917O17OjnSHJp7lGW83oazXRtqsa4AiXVn+KDN+LDVY1EHAkG1x6FF++r+eDvfCrIk
DD+qx9xV23y5S8YJ9lkJp6vKqTeOVV8/D0gfa36t193P+4Pt7EfuD9buz570tjoeMwygNMOmCz1J
rX+tGetvYcyZbzb5+OhVRflcsGUPwsudBZVK6PiCAushkdvcxSsCaSQ3lhfU7gRhbsEwPgfsGig4
df4Uk34ELb4tyNPvBLFA/5d2h2SFXn/Bxcox5KDoGwgUpCDFlCW2FyTn7VgS4OVI4McFji1DR0Ng
6ZwWZq7wLvbcTQ9IIR6Jou9On2BO/hwu7i0KBgGjqB71JJKwjfFSTjWkOVnYLRPnH2L59Hz/C9/E
j0xexnAUfkg+KDRdT97B8aMQCbeoUkWW/kSc7bzJvXl6zpDT+ClMoT60veHiUqKNxsHYe7sLgqWJ
uawMd7axq4lgyjA5YPCzCItkC/3l5zaFhVeVXf9xLLP5A0bCyxGh+08L7irsYcowRtlhgKjptG9u
u54OAs5oRRRUXWytr5CkycdvUIcQ2B5rZenrAO7sik6A6xXv3R7YeTBP2vCvInqcd3tTcRZIhVA0
L66D8FagL5H7IYr0uQtSsp/qkia0t31viIc2wITFK0PWFo5fGy2J/lOUavIpm4aK8joQkikwJxu5
XRNVoFNj1ygBA+jwqle5snSFnwmIhedBd/v0PaJn00OVqvXsd31ZfrYjC/Xv1XCj4qAxtnsmCLGl
ih85Ba/R9bZY1Sjt62xBtapbbTQzUGv8bUd1+dQC5Q17XZTf0bdB02v0mkdNZL2fNd78sVBozfhF
vDZHZiE7xwLMAHxtwgsURW6wPqO7ZmO/6EEaVeNX0c62fBKz6VWGsLGUWI7jg9rOTVWC6tb/AzET
isJsvl6CtmraevYyPRiW3gxGYS8BgHHtspZALf1JGagyZ00LR5MgpKO+l8KrvX84dyZNykEUTHSO
9fPWKD1HWrqb4lYPSlbloTHilSH7QvVOSFKPb8ZyhVZzf8jb5wVoPGYsHDu6k0Ajrmdd479Cc7kx
gjqrxfNstqWP/0UBZ3Q8qvzezg5gPKVmBsHr7cYNQU/0kcyGRmeRzeRVarWenTH7mblZetK17KUC
WFyo0O+56zD9NIlRN9e8rcyqkfJ3AGwUdYVlSi6NW9RfVo2C98sXUcam/xccizfh9SKuk97FdWPr
ASY6Xu4vdTr+HMfKds60qSAx3h/tdqOSJCJsQgOQ54KO9mY0Z03JKxKDoDGngl5nxU979LBwyDNN
vYg08fpwyBU4wlre1D/1YlaOHq3bUEvyE1FMp4GA/ec2f/I60xljcwbu23TqK1EI4yObZjyY6N6G
kWaAwI4hcFi6/PO/UprZws20KSAdZUuNLpW9RkaYG/CXK6pOn4XHpXt/ZW9gSnLPSEEFQ/Yp4cBs
RlS7Fr2stIQ91HhufdYWfTwNY48lFeLv74AvQBkt7LwM2nJqv0Y0Okg7quhbXLT6u/u/Ze9gwpBG
JIVeHencZvv26zC1ywzpdLATrBjrMnlIB1u9SMuFg3XeGUpDs4mCACRQFnyTyi2rYSgOlJQgyrTi
rZm5H8nEo+c+Xj7dn9Mf/5Hrp5g8R9Y+yRuhmW7FP3Bzw1wp68zAWbrqA6W25lNE/NMQEawp8kVA
od8BTjDXU97G/eIvaedgT95DW/ITu8eiKXGq8RSPbW37lg23L9BaWPovP8/SWJUokYK4TnPxeuO5
uqL2xQSancZqix85EIUz2hPljHKEXocHiyLf1u2isOfoYlANl9DL69EyC02UoR+NoMSRxEAHotFG
gcGTJpIPbr6acCayuPu2FB49ADR85v+VLg1JYfLvBao51/HRMZAffPuL2AhI+QF5p2S0+UX0rzq1
7DIVx7ykOCGgYPwaMdk4Y42k/DvAvewhWJTYQoCGSPG6qNTzKob+YGHk07P5FQD6uboJ14E8bGVb
kkpIDcoYX455goi4kEY+Ik+UtX7sKWlC2DEV3+jKlgcdvL1dKiMhUHsARKGubiKBFGVPJXJKNYiq
Yn5SzSF7VWRq99ka4vWJKiheWuVSB0krCAELJda/T6paPxRLOl2qri8+gvSpv8+1WjxZtZX97/5+
2bl70cVnd1LuIC3cAhhdEwHUss7VwG4wkTKQIUeDpLOTA33XWyyFVP0EpUKuCwGTk3e9LVc3qts1
xlmsaXUbFb8ZpEQ3wOrw46Vp4c+by6eGzE2X+hLq20xA6UMCNj4ITXceARpSELykFqmsB1//jNk2
J8dJO5VgrEw+6XnafjX1NP2CWIP9agGverD593Yd7w3CTzw7PLOb11WTfsqNi/WIBVn6beU68Wmc
i/JJ9+bmcTA6cFv0OR/vf9PdLQeDjUMHVhPlIPmr/n7qmE0jyJgCmyfvh+yDPTVzsX4Cil1dKlcU
KVIFUfTbttfun5K+gAmoX5q3kJ+rb8x4sVd/iNUSlIA7vJ/LGoOl+z9x7zuAYIMjQu8ejILcln/9
wlrQbuLtwORIUePzuDbeOxhyaO4hMNG+d0zRHezzvQHZfHS+QIhzN25SkjT3xhknUy2Y9DrGT7Zd
0/c5jD0DyUo7bQN9mtCguT/JvbMFAlFSRWzyjj/Nu78mqfSO2pjtqgXqaoqPWM19wTNz/nZ/kJ3n
lhD4/w+yuV7yKnGbhb5XsHZQqEIIbQItPS+uSpQxh+W/LCMAWaze6LRSbbz+bpHoePUrzKlQnjXK
E0ngOJ/Y/yuahC3ttT450t2/LTHIOg60NdgDcLW2ZCJFmJpSNSnRcKqXj82Ip+KS99Z5xIvnEXOj
X5Q8mqcKfPfDyxcWvgb0JQocYCLkwv/19bwhE7nTI9QCIhgCqIET6pB30xsIdP3BRtmdI+eAZ0ma
SW51NjNAEorNzR/0Xrx037RSi+bnJcNQmsZyZaCDhYzUOTYwpAp0bYlf6iZNoEq8AHsBiBkw720V
MqvTYk5cklUdtatzvKL/0qmietci63C6v6q3TVHGgpGChRuyXvigb27Ehl5ZjUWTHgjbXpZX9pTN
y1sU2+Y4QAWGRcajHDBzpead8jpfTLTPu74iiS1WXQHhbyg/I3PVhoszJOOXRO3MI73FvasCQWA6
tvTTydw3VwUgphTz5AiPpxg6WaOleIWIpH/GsOgXdDdxECDsPRGS2oW8iCrjo82RGkYgJ9ZCCQvR
a3iOpfFlwsXtIRqL4uLOrRNCAR8O9vZeakKNkLYHH4I809vMsXKs1Jg0rqZKdGP11c2X5MnsvHY5
AUxtwH1mKKevk1BGf0wrxXia+3yufCUBpuiTKSf1f9gXJKKALMnoyX637C+AB1rN7lODRFlq5aLG
ljacgTe3+T8Amh3v3LVOX5yGxhDzJYlTCHBE9RnLMxXmP5lW6hO5OfhoX13w+AH2rsVHm3fnQuce
4BXBnwW6z5a3OuhKSbbcq5TxWtwi0kjHGNtdz/ePiLxYNpEq/3UkRlE1wN1962xLW3WcsHHHyJNk
4nGphfWlHMf3atYql5eOxMXKDpDdfyygtq+w50VdN8SNjW7AXF7S2EWCiEL5j6ydqo/3h7rd5QxF
T4rPKEfcvoUJAAajN3o7KB0efDdV1DObCSsGBfrBqmjzebHW5WAldwcFGSj7fADotioKrTAdSJK4
zPEsDRQwbArx1ADcs4eC9XNamsuj16pHsqS39weBC3UMkGS8klxx1w9HgT2NobcO3nYp/FPeYMSg
FtW6oDRWXpwaR7z7S7sTW0NEpdMvAYKa7OxcD4gmzjzm1HeCbl3F56RsaLID9io+wjfuTyCIo9ca
yn6nrNON19HirJ/6ej16Lm+4KxI7SD1cWvLIIuA2z0nwjpzRorOJsBrNyVHwkXo4cbZMiBLA7G59
TR+Mp3h0lu9DnehvCyE1g6wIHpGvZ3b7W61t97tVZc3w2irn9ivKCQhqJtay1n4/KcuvtnVb7+wV
pvuUmlZnPEExUT7fX025WNenj2lQMWU5Ac3edKK1ZDUHA0WfwNHaWb3YpZa6+P/pNTX5BL89kN7L
ch65wvJTPhppHdTUKMzH+7/i9qahXEDvkdIGwsiItlx/0k63ezUy4AjqWQdx0srS9z1yHwdxx+1N
I/NhOO0SPEd5YjOKwGKyUYRrBuoya/WHdmoKJTSleXMjSKMPHp3d0aiCkXVJVRhrs01xLx3z2PbM
wMOrtHuiczRnr4WODlvg2D16hPeXcG84ilCIHSDXKuWsrpcQpTFJ6sI5RAyp+912s+o0Rkn6T60f
ekjsfC2Uu6ULM1Rt7tFNyWvASU4aWjgk0V3yr4ZA2JcmTg/ihJ1rRcqDE3SzMeizb64VwMcuqEoG
EWqjGLgv1PmZol4CwWfphP1Yoibx/f4S7t0sV2PKwPXvGFgHCOJOlYMjBxwqUA3JCXGi5TxAtv9A
ZTP+KFbNzXCcnJdLtiTqq6lf5q/3f8XOh7z6EZt9Y0WdMKeVE7kiSnnKcZnFWr3pkO2Lj6TY94ZC
8J7+KXAGMtPNUGAH+5KaohvAX+l0lGdE9KSIlgtKWcRRbUD+xzY3Dfhn4HdEPDJH3CxuQ9Ow8YoG
3IQyFcalSQrjnWn1wrh4WtnmoZfqKMjaQy7mB92eIdQCq43KF7dsqMxpwJDJi8FTmJttpUax2dGX
Zu/mvf0Lomf5g6R9mfzM0OejjHhvD3NASL/B7FIX2Qw20bavoFIwWIHw4CSM6o02E/UmudoHuruO
B3zZve+Jwx5jkZbyLG2W2IzTNJu0zAGa4ihaiKqBO/taqqYREMCp/nF/o/4pYm2/qEOXkQIX+Sro
kevjglga4PyRI0q6zj/NeR6HoB3SEYxWUegfU5Gups99hdUObJrqMnUGpZcKAGYxTMl7JZqn8P5v
2lsBHB+JIyEuwPOSX+SvEyxQYYsTdH4h8Zjj5zLupqChmQ4t29Iu94fauwWRI2Kp2c2mt6VLuYjz
pwU10CDN5u57RlX9qUFBLTm41+UibhaZsr9sr5JFgqvdLHLkrPhWViBjEsvCcxvLZPUXir6IWQ6K
YfidUqrfM/y+D97KndMKAA/YAimarKltnhOzNtaSMMAN5sZ0K0QjkvacEFeaZ9zwROyvq42LjK42
8aehWwpMvOfB0Q5+xF6QxXXhwdiDiy2J2NefsxVLPSK75QVNlDmIc0+KJsLOATbsN6NQPiRKWabB
Yjsxts0gU2Jk7i0xh1Y6pJ/UWYj/rUVRfwNjywKOtoYXtDk6TuzjyGv0gav2EMycNWselTaZga0Y
DXa8WQfE8+VH0yJglRI80gpz2xVR0tTop1Yq/yyGF9L+x+uhUMUvO2u1g+Lz7RnAO4SRgGzQ4iSe
ul60fjaWeoqGJKQzMDw7KSo0SLcWPCVJdbA5by84hnK52SDLOxAUN5tTG5y8WeMO5OA0tpfclmLN
rlFd8hX3YpAaRyCY2zNHFVUG21RLgYVuATgKORX+SJkSVB5qjTFm9b47Zkcgp9sFlF6b0sCWNBEZ
D/kr/rpEWpFWRT9AElFQdaVUnPPiU6J6YzSD9+JtwVBUAeDhyxRqC1DzlsnFBm2hMVqDaOmacQTE
IhVKXKM+37+vdmclB2L5wGps4fnRZGAg7q3QnCI7Ohdl3QaI5aknvUHa7P5Qt9sCRbs/eS+sJ/og
xvUCZiO0yizJlUDXCxT1Ms9aT6kSrSCWnLelav6+P9yNLDZppwpQmGCR+jrUos01oSKkinoZMD+R
c534tFVQSh4i/FjxEECgEo13dZBtwQT6L+S1zhv9YbDUby5C0LibOMY6+F7fWS3kp2yc38x4XusX
dNBww/FF3WI5c/CTb7uEdAFIvGjMy17htkAfEUiONESUYIlq+6PdLcvHvE4Xvx0xJOSnTWHsOfWD
nRlPOmKsr+MUweT7v+H2ipcUATSIeL9IY7eIsmS1ZpPqEqqns40xZS0R6kmrn7OurCmDNfqjw7V7
QuY3ey56yFT3h99p2zA+pSXmT3wEMvl6lzgJZvbAQBHpz10JAYOdE2TI4v/SDQXLBzSje7+Ms/pb
smrdh8QU6Zmy7vQLT4EOlLsxXiw0ac91MU3RKfMw0rv/A29fXn4fYBsU5MgbbzqZf0pymeoo9PA8
92TmUU5eoCWYAyXjBbGJNdT6sjsYVIZo1889vTMNSWI+C0do27Er0r7DLByJdrIs62vU1DXvUzeF
euMM4ara4nFM0zXIlCk5ANzv3Q9SuwJ1RRpVhKzXn6OFDAxes0AuVtNQNsh0J/TKyH0yrOqoeLIz
lGxME6iiuyV33/VQSqKn1WqyspCcidWcOQeqtdTzEs51Vx7ts52jxmBEaLAw8bTxNvsMh+aUv3k0
Yt1Z3W9pUw8hbcoxVMdVzU6FXsS/Uc3xovNsok0FI9zy/GSpjiSb9mYthQhhMzB7bvvrWXuayHE2
g2eKDV0aB562aLhBJpHzqnet8nJ/8+4NxuallYSIDVn6ZrC6d7RoHMs49IrRwcpPxSfHn/BXBY2H
sPUR6mFvOHmVcZYlPnXbUplqXW3rDrZG681AYZSi/qdUgeQiUjF8ffnMuDMI7im7EeNskhxKuGPs
AXwJFJOctTCd8iHrUyw4FlTf/8NQtP+k1pVEGOvXXyzq5waFKyMK4iXzsJoQRhz02VT+T8nsozdz
bwXpv+BVj9ARiyj//K+gA1L7UGIKGwWmGU9jWEEo7y7IKmOLWLrl8PJEiUotSGYE2gChsU+uh8uN
lg82K1GgY5z2OrHnPKgLPA+IjI34YBn33mcdIKrE61GigjV0PViqI8oz9mkUZCaVjFe8h8OXyLKV
j0ajVb9FlLc9ij2t+YZU1aFSjsYsBm6a26BoI5Z/R/TSI27AeMHAgWACkxjbyN+OGF/8uv/Bd3+p
5Ca7CG1x65ubY4Od2pqgQCKPTdmgY1C4cLGVqBlOWeuYH4jgRs2PRdK8bVo1WcMVFcaTMmqTn0b9
+MZKUbZMMX3mhsa28IT3o3hwKGMcAQp23m6ONX8Bm0P2Z0tYintUzqrVIpiLHeXUe7nzDP/BQyxj
Nk6UP80QLUH8ndupt/yihzRyf6F2Ijz4twivceBZqS0NIE7L2TMzAH1VX47nblQmkO88i9GyvIE2
8lI9LgI80Kg8S3D94BZu84zOWqnbelydWBQ/6WhFBZiCEyL1xXzRlpeLgsjh5ED4AjDu9hEuhar3
s4rzYDYM6bmjfnaC85A8eguGKa2RNxXWK9b4SUxF8zV2vOox6Sf7sZuEc5AfyGO4CQcAVSIKTHkc
xN8NrhrtgBH9aSUwJl08Sb9bFGrN/uH+19zZTST53NuEzhzUrUYBsY/ixZGehCO2iQ+5SOJ3SjZ7
SFGWTVACFDwP/Gh/HVAMS7XxpUYxfF1kOIl45FtFi3xzPVSGMrrGCujGaHTtXCL+j6W0hqJcl5ih
1Vqq7yI5chAW7Ny3cLfod/+BqTHt6ztp0Bap6kPq2mqRcwIdmof40zmnaD6+/3YiEMQIqHyCUeS0
bEtFHZe4x0lMQk10Ig3AfthfzHZenjpTTU66ly/P5pIKH5liygJzDq1hiNMjvYedGZPx26TOLoEl
JdDrGae916LYZ8dhKmbtMtQElBROip8jgdrRjS8zvM2+NaWqBhAWev3qVs06xQLKoaOfwIkr6seG
PvKnzlaGS5XmxcNU9u0/RT548mGtsCaHwPtodg1MkcKKfowtlOhlgG5ykPDsXFpwWSTOQf4kimnX
C9ABcjCNDACF4qW/jR50iREn7skup+xSe/1ycEfurTf5DZkpJVlYIZuAWrQmCMhGxwBiqWj9zlgh
cT+3kGASWqP/YW6UPEFeUfelObMZjJpqj3j8yGB1r5K5Lt6zV2TuY13Brw06YxAHA+6lb1RHQJhb
9Li4mzbbCViNUlooeoSzkWiXaTCciwOrNYys6ILJyVswsLY0FSoeYwIQv8Ho823fTVrYI8v2lBlo
VU5xg3jfbH67f53tLTx5DKQlepqEpJtHPMO4dHVzIw1rtXbPmbC/dmiyhf0YxQefWM5xu83RKyZa
w+kKALs8Bn8FbVQVVeFYXCLUpN/ayVD+HDDWpaBQD89epdnvLQe2v+coxbsXT5EGBhUwaD589e1Z
jhTbjKKoikOlQhZvWQRK/X0K696Y/kOkCIoekArNWUmO3qwmsCNvHJo2DuupEhcLc/ZXdgJxKe+r
I/GAndeO+pTB0fzT9ttW79cINf5SzsqNtei1kcTG67oWyctTI/S6pWQi5ReAsZsJwQ5KitZa47BK
pxjzm2702lM2Yz/fp+pRl2DnzuFY8vlZQboE29DXmAZQOimRC5Vr69krJ160tVpSP229qQsjxRwO
dv/eiMQM0iBWMue3lOG8Wkq9Mrjm17aOLk4j2hA64+/ENuJX4IaOaB97w5H0oaohnWZwC74+Al2s
iql1rDjs21YJh1YzT9xDg5+IxP2c9276H76ezCJQPYAOBenhejyBmE/U12Yc2jNRbh5RgbFXHOux
FvoPSS0oTExPVQJBUvbNRqlaPAwnU9oCtY0I06juAqdMrfcRj9PLoxH2yB8rW64sKL3Xs3LEAOWq
Mgrki3Xhx9GoPKgx/g8J1j0vr/NQXmIw6SID1mIzVJumnlMJswjXue3fGnppP2H4Pj9nQpkP3oid
i5i2gE1SCx2At2nzRJStW4KtT/NQTxp0A/IBCSaz7arWz6dpOVhC+bs3d7FkXEh7XPgHN0hLYxpd
4dAYC3NLbb+Aamlf9fGhvol8R29GQb+KqjbCKjc8PEBNNKTSLg97CJ6XNXOxy2iRs5qFiyEfrHLf
6TSUWPOl/Jh0zksN0giVIf9JCpvc+9rWl63lczZeNufhaifzBdTq+zFKy08IgA6P9ZJFB3vlVsUT
9QGq6qbDcCR8WwD0Qi+iMLQ2C/OyI7iwh8ikNmxHc7hEXvl6oJ74oAyVcxrNtH0LhrD62APAe44r
00yDumyNH6Y1p//ef/12PjXVPHydAEpQ0Nu+flqle51R1lko0kkFk6hAL0nyIyrLzuPONqK7DYwe
kYltyy5aCaJGLEv41CvwUKD72O7pJCXoW4jcviyzY7+yZyIad3Hao0LwztmhjsZlQGpENXgbWsAI
WYFI5EVYFGv2v8pR4ud4bu2n1K0OCmp786RlDuqKQgKSJJtrTh+dqeJDg8CoOvuJvCR/JBZQT9Ts
jdOMXv9zZA3ZhSDAfLj/HXfeDt5f+jYa5RYAaHIN/gqfxj5RGytjjvQx09+DZfWneTUmPIattn8Y
y/kIAbY3VSrOlHeYAWR6+ed/DTgkwoZ3BMI5H9XpTN938vsshR6XFDgqZq37PppE4+toXb//D1OF
o6YRlQJn2mLeSXZSlHhYZBORCB8Z6/lz767fV3VZLm7lOY/3h9vbPZQN6AKTW0suwWaiK5AfM1uQ
B5is6p+ls+KAcjPWWMmg/74/1N5HlG7dhBoywtmqiDYVcoGVUItQnysbjlml/aiGonw3aXRQDbvw
DlBat4efKhvlGYhVFPR5wK6nlnai66dcwXo1FXmAs079pp/Ekbrn7QJej7IJM3Cyy6u6QI2g0wvt
81RV1Na0ani3zLQMXrqAXDGg3HhR+FCky9cT0pRu7ZNCSNho4nxEqfW7Imr7wQO1/qqopiO87u0L
Jrv1NF7I3gAJb0uH5mxpba7GVehKo4yaJLX3c0hqb9RFdCi/4FvsW7PM3RbsaHnO8rQ7iAtutww/
waM2QB8fYOUfHN5fx7CJsPxREQQKQbi5fahXZvPJWvrxKTI85VKgUPNigUYscqRohuy9QPnYRqlT
ZdJncRlRpZt2yptUuwg38WhAmUdSCHs7h8EwZ6XxDQRDTv6vyfVm01HfaasQ8ZmBPjP9itcw77rR
LyLLO8B67B0G1A5kMoPQNonT9WAgwQY39mYEEU0Ir/SDKh/b5/QoDJBPwHXUI2ck4zhuL9p2m9OQ
I6WIdg9qX2nbm9Sm7Mkv7MmmPS30MDMW77yuenFq9GG9uElEtz/So//dPya3dzevAH08AAwUKm90
l1QnT9za1ctwqifPN2YyqQooyCOm9FkQmcv6yKZfQ3Utp4Mi7N52lYrYBFckHUB4rhcZ33jhRA13
wZC76xsrW38Xlj6VPjKjdoDxyXy6P1OZMm1XGx0EKbHD4w+47nq8rACjHKuMpzri16wJc/Traq6e
l2RwAoSYG39MhuSAKrq3vBKD8sfsDtryZtAacZK2GNIq9Ey6Qn1EOIUkAoIrpZW/Hkctv+Spl37R
lDF+ef3XQTRA6gyjCiXLsdfzrdJmoEWEMKzSjElgKFX/Zk3wBhpQigqLyqoD287WgzR5hxPEY0yn
nW4IW4p66PWoSuU29uQhkklxFsWkylMKM0gL2/jOFREPpxgASfWooBw6+J0TYSWEI28HHnmSYqv9
rB+Bm+Q22nx24CAYpUmGMoC/7TIQBI6ZipafsDrNb3NHPCGrj3aVPkS/7++w3cl7Jr0/hBpg3mwh
3FYT95aJr0lY5PYcNlmZN36CcEHjE8nyoFrp9FzPifgK4pwojIRxer9a8XhpzcwLDn7Mzu0iezu8
fB7dBzxHr7/Emg8lZTS0rEsnQUBxEOW3Sf6KRYvSBxdDe6Jut3y0UCAJa0/Pz51tHrFKdi5SmeEA
T6bIJeOm69+gDRGS5Qq/AbTAjCHChBtzXz+8fKb4JzHQHw9XpOuuR+G2LJUoJ82PCf7U121iza9N
d/XQLehy1pk4Oal9i0C0e1bsNPkSFVk3I71ikmfe/y07YQCtZunnwcLDhdgs+pIpK0bRcR4KrW+e
xll3H3KtnJ+qGoiYYkTGUz1MRYDSw/h5gat8cN3cbnaQiTSEaYgQAlDOuV6JNTW1tpmQsxJrCRYa
S8BgMZTEn0alC+/P9PY6/UMqofOCQxTKc/LP/36Qi7FZUhxuA5B8HkxerfkyNfkaRu1SPiq4tnw1
F1stXr6rqeeggAERmpSd/3s97FB32oJpg4dfyqA/9HB7whxC+mvIW3OItypXm7D1j/ArHtbZrV9p
S18e/Iabb8zC2rKtxssJGOSPuNdfM1eKvi8GQ5uDVUuBleUpoFD0AOoCvtSkOL7mCutDUq/pQKG+
W6oT5dfi8YWrz2+gTU3rkjSEhHbzoWcFeIUOtgcJAit+ytehvjhmm52STHHez2Ph+d56aKZ682L/
GZS+LOIHUmZwk/70Wj/EU9MgZKjUDVonyfgQNeZ46tfyqxJH0+X+HG/LJHI8qbQDrRBUxTaEh6E9
GUg7zwhrlt6XurCbp85L+qdGiDU0UIN6GDx7fiJgcN51Yxa9xwfVehgHb3yuF9X43sbDah18/JsH
XdYTAdbRopdxyxYUyXWSo7bYSdNyxT1XdaP7SVwNgdkVi295+RzkDqJk+oQN6/3luDnbcmTkH/7U
ZwjWNzvfwvXT+z+cnceO3Ei2hp+IAL3ZkmnKqUq2ZTbEqKWm90H79PeLuhslk0iiND2DWQityAiG
OeY3PQiBQORedGzapj1An0+D2Wn3MIybk5QFWunJI8e8PGQFHWITc70hcOxWeUZ+UfUh82p3bZHW
p9HzlFOrN62v0u3diYk3R2ZImc8T5a+FZzx7KRWvZpKuNUDba6dGe1eCGvs560t1rjS3/YCJZRvi
s64aO1H/1gLLbwtGgX4ub8nlrPWuFq1dMTbxy9AGVWIY//ZzSve6Mr1sr9N3dX+SlPJA4BQGaQdw
4uoEI60wld0Ek8It6uK8DDFAzARj3U/j2I3nyiiaD87cY5J5exdtDktsQuZBm/5KThMNecNrp2yA
Qlss59AY7Tu9nDBzTZfk6L0atRRJu7N1N74qwo7oAINGAIa1vjHBX5NI2ogYdlmbYrfc9gdc5A2/
gZYFq2AIfxnOGN2LJR1Ot6e78U2hkaBn+6rUAi/88pvSItcGGATo2JZqeQ/jP3txjTH/rdWavrN1
N25Harm8h7BXZIdodWiyuTEE0e4QEAKiTTNgu4TNRt095b1hviurqP1ye25bnxK5XAq/xLcS2Ho5
N12P0MPpmgE3zNg8Rumc3+eGh56GWrbHpA1RDJyS8q1ML7btK9qBEhg3xPpO5j52NWD8A0iseDqF
yMw9jHUXPcL4jv/i29GJhaWDxizNm1UFR2U5bQ7iELTIoJ6TtFXfuWNbBInbh99vL+XrWl1kCXJa
0MlsKrW0StdVadFZmDs40RAoqda/9EqWgprlTbECSK1e7COsmLSn2dR6228UL/zuRUP2MTe9cPTT
KO1hoDUZNJTQ0OcDIpv5e0PRFSsoRzV2HkTeOd5ByUPzm0dI/i4t8+hHg+Y/DoCCLoM/UwZ+M5iM
eixBKCcOvicP1eo607KuVuPB4yrtU/OpN0R37rwhO3aa1z0CC9/r2r9aVKzWUEoqy00hT/oaa2lr
c7QYDSFnC5rCxRoE7/jfFM1yy0/zcIweFjFm3x1WcrkbyqIoPqTNnI8HiqeIavZOmLx3h7DwfEsv
kfagBCvmr1M+TehYWEgZ+0u/DJ/yQRt3ouaNkwuORHIoOb/cxKuVog2b23GoTAEJG5xznOiiX21v
NThTJl4c+Wh5JM5OonCVGfF12NfU6MkVidnlb/ojiNTwG2vHTsMyrZ7rD5Hn/RR6pe9s661BsHKl
Ii8VBKi1XA5SdEuiiU4nZIjz3o9L04YMU2bH24dn4x6i6gm+DSQDoKY10GypazdRhUIsqg3LHZ90
uDcXIdUDovluKdAwz2LP23lSNi52gwYO5UDp1ks6cDm11JyFVyzEYVnblv8N8xIvp1BxDPoNKMDt
BH1bMwREh7YN+4Tod1XFUYelM9KIiL+uE2zTitmsPwiE5762SD+ie5G2J7eN7A+313Xj1aSeDKad
hjKKoWu0V9qN2lhBJwmmShUiiEo7+ZDOyD8OmPMicZZb2ZNqZsm7XIzKzjfdWl5QfMAXIfRS4Vtt
T9B6iVZ6XB6yK3js21mNzvQ8ukUSApVx51HZ2qdsUMmyB8d/Rc8oVW8CsxRPgVOW9ne+ua77amrv
VRy3JiWdZ2HGAO+FnX25ZxbPa1qLfnyAG96M2XLdPQ5TbTwgtoGk4+2PtzWWlH136PFS21w36Sde
Z3XugTn31LgOVjwR7nSa2j6lWdv9xVmQ6vI8XMQ6zlq6o0QyElwjBgSthnp4yPYIZjq9D7OqpTsn
YeNLkY5xadO9ldjL1bHrx2VEh5STYKgIkHe1GT5mZVvv7IeNC5kCIo4g8Okk7E7+ij8uR8MshVHM
I7uvielkjLXm0D20ROFbQ1w1D3Nu2zvB/3XtDqc+8MBEqCgYUgtfPQKUThqeJHdAZ61OlCOnW/0N
Zcp8h47T/B9efuArtLSrQVl4U6EesiQqzmqjdDpsuAqxqTfvH5n9QjSRNyuB5eUSxEUE0KpMubop
o/jpNDtgA/rqPKKHsjP1ja0KcouXj6SLwvialJyOk55S5xiw9K3ss9UJ+0vfpAZUuSzfGWrjSrOo
0pl0NjnsQC4uZ2VTduvbHksiIPzmyeuLX0KzxmfF0acXa8nUO7fBtwCNXeP9m5eTDrUUDMFSUMp5
XA6cCJYxNJijZc3xc5TXBuFEMta5rxbGvCOysbWg5DNSUZ5HA2XCy8F6B1pyPyO1UDpd9iVLIT+r
imE9AdNN72/Pa+OkSF07glbKMuDTVkOZjWXXKoYEcDSV8XnuNP30ih7t2OEHox33cGkbLyHjObJh
hTAsaNDLqWWe3nm1ZqFxW/bDKaJC5itD88XWYuPOyb3pvlR3fbfkyVvFlVxrfDvCJUwT18BTW1ER
ME2GPpgtMyv8iB5h55uzZz9HaHrUfmUMxdecf9f2o7qpPutuVu35Nm58UqptQEc4KZA6Hbmx/7iR
ei/UoO6xzpGVFf/GppJ9nFVvfme7ItkL3LfWmKIXPU56q8g/rdbYbi03icyYvA4D8/vemKwjFKnh
XYor90GKzQHozvf0wrcW+c9BVxtJaKm2RDYJUG2XOIYtznyfLxEs4zhzcC1Pk0fFLn8VJL9S7e0v
XjAaofRb6VwjTHOVymaq1cVydMR9zEM1avUJur2CU2zZnW6fmK0vCeuDrgRZM0/L6ku2ZhRRS2J1
p3iY77SSvCuHhXIQqa3tDPVKoFnvXKmmRc8ajsBVwIHnT9kK1AcDZ7C749LW6eOi6Oljq8XZj8pB
u8D30qb52PR6YKX9XV8XduMXZpvAYcitswzeiaAX+xdOCEtKzt1b/4t7NFVvr4n8uOvfCRVPMo4k
n9NevX3utOg2MG607+ZS+eVM8aT7uAI3H7sa+jfaI9qn2wNufATYElxZfAiWZh1GgBkvRZZynGCm
YVXp5t27gpryyWmj5etfDAW3SUKTaMmsDQyMkXpfO6g9itWt8tEoM3BQ2VxwbzWDsZNIbjxvPC4g
91lFAqR1yk27oClKa+6DxkV/WjFoOHac8899mSooYpb1XQ2Y0m8nDPpuz3IjLmNkojKpwkP9chWX
6XNHwdua+iA3bOUO+1M78CAQ7OyTayknQBHUFCTcw5OsX3l1/XENNjWZxmKyoZVCLx7sNnvvOM14
HN1IOZqREn4cBy/1JxW+U1SbSD065Z530+bWkR5VUl1TVlAvf4I3G2bHQvAaqJxaM3LNg+KS4oIb
nA+3F3VzKFnjR1IDAvfaCquLVGhSqcsu9Wb3DjeBDA3PTDtxq7wZnCAXljY9LCIpoL1G0rhqlMcL
TcHAq53wmAyUi0SsR+coFn0gyJ+RFq/2qDTXvMzXUQFGI24oHSZXu2aJbbWIS6MPBrTUT0vhZEdk
B5dnFzW6O5rHznyqK7M5ZW5qYK9Y5RVg3HB4CtV8PBl6Op4HZUSZz4n6+JiD4ziUoAv2hGU33kMZ
mMuOE//Hwbr84k3rRmmUa5yqLhpe+mROeSYq7wFeYPoJIUbvYNNpvLv97TfeQ7p8JFREcJynNVrE
RCcBKBXbrO2n4R6+Sfs9S5f5nbos6Xnoi8zy9bAPn9IWGQEl7vU9H/GtWXPKJGrdoM65fqemVFDW
iYl6DGVyz3nnTo9tRI4XmUl/aBS8NhZdyXcwOVvXiNwHKBVQk2IvXi51IvROryjPB4NVue8i/Er8
Phr33EK2zhU9d6pF8iahPnk5ymTqNcLhXFZm03RHrS7Lf5ui+x2mjdhJJK/FtCSKi2yDjodUaFkD
EPqQPQMxrw/qLnR9xCWVl7oU32xblM+6EpX0Lk39oEbKjNZrCWZfrTpc4RvzqcyK+PvtPbU5b4kR
lIUy+i+r0KMaxnjIdPk8WKE4GUL5iers8JkGSLXTi9jYPDxBFkobVFoBIa+OTNllOrF5KILMq9TI
78peuS/1tDN9NMyXl6StjA+YXOyByTYmKFH01ADxuEEMZzXBJfX6oVqaPpgoz/3Qwsb1J0vYL1Mx
7bLft6aIpjyIVerNiBasYpYYWf+Qe5jMp1fNU13H0xfETChM6KPdS5Krc3Casgv9UXQC4yuUD09Z
4jT34M/Ls2dW8+S7ZZqax8HsvXsvoQN1iJRKOY5WM/3FlgdeB21OYuvJ3OVs/ng461xr62T0MEOO
KcLmXpwc8jRMn+yh3eNGbX0Ek/uCKtdrk17++R9DTcpc9UpTszANpLlkqsOfcV8nj7ZTOTvbbOO6
kDmujAjY1FfyW22SKEXEcHRNWDGvs4ujFgr98+1jsxGdAnWQCsOA2YHvyT//Y0LNPOKM2WMkLVR9
Rux3LLynHNj893oS7nOqZO1/twfcWkGSL8kwI2iCWXw5oDlb7ThXBqcHXbg70xSfNUXB6ybp9qTY
NqdGhRA+D/bOFFlWI8V53TQjI6GvRnAIeS1IohC9olyd7vu0jHdeta0ql4wOZRxMxQBnh8sB59iM
dKdhLemwhAAe1fjrhILlg2EOODe0QGuOODuo39TeMp6yPlSeFV7fuyFrevXtFS5if4JVSS8iHVt9
1q4Z2wFPR7QNx7Z5ycPCODQ42ce+3ad7fsZbX9QFm01sDicDQf7LaQOaN0hpWee6iOIiQHvAeugq
hBN9Q8mmj7e3z9bNRI2Amj2gFfDuqyLXpLS5stC8CiqEoL4nWZ99awClfKjgbInDaC9z6et04XZe
l63D6GkowMuyAQzM1ac1nY6/2TJFUEwhPrIiC09KX6mn25PbiIukKRvQF6ZHd2B1Noykd+ykZZTU
E+MhHFPVh84HEXkurACCafYUijx5GivcqUNr2KvDbA9PY4LsnTbjOvpXokkJkfbiLihgRpeTVUN6
m42jsQhxvzhieRCWIc7e5Cn0ac1w5/xcf1pAnZwaAnVAdldCJu04NakwgRNk2rJ8n4bcPYao9aWH
avKoDBehMyr+UDnqzhV4vX/Jdvgv5WCiMvC8l/u3dO2qKuN4DDDZoUQzF+r7zm5fWoujevv7vkZE
l7UAGoacShIskIRU+i6HmpV8MtKO+giWta11HFGxeK8l2K368dxm39XW1s+h7ig/piUtX2hj6g9e
ksaPsgb+rdYG5QnpW/dTqYZ7Untbi0/rAflR0jFZH7v8ZWBISiNzwp5SSQjbp1MxXGqxe65woOpi
DCJdy0+6ZQ/xdb3lOMyUViXUjhtkbUArMLd2TDy/As/LisavFncGpN7Z3Xcwh5odILOQno2hHn7E
C1qZp8xYMKO6/VWu3wl+A3JTFMi4La8aZEvR1Q5suCGIq6E5d2o+PCeRqP/RaVx/pk/zZhkPWeTk
34OeB+4OCv7lUi9OXOluQpl3LCg7YXCUHeIWZzOQLfbOkdrY2swIfAeoL3bbGqHTo5bstDl/d85z
HDTxEIFncW2kmso9gszmUIijwbsnt6NCfzkrJRWl3ZiUglQvfq5c6ahUeFr5aOv9rh3h5lhcU+CB
0CMmdLkcSx+cPCprUmsqJVr7OFlj7d1VGab2qlfO/7x5e8DMlYxSQND0a1cnI469RB08BqsbPBDC
2HxOjSVMDvHoFAdtHrM9CvL1W4OaHuUsgkx8OnkMLmfHK5AYmBFT2ATA8QzLEYR3zU1we1obB15u
eKknQFcTcMblKGabKZaYSCdmRIGnQ+yie+HXcZPdzZPjfU7sVj+mdVjttfs3Z2eDaSA+IWa/KvZH
uj1jZM1FEyruGHhJlZzBcKh7MMutPcIVS8mOSw28o/wdfwS2ag8dh8oxBR6jBUXbAeItkP0IEkpv
h9tLuTmU/NvQ9JTx32qorM7DdKQrFRi1GgVESdpDMQz/mn3p7tRAN2qEaNXRJSHh5qQRsF/OSkEf
QhYRuSzcrglas6t+VeXiHvLGzO6rRbGfTGF+jIZR+5kmyfIVZ6Q9Mt7WByRI4UygesH9vJotqtiW
8FDqC2JYVEFkL8sJpe50Z003HgZafHQQHLTXaEytjjiOaEXV5gUIzjleeAbG8H6w5uJoVG7/TjRe
h1mfoA6Lave5Mbw9h6GtTwpylNYwGHTK26t4z6hbI7YGmjX9kqSnScmaA7oAtFbtSRzfvnsAbgKa
l7EHT9DlJ+3iSXGLssKEukytoGvm9DBY2P1NZvNmSiF/O9EHfSBo6Nxnq08XCTrPjQroD9X17qc6
dPUXL06L+xho2M5O3VhAdgekNxNbF+hKq+ulmIVZKktNn40s5GAWcXNUJmf0i7Hz3v5+o7JmE5yj
PsqdttoqoxoOyKNQTVQXXoBEFwP62lL/1qXeFgV1honM7U+2UfmStB/UShBcA9i4xjO0hZUPqnxX
yxRbM7/Il8p63yvjqB2rbmr+tYWZCMDjfWlB+0udD03haNAru9B5mTJsQ46RXWr9/3Z+1sbRBKwK
A8+TvHiaFZdbKZ2sSLFdboe8nJqTMtpZc+rFiCsbl0b927aAkwQQEGP9ny4e7XcZlkx9kOZx+Wym
OBw8TVbs0BzMC/WTMKas3glHNg61rJsgCk+Pg3hkdaoQypksNUmpngCGPtgUiAJ04c2j12QvSYPL
Is+UdjfMTU8B3DB3GixbW1LXTSybqPwaQGwvV6dyLDJymwnXMd6z4NCVxyTSfqq9re1UerdGMiTS
BbgVlAJvdc5SL4+UhiSNvYddfFVR9gR1EwfWMo079+TGMy6TRZZVcncBRFxOyiDaihF6IpiMm/mx
bqOZMLZ1gV4kRnRu9Bnn7YYq+u2dJv/WVR6D+47J48qDR86wiokciqodBLcBNbJkDEZ9yr/bVlXu
AFo2tgujOBITyMUIQeNybtgTaelgAmjRMMg9FIvQH+MuM/7npalzUoQZnxCtsg+JF+l+pXbmx9uT
fMUArmepedwsoDFkHW61YZLBM3NI9UMgBhyw7/QQQk5gzGE4Q7TT4jAIG4gxR6evFfMYxpWYfFwn
ut8pzF74tr36oynj5lzhQXQawjC+H1F+/dIpWWIfo2w0u5MxxrriJ3ncUR8auUaPSdXZ9WmmGgaP
0MrH/MGxlPKYG5FX7czvOhslhJAYd1luoJyyLjdkuH0Jm8gIGzPvn6Qezl5oywauTEc9xaMzVWAS
Nc/QkQqQWJq86tDL/1Yk9odSoH9niQ+3l/xqN8sdharaK8+fYGr1aqTWkCW0DCklRbP1KFCDyny1
cdXHiLrTyREuVGoCvj2NDfkhLz7067C0wIhmKK6vpUFrBx+ynIcjiGbPIzf3upPZAXRdwtkBEJp1
O+/H1f3wenAAkzAWMIn1oS0oW9VomVOwbhzvXDfDeJeHfREIV592wvytoaCrSQERl5h7Df4guU0B
ptOskNbNB2GZLclEP+M9re2hruXtvV5FoAD09UgAJQj08rj2pW51STFA13LbsIKqJcz/FZkWfoWU
2R3wykRVMU2n535ezJ1oY3No1E8lxAUowrp1blhjlarmyAdc7BjdW9303Todzu40Rk+TlK4umjb3
u6l+sx8RnxKCPf+j6su8V3dUpnSYnHQgiFOIc77I9QVtcHs8hnm7J+28tUt1kKHwM1EQgnt+ub6Z
0Vqp5c0C18su9ykkzofJQ4KzsKz8sAy2vtPf2xyPkq7NaATh644alUg+Mm2AQFUV9VikYNsb08QI
x8VqkybfHp1/czwyQtYSjgj30eX8iLjSaVwSafGejR9F33gHWJHVfWtHAEzaec8J5LpDz7czHFA5
IHPIZ9YLqitVQzm8IAISqGucVAVTmlOswGkKjN6xXorULtyD4Tk9746nRC+VaorxvRr3C+ufxuPo
l51Rur6b9S4WCCVUTf5Q/wT/3npzRiJ/LGL3r6a+5MOr1SH3nDR0Kuib8NwfvclNn8OErJnENv92
+xa+zjIZC+AQCTrq3iSaq5McjUlZLLVC50RRlW+c2fpbZi7mndPP2k/RljBgtaKl68Ul8NFU3OW3
pra9uxOvbe0Hkmp2A+UXRHNWuW44w0NIkU0P1DxcDlmczO9Modtf1TBJvtWumv9ze9pb4+HPAjpZ
egihonW5/5BuzCGztZS/e6N/mcJMoHW/DB2uN2GaHURS78EQrsIo1pkLC7KgQcWVUufliE2U1ZrT
NtyYXaV8hgapfYjjcCeK2poWyqZgPPmisml9OQh+LcsyOrUIRm+2H7qm+JR2QNCsTCEBmAb97vYq
bj04fw4nf84fdRdNA0+qupUIUO4vDnGie0GMrOuh61L7eHuozZlR8JBoJYPu5SpacPticAoa0IHi
tvMTNUn1Q0U4/q0mnqt8ZeYK9t8+ItUAqUDBhQhc5nJyaujZIXm8CFy3Ge88V3Q+NQrbLyPLPurA
CneOwDV1jh2CuCKRH5gRMtzVFOGzWdZk8KbGw2TER0t0xgedmo59osvdflLGWqRYpzVTcsSUeU6O
RDiR41ttKb5gWjc7ProTWh7ENOCte64PGPOlrg+xX+W1bfiJmmvv07gDCGXlenaf4vVm+oNRpL9G
Ew9hf0C6Ut/5bltbhDoZdxh6/lKM/XIVOz6MXVmsoucs2EZTzj0JI1PPHu3mnURla4tQs6WUo6Ky
SDXicijHLWuntGhplVM2H9uhsH5SIMuC0bYUVID1vQx3a2qS2ENnm3uEDPByvFhdjEQLF8bTKW6W
Sm8EApmQs2mGe3txayiEVwDPoYAHx3k1lBblJkVHWrxOHiboM4/NUzrPEGG6MtnJZzfCK4oK5JKQ
mgGVrjvpg6XYgznHfdBjcP47RM2+8mtzHgJbVZoHsJfFcazV6jBafRPtHLmNaZKzA4g36JZw9lZ3
ZNu5WVLVJTUDvah9u7HEXQZM0ne0MTvdPt2bQ0mUILhwmlFrjxdHm1ujKQk2kiT6bxCVcdLrfqAd
NaY7I8lvswqVYTHjWkPnC1nMdXmxzmLo2CoPbFQq1TGVzH/TqvdMAbbmY3FvUEblNbtKM7h/PZjZ
zEdYaJf6cdOO3xqhjwO5Zp3/fPvi8YzRtwV1Bjhq9Z1mr1MtLOP6AI27JFD6sXvI8Ud4Rtxb+3J7
KPlXXa2eZCdyh8BHWNOkJywT7TSnvKJ52ETqeuWdjWXoT1k2WgH60xql6fHNVUYpTUyJkXiEigSp
1OXJRsK3XeqeQcG2hE89zwDCt6N+mkN4pgPAs53EbWuSpGzkMux9mddcjqfHkFwcZKaC3hbNcTT7
8SNu4OYd28kp4VG11X2C/u5OIrVxX0p1bu4UHjjZnLwcdZnMzqIQx3vTtM4xL0f33kN4BotnFPUA
og7H259ya4vSOaEJxfNNWXC1a7I0iSpkpbug6pfymDm9elcp478AufcaChvrCWObhisuRtQA14R3
2WUQnaN0vHOgmuOw1r9mZo74e6WqUAUctVWw/BS6+eP2DDfuTql9K/lDjE6r7XJFuUzDppUx3tQa
08FNFcvXprx6VxXmIs0DDD+trJgGTtHs5G/XEi+onZKWymeIEs+Vo0GLOY7X9hic2q2oPmZQoBsq
DsP4IgYq0LigGIGTqsUp7UV10JdWfOi8EbF79KP/rWe1PUZKWv1FrYUriZ+FJoB8TlbrURuT0VsV
CTPwl/GoWI1+HxlG6JeemO/tyFLPt9f/GpUlV8HjH4IoSArrKNFo3ZiaM7UBTaFMH3RKRYCU6UXi
3ilDv3zU5rIzT33qRQ/UZyvtMCrZkAZmPbf/De5A7HD7B21seX4Ppxr1WhkiyD//M0BuEjfSVX5P
PPWEj3Vp4fyqf6dU8RfxsdQMoEUuzWXBHFyOZIDmptaSUjBAtCI+Lw3ZpT87hgDSaRXxc+oZ+R7s
feMCoStJ0QBiPPHxunntaIVVQ5LrAoiyzWno8R6apfZywUP1cckRRru9mpvj8YbKRgzP9pr0iPCm
Hc2u3gXOVNk/hJjqQCi5TsMjoqcwFW9W4mc3SZFDytGIg1yhcF0RN30urA6JFzP0zbFTA4Naz1kX
yt8MxWXu4cMimQvrZ05ZnDy2Gq2DmWTQAk2b5N00e79Mb4w+vn0RCY8RjOeRo84tF/mPLamHSz62
2KMjMmDHd1aHcCNu1N8Uu8NVSpAL3B5u6wRwEUpOOsBMcByXwyXoNs4deUUwRVbvw67xArNKhG+P
u+W5jUCLTyURDgRAyAGtjkDfehZ85piCsmt22D0n2h3q7u3OTbu1CSXYEkQX6ClemMsJ1UuCJ55G
x08vdeOlUbAv0QGU+U5dqT5d3XInHt+804gfwYKD8Zfc1MsBvcTq0tzllEFmKblDKAomlfCOSqsl
hyUb+9MsXOUA5a2UGiu23+tFd45ax9z5JVszl5QsJNtoKoPbu/whwm1hS+i835pbZkGz4E2u107r
T3SlDk2DOvbtrbP1PbG/4Oix0Lierb5nQqNXJAnfs8kj7ZRFjhW0nme/vz3K1gaVcDRMAdGkIOi7
nFVCbqG5IhNBi//5kXLYr9qNmo81KI+d9duKDmQzFCtRaXm4xpVSVmxHwyDestGfDhLM7b+HY1s9
Ue4oKD4ly6OXISZD7BB9uj3HzZXk0HN1StTWuhdrTxniwoI6TTwU2teySmqwHPBgbo8iv8cqVCcV
lhQf8g+kNlbxpBhAOdk1JRrYBModvf/ke2KUNfKQ43Q0xg5FAASf7tRiUANt6pOd4GvzQ0qs3f8P
v9aJb+sxsQuPSRZGbdP5nqz3iDe0ATS35O72TDe/pE2rhVAdoapXAZ8/7lBNjxVdU9iZLbnDodIi
9cweRavSTQluwsUI6La1J+EuezyczTPIHImjpZ3wOm1V0qRfmD/e4EqUAlCb1YMZq1YQE+EFcwMN
/y9mKkcDTyjv71VmklqN5GUxXlXE+bMXF+F5HiT10y3yKTuGnal8TJdefFw0t9p5Ol4hDOsNRSAH
YJOCPTAo+cX/WGZbCEALbkR5kVbLfD82xqChV7dk/4B8UPV7MlAHwTVdid+PaR/bvNN5dsyHOERK
Ak8gOxBpo3oQHQBD+mHmdZU/TZM6+l3j6MpxNjv1q5sOY4sv+2CYO2u3tSFtapASt4iI+JrEo8y6
0aUYjAao9/dHInIt9id1QdisRhf/zWwVgpU/R1vdlnOVamWqyz2J/NZpyjOVNnNSJA/J4ph79ait
bUj6j/IEFotYS60ewRHcWzd6VBt00SwBWVhxp6KPGrj5XJ28ro53Lumtq4UvCjOGx53HcLUToqVI
i1mhaQtAWnk00IhUfdOeZxU25zzUQYMK3njotT7+J80t999pNuG03j4KW5coFDtZfQYyD8v+cjdm
SRwrdtZSGMtj9XGpW+uTbRd7/NVrIALfkTROAnghY8F5vxxG5+ulYedCeqjiJTsn+J/+itoRFXyF
nY/srx1+Lkp8ktBezotDouXxbyd0m4RmEUaXVAgj2ijjNBXvlNIIxQH93GH2R8VYet9ti+VH3dei
CFyjqB0/7ZQQVTHbmmJfV7Sifk46XYNJnjdlfhhd0bwZmcPeoIdKrYPSETrpq4DQaeqsLSQzcuoL
+2VwwxqqrpqdhFB33tuN88ezLnliNG2hPMkP+sf10SwNfjs1VZWssUwfQQvrjhAr9PUUVPTtvXEt
UCCRnrh/8s2oiV2RqVETJZBxyfy9ME3LwKlr2LsL8ig/klRXPtBcTR0/SpFfvYcv1FufRF3Z7GEr
Ggs/sWxMDZY51d65FMFaP1XrPnlqu3b80M0s5amOcITeyU03iiQyIgDkLNtu8BQul2cBFTx3KYVe
E8zAKZmt+ugqehnYi979mqu4Tvy6qGxr51bcimdRRqCaJ3v4Ev5xOW7t5HaTxKTarZGbz0o3Wgf6
G3HhV5RFoAkjCg2zfxyywM2gxA+z4vl261ZHjvieOcjGFiGZ1CnVUHiT9tCXvwV8u1icxWsCZCGM
n0k86EetccG7dsOc7b2lGwsOOxzAHm83xMU1xMhVKDlo7sBbGjblk5sJIxi6ITqR8iFzmevFD7zM
+52vvDFDBqXGzX1CBLhurGLxhLZLuwChHRvkyftevzd7VcXeW/xFq0c6KFMJ4LmmeC8fjT/PG+pu
eue2XdCZQ3F0a1qoQz7pR7RR9+oqW0spTzWQZAAoV+DWxXUnq8jJ8gYdQQhwL3nQQVo62zUQ4Rqt
wUfHjPdir62llEtItkD+DKXxcn7L6NqRjikZOpCNFphpKk6mcMACJJ3YCTA3hyLA4z+8Bld80HxU
E2tIyi6ICz0+R15pnIVXj4eyL/fgfVsAALqq8FOgw0BEWMPMk0St6PxTeigTTloGTTig/xMfJ33G
xCZHV9LqKwymk3o6eB4dcnXMup3U4VXSchXqUfUAfvcqVgZe9HJtTadW6wER1kDqrTenis/6mUJF
9GVpaweB/8zlnqwzJY/u3G6A2zipdV37hRC5y43lRI+ONtHro9Rn349lS1jeovX15fY1vxH24EhO
IPray6fKevkrh7ipkAXR28BFSZl+Trwcjd740rVa/hB6VrRToN/YBbDkMDShskdMsIaWVuoMaMWm
/gQ6J8fRO6xgWYbRU10v6t4DJhd49QEkLQ4hEEkDx1L+cmoEe0NoTFQZ6mYK7aMxO/2BJreB0NfQ
lHdTiR27r4UhhtbGrJxT/JAL31Ys5fTmJYY2J2MEWA+Ybqw2Qk39xkkmyivqMGNIjMP9IdaT+Wh5
fftYlU30z+3xNtcYvJyk4Ki0JVaXVq2SIEwLSbnh9TaQMiwAKXOIh4GSwJvjEXIZz+DeQrGB+2MV
NFfTrOnCNjAxinLvDlMRfL60WD0VjdgzOL6elRyKQaS+ILWa1UbtMIfHutlug14tp5MFO9hXh7A/
5eEuF+z6TFBqBwRC15GXFKja5caZGyczwyqS9cQFJXNziO9pgsfHxdYbn7ZAc3/7g72WQi93Kgso
RUQJmmSTR879j2cG8VWnokPG3CjmG0E5uFZ1GhRScX/gjLykpQn8GnvbjADGEuZjlZke3gGmG3VI
zI+kDsaIg4YfOmWRHVGKMh7SIhx+pW6hn8IwEdmhnSbtibXDybBGj/l9hIJHfLw9kY2Llyoljxe4
alr75NeXEwkrZbbVTGmDzDTH3xTwi/sKnbv7soBz5juKEMdsUrxzg43vveeG6lfK7W20c/K3vp90
FZFcZ7bKmj2eoOmUNXHGJaPY+lGJHOWkdr11HkJdx89+13BhI/5DZoK6HqBGCD8EXZfT9trYMBR5
q+Ejbr0rp5FqgiFS5a7OMavM01Nsm+NTxs0XiGhyDoJ9q1m78kfXIQQ/A+E9Hbg5c1/zJ8wZ99Re
8MQakTliLuP05ymPB8SqOyJ3Ko93mZnulfk3FptoEyg2BUD6JmtZmJrEaMo7qw281oX141TzU2gk
3fPoZVkP9XtAXfj2LrsuVSHWCL4SCi1H5ipoGR21rELpnNbkCliARp2DfNSRNW/oeyWKYuFTN6oH
Z9Cbz7dHlrHz6pxKbRpMTeidaISFl9+ZcuBUjzUFuDmezKAuq/Sdu+wLMWwOA6eKf0grEIW5HKbp
u2wJJ68NVLNBViK05+re7ebZF6Gedb5AGC0+KkgbHqOZsmuaKOnnsUi0g+pl8QfhDnl1asM4Pi2x
4e7cVVufGz6uLJcDOqW9c/nblA6dSj3hbC1ppX82TOgv7ehkJycC5XLQQmp8h9uLvrWrpcIT5BAU
l/BWvByxCW2VKhkjKqooj0VsmkEsXOdFeBn6cwrPt0V1bGfQrWn+OegqpbeaailsNabd3mc2zYm0
OXgKkYNph/rLEE5vVodjRf+Ps+9aslPnun0iqsiIWxYrdXQHd9u+odx2WwgESoDC0/9j7avPoew6
53ZXb7MIkuYcc4RLGYZR5yV89NfGPo7tYOmIZInS1/4McpluVKejPUKKQrNWzu4BWuZHRD//KwH8
tzvFHALyG6BAwEJRm/9yp5JVvsSAH1qYiFXmlOeawgTjEoEBcz8ej8c5OPqv+JbLF/zTQkJfioII
TRxUkqB//YKrd6EfuMf0bLdCXT0d0zUzN4Xukuu5TLp/ucL9tpwuF4ME5uLuAez1v0L9f05Xb8ZF
pkKgA6YhvZ9Wlx5qNVfPf/9Mf9uVcBWI4WHgc0HQfx/txFAwoaADwcZu/QOTGBCAaimBYFehQR0B
gSQQzNYI/y9J8u9ECVwa+yAQPLSoBczofl4hFyNJISJAZF6T5Ouaiv4dVW3pYYQKagBKsewSOJ2x
74juDi/wPKJ1Q52s77pBF34vOcIyQQXv9OPfH8lvK/fyu3AiAFwEbQnP/uffVZEpcdECTys9LHW2
U7JLDpXdWEs31GzayAJQSIKUhL9f9g/vG97ImGVCQ4A28Ndqqrown+sL1bycuvF1nkmfACvM/0l/
/sPtAfe4DJ2BnIKkdllZ//NdofpUGh8DruPi4cjznoxNQhzLdlZ58hG4MZq6KFq3t7/f3x++tMtE
OIX+BnlmkBT+fN0RhoOQqeC6gWJIOxu9HAgTeSP6JOzrkNTIuiJ5A0zyXxTz358sTHvRtgGluFTg
vw6KlQMFCmcPnG6Har1Nusg/KbaYf+A7v+9IKB5R6YNfg4Lit2p47QePG0f3bgZa7waz5Sek430N
YdlOvQPO+/fH+ftrBFsMHwtIXPC5Blv/58eJhNB6zXKM8xl0zHyHYB1zGNOFnoas6B67wqZXOhrk
/2sjfOGoAQ35LwoQ3+kv5+gkN3SmBfhcAX5sByom14opYzs2OvmP9fD7ZotLYUe6cJbQB/9KbVzy
rRgYAY9mhc33Wy9c990NPLkfAP++/n88y4v64j8IErXSz88ySnqLR42BZQET7erjlFLa70vK0KzM
8WgrEP84OyKPZ/5XpOEfbxIF6GWWAvf5X6d6PsqUBvyLxRir7ijLfLwm01QdM4Cz//hgfl9/aAzB
98OaB8MQBf/PNwnXtCKKUgA7UPWTo8wh+jvWOmzHLFPkvaKxII33RXWbz335j4nw7x0WvhuI1C4f
aowRwK+kKFQiyLiPsOao1unYTCReRsyNVgWHfyrDK8tLOx1o2PRzQebwowZZBQbCfHXJ09/f9R82
A4CiF9gQtcNlq/35MURdP1rXYY46TmZCLA6EpbuEzyT7x+P+03XgJwL536XL+C2WnSZgkoKXjW8q
n/Q1TSN18Cn7l/Xznzad/73K5Vf8z2YOBH/YJHxzQMRaRyh2kXBLTAc6uFjkcoDH9/b+98f3uwj/
wnwHc+E/YBlTneznKwoAgNEMU80dRtDpMzIw877teFrdzRiyf96wB18BsElgmUtsdobtyHLD64w9
Tt08XVV9BhHd33/RHx8B3A6Q3IDWBjviLz8IRg5svJA5xMjNSxkJfuXHKvmsyFS1BJHR/4K8/7Rm
UQNdoCrwm+A88vMFi3WZ9BIAjHVjxE4W0+y2k37cX2yV/tG2/PFSF9ARJBXsTr9NhpYq2JKAIqag
CzuEauZnEA2Wdkhscfr7Y/zT9oBhJ2SHwMWAQf+yLsopWoeFEgOgquJVW5BhfV/6bl3gKp1f7GKR
lhxrFh8gthiOf7/2H27zPyUn9gg0aeDs/vxEw0VBMcPjY7fBrfJ29Sp+oLaCchTCmcPfLwVv3T+s
TOBWKAVQfKI9+xXYzA0yMZQGZ75CZJO+jtxIEJSsMLNFEkwmHnUf4TZp2afhqJN1fYYE3gHFJjpa
mryvRnZIQKV9isYy+uq9656E7rqygTfBlLQ+7pRtDVFJ3SBN0/ujTwq6tYxXLD7KtZDflc5yedB6
Xb6V8+xco4Mu+8ZszDz4GOK0HStl/p0oN35PFjeIE7KAct4oI90HxMqsogGSdinSh4x/Q02fvMxE
6xIzAkk+WVNt5uiDGD5dcnQF2Ma5KaFc7cZHlmeoW3WKXCrEzJt+aCAXjm/NsNXyBMgVoiqUnGBh
DHHQ37dNl/yOlwCiwCZFd46qFcleNUKuu9ZxpssjcjnhnpIhqfbQ14GwU1d3NXp7MldbC2/Lud95
4Q3fY44yhzYSCXMHGITwUy25BawmI5I10+QVfdAbFZ9Al6VfZz2vn5DFWQiQNSZpIPuE+16bb6G4
RRQt4jOh9t3ugA0lURt16+p2UZ265LobJpk32CSGb3Ox9NEtqfrkEXwyhfAtVnVPiZYoNFdYLMGR
sucgn5t4robHDSEww55soPM1vJj9K2QAPWvSdFk9/kQNL8GFLUNHBGfWAr4jQMq23tzOIUK6R0hm
/Ka1SDp3UVex93quKKLToN2nu9yNztzLBXJAOIDBQetAYZwFrDFi6V2E7Bd2BYe3+Y5VVYc77evx
ihbRVBwmgs9/hwMq/yS2of9qIYT9BAJijRRzOPvHmAcM/jjhQM32LCkwG+BugItcl1N0wXweMCeY
EUd4m8e5t3sqKgVzSJa4uaG9RsYqSLV+Oi4yQ1rXTLvXbQpJAaoBzHFabZMhP1SrqDmEObMcb2FL
kID0MG39lUpiENdwF8mBLkWfX0W5A8QNglA+NiabetmQDTYsp2Kr4qhdVpMiVxVY0FXUd+QdFklI
uZI90CI80KW2Z8hKBoTi0Lj6mttaFYeyg/yn4UhNIk2awBr7cXXz6I+s5o6cZ18kQwu3SlEcs67D
PxZFzl/ZnBURDCMG8UBSJe6RiSyXhsfa3Axdnz1ay2L4q6+T/VKWGPXvUgsm8BFpXHwEIW8pi6uE
dF0GahJaTETTg8Z/CIaEBCE9hQGLjRHcJq82x89xCTvVa9Tac9ZUSBB5LCIawS8ypos4cK8VzE5W
1X1by8qPp1x1yzfRpfOrKxDVALa7zQGMIW9YHDz1yY9+KIcbHzuGrajs1dbkrtLQ01c0r5pZ6frJ
0Aifq/AKWBqe8Xhy+BYhuCxX/tBRCUtrh5bgysExuDoiMRid5CzS+YcZMN8AHXxb4D+AwNmxiVZl
zlXFs6LRKLznAwccBbym59N6srzq2hr0/Hw/9qRLz+AmiPGyKLZvgImztbHA6x5rRGuQdtOTPdOC
2I96i8C69fnYfS4dPpV2RpKrPm/U9e9ot/3nIlelarcpszgpfeFg6Y83HbeS1NG042StH5dys/M+
pf1Iz1EfrIMlZgQfo3SWiu4zYuOkzYo1Dg34GHl8GjMMufeLHjvVCAFZ9M56WG/vdTJHSOIMcUB6
cCcpaU0s5rjRcz+AHR+Ldbjr+xVe74atfmv9OE/biXWD667rWVh9xWKo/Zu+Qi7iji5u286CRBzp
UIsBoucdHCtOkXdSNVUfR+5Lz6jjz+hw8+8JsT1CRmSvxS0YDCmg9DEIHR4Mfo7dk8wDEIPvvJtu
EpVV7ogUc0qu8fBhUF96MM+jXa34sNx74jJ23YVo6/YKRnHie5lt5fSJ9nzGnui9iihysEsCz4dj
Wei6eisZNeSNJn5JGWDXTXu4ecIet3pNxwLWmo0twho9qbwY6nePclG2ZPSzjo5x37kkagrfYQDa
uCQ1UFlFkozSQ2errY93Ih7L8QgLfdN/hUVyzJslCyR8j5JtUwWCTUqpTh0t4NN93ZEae9YuYfUS
Py9uTdwLaIkdrMMSkdg7+Cay5fu4pn36GuWD4dcRTpVsBy9G2v3QGRLl14MkFwbPEf2RHx7AnE3t
rXO9zxX6ghpE68ZMSSSGVgNxFO+sDuk8ww99EesTnM6ZuB6dVRVGeyQgv1tPC/0E17Yilvh84pXe
DVbJHOF+1IkbCsQeBJt1Kkz2TFL43QKIz9cNJFKbyeEx4qUZ6V6kYzbgvFJLRyR8GUA/fcJzi7MW
dKTU3BPML2nUBAN3S9jVhJzmfof2shDbK88gfNoP8Uy83DkA0o41nhLbnZZyXPq7Zao3+T6xcHGJ
tBk+/btcWV8cEqwNEHFi+N/C8SYGYjO8Y2RiqG63DJHc5x4dNG3TrpzuttQty0kjXk9gVJ9v8poI
OMzSpp7g15PtSiVFdw8rQAmLwaQKPifNLG0NK5+hz1fM6XLBl9s8eFnf9ryqaOOn1XQg/mQehlEN
0krr8nkyDC8F3LTIjmOzuHqVRzfWgzuN05qnJ0EKk59H4QooxGNRDwdZgh7X5PxSzIoo4/MuTOsa
UwQN1LT/Tqqw0TsJjmPahGKCAx1Vm8+beF3hGmWiHvPFNPP+3lxsONrQcRSmkmcC4VCplUixgEPt
dFidyPKdsnC8UggxXVjdIk5wwnx8ZEkMhfWMfI8ZyU6XUzJ0fYvoMZjJF8nK78EAh0lzWJPhpV/A
/N6JbSmiYwZG4309lzRrUhHVa7tt6fIah2TZGg4tILI6YmrPmNHBTnrWlcPMiiF5pmVjmd177swn
TPNt2K15lOgGvVDnrmZZl76FpGUFz4OplO3heQFro7JaOPhnXYq/jy2nb1MBi5WdrDc6n3wR+A2i
RqehzZwU10uUxP1tBw2A34et6+837Ht4cKDUfiwu1Lq+CelYEhxYmP/tlllxTCMq/L+7aVhRHFRD
BZbZ1gNT3Q0ahnwwAEIMRTPHxsRf5GgmjOOWWssGpSJRTd1VMjsgSW+rjwQGGEVjzSxJWy0CO7OW
Cj7UKlkNggfi1S/PclqsOjI2BfuG0jHNG0z4+PDeR3YAYwRRCfbYGcjB3B21fTYeAg02RI2tZ6s+
kZkvcXUIiM9O4fXWFXqvTGn5XiW0jt6STcefpYZ+P4XpvfLn2GpLmhL8a6wrNrBqHyOpPmo85DwT
5j4kXa5nUwynuCvYfLUht400CdzR1ocktnGM+rvwsqVxN4d9iY5OX/vFeXd0TqULCttqnfCpD0ve
IicPAbrJVAOcLScXIKJJNguz5IKEM/Kd+tDWYi6S/cY06rIG3bSmd9iMk/EutWU/PrBlTuZ7L+AP
tB8yoQX0U8Q9wbCv4ycw9aozU7yXO9kxGY45A8h2U+M9HnMeCnwbOarePcxE3fggSp9l+14qcmWG
KLxXEjRHpy516czZfDcWk37liOYyTaVilCjKYeAAoq6dyoZkDGTUKmT8DatmeSugwYibVAVZ3siw
yHUv4qn8UZKVmn1WWjVdZaOofmxbbvqWYvO8ERoWby0tR9C2JxS40y4pBGetU/X0ZLFNPOZGLRA4
gjqIc3pic3eHvIJMN2Yd4fQCD+C0b+Fukj46yQbRoDwWH8KE0+1s+hQnrZyH0F3hHNZwMuxnVLGL
phf3scrjR5CiV+62RsDY7SgvJlJaR9vYYEtVYtdHakb4BZvMFyKn8QF7OQkYcs/TixtHgHpYCf1T
Jwv8o2sJSebOgdGLymyLvN7bgcEibKOIGdyXi8flDRyTT5Ac2KrBaBlau3Gs57nVJkI7Bm+2emdU
wSGFdl380LOhGFBWJcisW4gR19Rt8fQKeM587TolwDrcEqmvsCarY7SCevS57DntMe+ehqFBdkj3
sm3DphqQ7IJpa8p13KDAY1+WUi2HSNWzbNINjPfnUJIp3JhcRmwHFHhZrrhb5duW1QE/GKJBkF6z
ntjTkmMXmAZRrwdV6Y1flawK51HjbT2KjvQ3yYadce91GpIrLM1uPgPtEFOTK2SK3Ng1KHMkOUYI
h1HNiHqIalYqFA7Llu2XCkn3n0xqx/lTYuNybmDFNg8vdorKehcFkQ/NOMwKFiVzVnegOKnlK404
+B3ofAaW7ya7ymrnatR3wK9TFLgwk0jDYRu4JVe9zsZxN8k+1p9gqulJQyvWfUqxt8Jzg9PtYz4s
/ed4DPaVhFy9KF/Nd36S4SvGWwM/E2wdrmEbvuQ2nYptOnainz9W/dIBAmV4eDP8fpav0Vpltsk0
KN62VORF9WW9nehi6jfSLcEcC9pt+WOth7zYK5/m37oocWVbD3NBztjGsaUWDJWqDiNPbopKiJu+
RFHV4KAgYLkqGT9uExr2E+xvkuyut3oxJ4v4c2wyVSfmW27COp5sLofk4xRWqT+MCerdG7kxdxwm
N0gQBrboCm/SfcuD2uQxj4SdP0woTLObfM3XHz2ombrVHJLgJicXL7KRCCN2qxiQgbcUIL7c9oxD
dJ7ALjG571ISjXCYK8j3OHb1M0eu3HIGmMHSxg58jm9XBEedLRtJ1xZRTrbjZrIOpdhS8OOUzZae
mIjZh2ibrLsu53SxJ0OS7tADklluZjsU53JLRLGjNg3x9YSng7jxi9serO+T+Yzhazmc6ZxlzxlV
HMVFtoxg1GuSvSZxQKDaIgDcNtECJPGi+uHACEyWjrg6iKgNVNloKgQCTT+ttlMDgmnwjQ4y7tK9
ShP5CN5oNu9wZkbXSis9tLbKEJqQK1y4gZ2Hfk+nqEPV1i0sBx+asxWl7ZJ/Lpwbp3OqJbyKulJn
V5B4DNVuQ++bfXBmJQedVqQ7FmFKeaN1GJb9hpBF22wTPqYWOyg2N9R/7luS92xuhdqiuCGUsHcx
aE/3a1m6K2bh4+YantAM2DEiW90NF53QTb4ugIoyxgocKGKYxSH2oFQc0eQtcJ4kUeitaJIZiUOI
3yHiLi2i0Z2QmwIkLYbdOzYTyLL0JVuZX6dhKK79MFVxEwOrTh4GYVQ4APRKi8OG0fpr5urU79QA
285DDKSAXqXDvIQW3FsYkXQpG97nDpb4DQwDo+SIZZ0mxw01ynRyOZxgzzkNnl0P3l0Sa6DHyhu+
wCwZPWDUkx3BO1InlfXVcfUZBJTYdRJIK+CcVBxot/ZqBxZ/Em5hrrkt+7kW6fqyRKgT9wE/Z4+a
Ffp1Cg6F2G0yG3vgb2h0sEZrWsDMLAZ2YnBp1bCoqp5o0s1Vw3o69Q0VK5AW0lMFudE4d9EuhQ3+
PYuQYd+MkGvr+7z31WmM+aBb4FbJB2zi/BNIDn3epC6f3/oon67ImoKEG00sHs/Sok6EWWNhy3YY
Q/44QDP1Bb/2kiYxIp/+OACj+AwLkOx5wurbjjxViu/hi1O8zrVnqskyq2+XHIfTD7vE+UcYXCdm
Dyb+cLfSjQR0JCWwH0Bo/guEPjkSQzeX9js7pDG7iTQeVtNvwp6lyIyANWaaPKzDGEenXiOC7abA
NGBt4fBcXs9Qn4ytmFktD+CzZY9kinQN3nE66KYso06j6fvv3QZbR9+B0kn5FEgizX2VI9lyr9ac
2n2eG8LbVSfmqcAm8R42VKo7mIpNxTnjZvsYa7ic7yWY7/We4LhJsPuT7cZBm4gvH+vkOLqaRx/F
PK5vIa2saBfeZ+qQ5JZf5Fp5uF+UNPy8Qem4NDg/s5cpKQJtybT23SnzefcQUuGwnOIINbKNYtWK
rYeJElxCodLpTQ9VQbY46po1LCrDa6V4bWsXqnswmoEd4vNZ0oYrEFlaD3rlyW4wq2lSCbr83s1x
rNt8hGgF1dg6w71hFP7rBsKt3A0dt2PDKsEAG05L/whj+m6ECRcK6BMciIHjjIUZHxYJUdsBaK1+
1sUIahnIiIveQceE+SbrNfmO3sadqwj9YwMsQR4nlgJ7qBcu1relTpU5CBNn8nouqI6+BmQG/qg1
W7qd4X1+02kuvxMAw+N+8Db/uK4dO4e0o3yPkqFgTWF75MwSQIg/shHg2b5fNcyvtTIW7hRzh2l8
g7c/ro9apC4cFgiYtjZgpzjnKKb5HsrC/LnuhMPAro/MS53N7tGVOHq4B060U1Qnz8L3W341Ockf
nLdd/FiiKFgPUWwx3PTQCugjJp7mnkOdwBtsrfN9FNA87nOl5zPBEDDduYAa8rZwUzhamACiTwgJ
n/ZpPyyvKbjP5gx7Vn4nuenmpqLFsh2TyPATcSJlV9OFQIImp5gEwC4uUDrhjIAyurPTdw8w3QNy
1lO625YM5bztLORWUxmWrvUpca8EYa28GUmVfYhK1qMfdCS+VYihXPZVWruvqE35sIsXtG5thRqf
72Bp5D7Juis+wNlwmI50rPKPmuQA67ayHAKyH3wNGFiQ4eu6scurTkOxLyM3f76MPfqdDPOQQy24
hoc5n9DCwcMC1rsh7vqtMYGqD5C4IrV0stWKhSCn6kBs3tm7rVQ1BZUiLPswrKW5W0mEiokSNd6i
rPGsNYylW+uq0iZNDej8WVCEmb2MapzwmBCLZJ5iNGCfYfxKwk5mSF++k56tNzkMYQqsBojLB2x5
Ms+aEXkZP7jAmO3ovZZ3UIyVAdMAxGrcZ6zEBwewWTZDOlyKaWqVONLZmD1KOdDt0mxC8G0K5+6n
BYyy+bqgrDsZnChPIszpjUgv8WUpWQUYwlPdhYeo7lNIchDr1DjgmTAeiiOZ3tI1Kt4ADhbyjD6+
uA1KlPRkg4LMEuqv7Ato8uNbhx0LKDY0bjc+4Uw0KLjMC88YjzDDiextaUWEpY9gDjgNe5Vnu3wi
zLSko/EAZcWE9YmlWtt9FeFeALy66sYTWuX7BGbjIDcjN/k+KQrgE75euQJPwZC4AeKUR03ak/As
dYHKQnkPHkEXZZjHmMh2MLfPQ7KjiZS0AeqBxYNOCxgoak6Y/lYZ4lhQPmCQcS4GL2NgqCEdTgCp
tyec0VHSjh501X3Zh43dlInBueNQt6k7IJR+uNlEjfYHvsOpPE8J7bO2GFJ/3w1h+jKoClKZrUCM
akYQhXiXmwGPDd50LNqNcuHh1k3Z9LoVqMBe+FQuX/nGiuKRZ5lBqOBSrMkNQSLslXc52/YWSTFY
UV3GcmCpc/mdjzVNGgzNRH/by9jeLsZgjmJ0vX5KKasGIJAw00MKfKgaDYHJtSwB17bT1Ls70Q3b
+qS3hZE9DCT03OQZlZjcII7mirqx5x9rX6fr5bWW8Ou3VnzOKjX15w2dcLTP4OD/rJzb8MUi3qd+
yzTAOOQrxfTFWk5eIUbFj2YTfAMbeAq6rl2FW0VbuqyTJzW5yl1zMs4PHh+ov8qk7D4S5Nzlz7OY
KrXrMYJ2n0s56Cu4DoIAE+JsinaTTh3wuU3XyJbEnr+gXsKtYEfhsOKHciSqTx1g4ug0myiLbjkD
B+H2AiV+LYesdLCIKFGWbNKkofVzrG1rt2Lz+ygasi/ZupioSaJ6Nk3nNsUOymKa1oY80y+AdOro
tIxevyUzxhl3Mpv093KJh/uFbxmUe6C2prsl9RB2jomzclexWj1gEA+lVkX7+uzhHJY+jwXDMCnJ
YKnVwt6iql8dpmjjCYiy224IK80TnzA1ezP5ug47mSwCG305+ZajC/Do/9CAN1twZXGd1lhPJ7oh
8vuGBVlIwI4QFp49HLr5s+l7zRoUMarHgCcATjVo8Ord2G8Zw1OsPMDscryzhc3nh9ou4gfSw3Ok
YoHghd10opE+LZgTyhPSSnFDOPcNHg1oZMUJ9JPK74Qu2MlHXS7aGu5WlxFS111j5FOgH2BzfQsL
nZKBb1YPsEKolfqR5eg42mw2SH0tw1qGiwpFPECI4+7VwLXbSRgedjhBJVIvSoyogH5jU11bSkR6
ujC/4P8vq5V9wMgVfmUYmnffYnTsMOmYqgjT3aXUYUfKRN8xRHXqpk9Y+IrxL0aECA4tugZupKhU
wCdFzXoxoLwW5Sayk5Hj8FqSGjvHNAT6zUyim/boufHHFsReGOFCmxcauQI9PwwT6b6HctLvOVMo
tu2YMNTpc/GQw+1R3SmYpqwHI7Noj3Iy6g+KqXl5KDYrTwnquwD0kRei6Xt0TAdg74U84l6qFNDX
5J+yDUzpR4X+Wx03Z6OXmi8eZkObqpMjvLyVPI/wiDfNGPfuA8HUZdgvaRBgWrPOW3iVBLQsQJOW
GAFnCfbBYEziP2XeKQwT69mhOSUcYgCHaHG3C5WLH9feVV9X1SfDLvz3fcwQgfDWgViNGXiwyQh/
8rT+FOvQJ5hkGP5tTjrYQYtIQNrZT3F53IgZWIt/cniiKlLJUz0jaKSxqeHmUGuVGZgJVR4Iz5ph
jDAih608YFyWD4D5YwgjLGhaoSlEJ+crjJ/giogsMacPRLI8bkcqqL/tYLt5HzIPKg42p/jHbCp+
w0H2Xo88HpAeN5au3A/YUi5Q5KQ4OCtY5n0NsdVOapsO8CbLAGHJdSE3Y0FkdM5kIoY9IoFmeYvW
k64N+n008tlUji2meU5e1SPB+DlFa4pZNUk3sd9wCABAphGAOfjKfdVZNmLqS+ZF7vs5VehU1lRO
zbxJ9xmuCwbnnsv4EbRPGrC9Tjk71YwO5irHfBPPIbl8sFw62pYUpde5APuW7bLKAh8zooNjEXAU
uBDAU2zO4a2WlgKeGH3tmlH0NfLUcECBSZIFLPpohvJnz9Uq79TIMI8Et6QnDRoT+Rn18+AbNOq8
bJIKJVk7g4/6ODNk3V4PtkIXFJkCeQ6w4M4OEOFMug1zZYebolBy2te0IwBQCkev6zoa/U2EEMgb
YSwUUXpJMcLLXQ8Fv6FqFSccU/FHkU7xe5F6RFT0F4YqkBwxIQmcJyO+t6hz4+4/f629oZk5dNs4
z5/dzFHEb2MR35mFTuC/uxly2zzVCfDVyBvdEOi2fVMhTuYMpxBMFnJb8LwBZ7N/GlnOk8Oydphl
obxZrzHKtv3RJDnGdiGh+GtqwMM5O5B4I5Dr80U2AQ7QGhNOvz1SDKPMjk90xX/oNsziswArRD9V
AzugZrbwxo2Rddegz7Ln2o9FtcOYbVQXz47wuI0g9bcUiiBy4j0UGGcGT6gXhfnklQ2LFzuBWT1F
ybRafvByjqKGo5m4hFok8uMEXOVlDj7AQs1eKAobKfnSdszAgggq8kFdRRhQPymUTflHdINGfsgz
p6p34O49aAIVw/BmAiDkWm77BBgPuIioeqkVb+OqjYTO1kCzBj1Ld+6mAc5xxo85O2eJM74FjxN7
Nabmnf9RRgF/uKEJegJTg6Nez0zIGpB/YrRGqq4PjPRFhf108umJczk+DVSxL3TFHBleLYKCsJDU
W4Cycx7eMdNIMGAImMUxbOeOmIMPcklbYAUgQqAeB20Rs6oSvp71Ul/PXiMYr0IICBhSUwFO0Sak
fEOngFIgkIp/E5ibbY1jQKH2yZRs4dqPY7b3yHffIHRJVVuA9C7P6DVWs+cUyoIWWYTlVZpf2Adb
j718B/qFxwlX9A6TclnM8Y6LPOh74WEOAWwMOXONkNjaFAfn4LStAvs10eX8AWwelT/EKd7Tl1IG
Hk4r9nLSmHjry6eByLSC0mzACNvBraW/w9wDex0mywDhUpOnNaS+MFprKGAurNaSz4BZpsQCeePZ
CyZHOPqnZaD6pbTY9l95zjha0MuZj/M987u1XswzqP7duL9YYvUtHrN8VXat1ls2x+lwBsqCqf/0
362EmPAcLxi1zgNlGcgG/8fRmSw3qmRh+ImIYB62DJIs2ZbHsl0boly+BSRDQkIyPX1/6m3faJcl
Q+Y5/7j2u/jY+q0c4rpd8dxFfSHI3K0q4WDC3vu7dWXkuUmt6zCxh5xol5HglU8XKIMnC3FIm6zU
fnQHq3W5qgL+459h8bwFVD0033y5Vj/mVooiRnRifssx8MtLrgZ65iDv/OlgbX3/tqit/S/sG7Vn
pDqJ5b7XrY7oNQsHckKdkljeXZMMfLassfjXGmNYJmRHE+SImdF8YQdCfz6Bdxd89yxZsx2ixBKe
NXF/jxzpSUfRyZIRCVf81Uij3iaU9AsfQFh+GroDMKRyXcNOVdQVy+8+GOUrVfURIqV9LJoD/dQ2
uoKy8tNWEk9PisgwEEpkWgr9wD5EE+V57l5W92MT2GssarK2UqcYAe8HoMn7HSEAyqJt9f4NwUzM
L9Hrwzs9bopwEhVur63fW1bM3ePAXNfEKd7vPUdiGuyTT0kp8HD+MKgRiH8cViPIehItl9967kw3
mYXS5gP0uzVkbkd0W2YbeXMNx85eQaoabrF81Pv87C+G76dKbctwFqvByKBq5T74uaO3jKirqUz3
VURmxvHWm3EZenTRDNA1mQx7tadTicTths9u9104Wv5h3mbLxQo19FvWGcL34fm25pcxIw8EItB8
5/WCAvA5r4KIA1v3/iVnTnjNHRfBlxMhW53BaTCc5IO/HKJIBVfGEPkF4eWox3CsxWky7XU5yYEf
TThGUz9arpzJMBv6/mp0dfDP3xumBAjXsDvAw7tXxej7BVkgvRh/DAIbgsAJCh36NQhjr0QAcZe7
IExGQaT1f7VT7lssUIfAji79WqdMmUhfxh0KpG9Ht8qGoZtNEmNJ8/LMQoQQHiYrU4zuhhnU7JF+
ZxTdcl/TpDMxiTaQNVnntQUKMOj8lwGzkZdMizP+5BvH2EVMyDPS3GqsOe1vmySrrNAM1nlRXfW4
tuqtqtH73Rs08L3dRKV7HLrbfvJBlccv1tnxG6q2dR6nJl/bFNVM7mUGk+v9LuFRE2sx9vtqXFc3
Rg8ReXEJvq/vCYZSr6Xn0SXGk8wRtE0exx+VvP2j3H2qStFfbE08L1v722+1V5+5z7zvJdfV40aA
zls0Dj5p45uH2h25RP1Ovv+cJ64J4oqSyQyfwPjd6aH0uXjiXpURWX3an3/2ygWSJ6Gn2E+NXdYP
mykqVFJw+QAbakQOEQ5NeGZId8q0tGBA0s0v2rdlphD7gCJamVdRzpw87JLqp9tWcW1VbvBIdpz2
yZQ39cGaaGSBQASJ/di6dhrj2aDLGT18vj3KZV/UX0/u61XbzhweGe5zK5vyaY7QMBrR772vPRZC
8v5BlVAVWX8DB61gVs+OPN66MvCntU7J6LdEUZlwFC3jRTjFOsEeEHOXzH7lXHvD03+4dpeNzhhH
rpk9WfKjEHuN/mgk3/PUReZanPtajzCeQxs9Wr323WTLQ6hlgsAa+1REU/fO7t1CSa9VceUQGIK0
ROP73W+B+HLmAjD+Bo59uO1QvolcOkFSgBnxmcnu4WGs6/CQh/RMZMFuFu+NWUrSIickR6iHmrxA
JCc5UIt1HF6gPqI4XygORkk6OoBPI6pWxoew/Gx01YxZHUb9W17lHAooBrwnxLEIuSw+33M7epHH
UVGINtZqcMcH3RrFFwArpbtmVUmCRaOeY9Yv6vHsuPu6JausSHUkMG/9D1QP4yaR/XuTaAHBnRGJ
RnisNfiRuu0igflS60bayNVWqyQ43Wgf96h2PjX+Cvs8h9ZyZmmzudO4Veaj7e7O/lwDfv0R4bYa
Sa8DtgrWzMI/VHoOfu0kRovHtdrtgg226b68zQh0tvp8JZyx1c5WUo3SzIItmAB+ykbok9CRxEJb
OMUdWLToDp3li4vvoDyGE2+4UpttA+Xf98b+Y6xuZByLpin4ONFgPwhAZoOndFF9upehw7+z2fbn
NjqNf0TXv5xsloDbuq+Gp3Ax7DIbPY8nM0SE9UVKHLDoUjgd0vGmfKlUUBTJoLX3t/UDFEct1Xzv
VttZr1VtzAYqOZ9wnyWiWjYZAkaPg9FO3lcwT83fqrLmX2Rk4D73JV8vc5qxg2CJaI61F+z/ZqQm
+mj7g8HW1mnnvkEz+Fmh4hsOCzROgLrjRjtDymm8jHRn9wi8mdqqzu23BHFWwVjc9c1lyoOlS9Ro
i3c3d6wtWUiTMY57e6P86f6Zn1u0UXAnedD8QsHjStQIFl+UXfkelDF7xFPlTQVVrlW0/JlNwWlD
glN4n5soLA/LtoRLDFZbfOW1NlHRGp5F2pTTtFtsCJh3hkdipfqi6kUGRtp+tggZkWZNVkPfkCtJ
nBlvuTonANKRU94abVBDUTznPNaIyysDoGJUXYikxfU7Mq61Y59KbZndabC89epDaYhkQuwTxGSn
rCImaEapW5xIMMeFt0G6mC7A61NQ58YLcilEGcU4ifd5hqPr4pmt9UxSQt2hr1oqRM8YulmZGBUh
jozePRJl7W7ppIJo4AcWyOnQP8g9loiIp7hUeX8A/FcQhtFWuuwSczH/jsig+ivcPPgPPVBwcZQH
kGwtzPXodCo/SsNIl1NWOKttHwO+g7cgqmw3QwSn7zRpOdMjTVv132UwSvMRMYY3n0e5NvpaWn34
DN8pu6Sflf0kFjLIzrO02t8dom8kV65Jd1xrLPqRAkN/iWvtVPeITKaBAvjW+AVDWKI7Rqie2L3P
TWEvbfMseyP4XkjOjf4iNnSmg0B17sJnLuIBwTzgY6/d6EfOIbCSg7IsU1hKqf6wa1kl4Ty5xqne
ZrGjX9327uxN+boe29Fq21ShLnTvIUPyJx3C/x9W1fXA8E6Rm4d1FJD7xjDU1BY4FXAQW+urif61
ObBY+Ae1leZ6uHWR4BDZ+3BGsaYhFmtIty5bQ6QgL/Og169ilPNV+2HRH3SuBwgCXw05TkITNr32
XBckYDYcRYCg7V2KBelfbI6RJOy/4fT5tXRurb6Jdeee29pBGOmOrK1+cMKtG168tlrW2OwZFhDu
z7UV63rVqT+w5N4KcCor9icYbdK/0V0csNcGMDG91zwW4a3dE1GceaAtxcYHoaftUnQzRz2JEEjD
lGyLnwpjtM/QDTxz4blwsm7pOAshYHsb3fHAFU74e7ORuu0N34sd4jnK5aLcxMewDugTzrrk1hjq
4d2abGAdFlXYxeXmNUBKPkztkco6WZ9yGq9fCrp363vlVrpjphbLBY1L/2sjRP2yNYVjAVhVHGvm
gCUSSmpbVit1nSW0MqOPAvch1IvZHSdLL92pl5W5pd3EJAzSBBAcW7QicWHjnjsNHjJuDMZOjTBL
WvU3S5GLuUhZy5hZFdoXpPglPasoLcuL1xhwQmVQCp6E0Fkf2o4ctwwhWpeZlS8l627Y86s0q/py
xw29Tz+38i6ye1hlngj48IW/xvg89gVCTNW4/UPUc1vEhbGVfoxwVOXXcLYqBEP55kZPZUTNTVZr
egkegpldKKG8I3LupqZoO8YNv5nTcvXZRmvES/fQzVIe2WD1s6dd9GmFi+E6tvLQVnccW+PEqibl
f2EAsIXofpo4yPco7BIPNVN+8Cg0QnfSmNK606ATtD6EnCQzTWBvqmrqnyCAJ8soS+PlDYZRfxrA
7A6nIQtfjAqz2A4SqRmNdL0gy6q25ubdrsqlPLS1Y1rkLHK5ZkbZexDTw7xw03QF7fC+6MNfO8oJ
BvLIL0E/xIq0f0E3wD4hEeZWyHOBzHIN/1+GZp1uc956yeJt85WUh37NcKdXKtl3vUEQzFPXPHSQ
R31cRbaQab1TCxvvfO8r73W9rSnkK1qMyfCN48ypNh9GinLKQ7m7N43BuuSP7jr3oNNGX+bxYC7z
BxHX6nmRamJtpOi0Snqk9x6UJUaZ2Gvrak2cWrf73cLTDJjbbvmnxz/55DjB9NqOdEVlHV8EjGEw
IzRWTaD6swNS8gCSpckUdW8JCzZXx1Utey0OYdkHxPhv1YoFB/WjSorVNEV68/FDm3JqfgeYBpzM
76elJsjZFqzjeqUvJ5SUzsaVKxHPRi6HAiLDIWfFnhFFDWhwNHEzrXg15ipQdzr3zPvO1iHQmoWT
cUT3CHbgSce/mAEmLLwNi3ihs32EYQu68bLWc8BLDUr1Xeem9A8A0Py3vOZSTQAnpteJuSOPnSmq
rgAKXphVq+fU18Dr9evSOeb6IZyysO8mqiej727217tmdJQBWZ+X5s8GU6YeO0UkVor63SXy3qqb
6Zjba320EeuL/yz6qfx/Zm+uMkYYQECqsEeLxvBwMJ+oRACo6/fRe92V07a/fNZkBRxbqdujvt8e
mX5rgd4NFR75LZ3thBNCnxunLfyT7zQ2IttgbzMLRGzNcOm2DdwT+Yx3BTanlc+jYNtzQLvPoug4
WwyU9f+6wjV/yBxEfEQ+r3/N8TABtW8FDkYB1BQd9QKsnWgyaCZo2kYjIzeF+wF6ZqmsJ059hYad
vZ9o6rGTIJtEPW0hiP6a+t78nSsV+Q+qmXf9sXDRfXKN7FHq+sTWJag5ih5Sp/W/ccYA06rFU9Xj
zMZaZMIami2h8tsI+bPUy8ntoYtQRJW1n3bDAO7Rjb35qko4ziO/DEpIFpb+o0ESPKagufaY2bQx
iYxFoPlvxK4o/hl+3v3UHQqOoxgDZ0olhcEvXgXbJtTO/u8Am3gTVHO5/TJ5rCkMrqhwTqJo368C
me925u0e+l/VGiDiipdZzr+BSYbp6EKQryyo7kQVIcae6b3RhS1ept4jU197Ptp6d4/aP3nrWveO
WoCI6oDBNW1DkuHzYgFNtjbT2i5IEJs9EXujX6agw+jB3bmcO3fuCOc3WiSSMIa8qypyOZEd3XD2
KD35T6XfrEjZjSJ8GB05hbcHZoLpMf1d1EnhqKj8bMVWiJgRkjYG2BuLfKGKvwZZUMWlQlKo7qY5
GNCyjz4LQR52zKGUZSnG5L7dltRwcajEobbUxsTiMFvwS9hPK+zSdJwrc33j5VLzSYhJmMeCi+8E
U4aQahom+4GYU2v7nqEP8owvGaGoSzo1Wiet+/uoJtgktQL2obsVq6GL4oda23iVq41aTFj7/mdy
KSG82lRc5ccZls6979c2PDRitq2DTVTqz4Jb/QGoCTH2CgKUeeLG9PD1mpDGwfL/o1jMJViz1P8m
M9zfa4WUNbaUrl5d8q6W1GxGdTU2d5PHzm+A/zpjaUnj9QowOmfnRafFG71AShe9XJPacr3uuwvG
AQzSGvJ/gCw15hJ7mOvDMOIYSeqKh4wJpy4+y8aERGNmXaKk7XbwFhGAOyeFRLByXjZwIt2OoLSr
JUxohh5cnr1QtM1JwGU5T8pY9ismC9xly+Rvl4YdnSvZnEpu7dEsp3jHZc205raYKSvQRP9xnTF5
4LbjQAgH23xBGLE2qcXtHDzMveqGu40GS6xlLo9kxn61XplJRR2LCtyYxRo3ItgvOcdouCJHp+hv
TTcluS2w03oq5rdQMDKfrbpkUXIWI7/03Jd3puPrj37M4eQcWkfw8YsWAdoUclIccsM2PxbFiBa3
YtCvHq68J5zw4CfdnDdfxjTnbyYQMjjcNtUyGQZV/IDtsU3VEzEk7yYzwV/TAV0FumOSh3Jttqdh
32Ye+hpzzDE0O9NPa+6mZ2AXD3hbY989hmHuvW+O6Iz3SDg543AbhB9S9vunZG5EZbFXTF2ztxLa
YXYELBuzibRQWe342PCgNllQYIFkL1v86r4oxg3OiN8JUILC0jMoiWceXB2a+r3x2qC4M5upuP19
2hLLSLk6DLBMdpAinkOJ8xBUr4CReXUiVaL8wh5jruBwnYI/9LAsHTgjuu7atab3SHdOhX6UqMK3
tu6MT/403ZYgk2vf5Y3TTaRTBP/N1CT/k8pkvNdO73jptIeq+dHdJLzbCWovEtK4N9+VTQnfGW3z
3r3Cv3sFJ88Ugt0I4ql+FG8mTF3uD4y/orQY1GrTTogjmxFkbQaN8XNY15c8mJ31Bemtc9aKtEaC
41AWnLquN4aTPQLEM72G2j2AIlQoxhcUQ1CpIoKRVu73ZDoN9wxpWUS6lcv0RAASLk+BLf1trEzz
rzMW23ksrBpQs4E7RyK4r09Yf/tn5GqFBNYgX+bZLd3hvZK28Uu3jXISzdxxtUbTyE/9aBgPaDzz
6d3u8N2lBJXOJ3rvAbGNdhYvTInOwJ+vmO0Yg7d5CQcZIMuNeIJiG/SJyABvNU9BqwN5dKpiG47u
NsxrVgiNPDTsJ088RfSUVl+OjFR0BRhY5welGC7TfvWPkUGax6Tt3+4u7FdoHXNk5h4371jmpl2d
RowN8kZ22f8o1cjBUHsxPQOP1eUJUWN1rbd9Lp8AH8IyrnZ/+Y98f46nErf6asTE9FX64FZWIMHp
umpPxjzghu463GFJ71ZucNxWgKaT13pBnzWb4x7bibL0Q1nQp/FlEx1ZEpIlFJyzQDsGvgUUkOot
xOWNwoEVMd0WWdZ3Ta+H/zi6i7fdmYw5sxoBVdU7Iz4ZQTvzP4Mp/IJsflsuMmDrTdxqIeRNW7uT
LXbv1enQhiI87ERA4qZYQeybmu+VxhRuYM/b2hmat7Uwulq55dzhVK8+0JCENSbLEK6QASgf3ozN
6L7xbED/9ACjBANsuncwiih8npWU8tIUg0VK00Sh4XEZ8Wr/Iq17maDCwLDh7mXlM8R7LoNysyEP
al3aUxDcTX8L0POVlb2r0ZdjWgYetw3EiXgMkOQOls2votawOlBM0Hsor+eoACsz8WkxjupPiMXm
t8MlYPGAsVAjQhbFwRuIxb0pBII3aIjyccWUU8ZdM7jyGHo94tvZ3x2o77B37y0m8392F2zWYQ/h
F+KBoJi/I+t9eQc5V/9nVx6qxGKe528OkX5FY88YesAmJ/9UVhWE+Fw4dGI8braKtx1DbNqwF+Lk
8bocYtmNgt/YZFtyQao2tGCSWvkdBHimFXhrkAgGvkteTCGVaMpVfxkF0JDJxfUiUi462d05KCVe
OkrqeSmbdfXAKWv5b9Zm+OVqLA8EI0Hq2sXKex8ZLjdjP459eFSbiaS18Lv1G1pbDCfEc/4j/vNq
u+4T0pMTyzwEI6Hzu8ZFOZk/+M4Ax/ApFOfWxEuCENJqmmQtndXKMLBiygwmP7xYoG/NodkjrIYk
EKDxc63Q/q/freBDq14/wtMCkXdhN79PvMctb7nfXjDDIHbrNC4p0TpwFuZWV9dldFzzsI2Fy1FS
KJT2JeLus+Fx46S0hakrCeH9d1hZ7r+tH+rLvuEHgC5zJYwepsd/FLs5bw57KWwptUfGoQomyrfq
GZTRdrq9TWdN/jd6xQLxDb8guy2Sif2Jt1r9RfFI/P/YwUSdaqv3TwwABCl00sCNZIwdOkTSIkVa
Do7tfUWsUToVhdfZidtF5XZypt2e75am7s6dZ1ZlUhhd4J7gvmWbFEQNEh8hzX389GjDsO6Qk8O7
k27QIl5CMDciBeHBj5egW+/Z8qrobLEijQ8zEuRnubqtTxJBW3Gfh8y2WWgSyRcLMW8PznKDYCyx
REG6jK7LDzGCrv5d7fhYjgDjPOZhbRnqhUwiVyZuLqJLaRg3wC33xdWjT/E/ExGJyf+9Ci5mGRa/
2QSiPQ6WvPHviGrrmkvfgGa/WNVgVHfdrqo9zVH0I3DtOguICJtLIERfP6l6EVYMTCN/t1EE7eR2
HSziYtFAmE2FNZdpjdv8ERModkXWSheztr+s93gs4d4DBg877u1WI0nVAcGUY926a2pba+1xaVJW
mvSjnu/tfKx+7HBy5VdQrtafFV6oE6nZDnmX4T0qH0Pgrea4yC1C1UcBQpRMHNRXxBiO/Zf3qc0v
bSntR87JksNZest0LzkQMDQ2fD7rvgFac841QVTizoMTvC7lNP8JUCP9mOySLxPZim627mL8DMeq
mLPSnbrlpUPwnZbYbnHtD7QudqEOojNlmcXJlO0C61moMqtssoLTAEV1cXByN2zvwFy7gdbtiNOX
31+tjFtL/a6j0ZyuTV2JS8Czs8FbDWAN+UztxVEDAhMY1dRNYqGox5NHIPwva7kJH1GiR+9diI83
9pdg+F3MpXvjoAWlY9KnBi+JYJGr2PXq4o/soGRQT4B90qcBXZFyqayvUvi8X5XAjhkbnGvqLhf5
/Okxrz4VViOZHlx7+fEstbytgvINhkztHCIsWr+FqsY2RTxmnMxurP+EamIhr51uimGzbDLUkS47
aQmJPR9ytyplSnmz+YniSf4xPDFeeCIGbsRSBC9tX5n5xab44EKsyercFSFp3AeUs1giiQnSL6Qh
93uKcQ9DSk+eSH5he0JyE7QQ/vEG8TDGyva1wx4kvS9Iuag8WTz2XIF10P4CRhrn+wJ5XnPwKRqd
iXs0u38M7p5DUUFkm9xSNqnzuB1C96TYgLDRjYPEEmKvhZ0IcVOryUpY7T3pc/NyqKPJgcHtGvnc
wkICDVkiRNa/5t7+0AlGaOYZ7Tt33WBHkqnFrvPD5gFUZEtg2Qcyu0L2YjgIxHF5OyQ1dl9aO+tp
w+W52cbdsjCgZMsEPRWb4CMoCiisIGhiXiTbFklJ6jLNN0G4bXPbkCQ9Bsipcmxg6DPFlVJZuCxH
rIoommWmKa2lofNALvfOXduQ+xITOad+L8vYvOVjt7XnZuu261jn+pE5GLLSce0N2eToDvc5ulEs
1kY+MoQ7hr7aOP1tfFXefBk7Ge2/cP/vj4E59SWrv41ymmFWAbjtIUZyXomXNSAI6WD4O1nAfCth
QMQLp9BZhNz2R29qm+VgQDVy2SKkExk5Bu2Vzl9eWq4+94Vd2e1OeU+qCRlcQ/epmjy47BbHfcxg
2/4aHNE+zMQuy7Ro8unAFhZiZAPkuWPQRcFUS0mSPu1l4cFjDPdZcKUPbR0Ew/7TSxfVRL97QzpV
ef5IoMlU3AMVeqVIVGtGfKxh/mXUhXfuMXnzrUKhHddmc+dsRESoYwlcCjBfBXb7Yy8UDFy0wPA2
x0blrvKjIWLlbzs4qMeMyVptPO1E3i+z661xJx0ZHBjpGH4EIQJ1TDbhAF1Wb+gSIeitImvn3LxI
y79ZhTD6CQT1hoMM4aZ6TOoV2TkeONsFpZ1IGoxVv25eGtxgGIAZN8c/h099jweUSNOjsaEVufZ1
4H/3U++g0WdAUNnurpH5wQ3Xh+eV4r0d6pzDNy5XqbCHrb6BHsIT+9mv4WO62FjmyTj0AxNhOpkD
J3iHpjMx8fYXSYR8Efswd2OyVuH8CF4e8WINzHUHVeNTvSWYr84FORXl4oADA5LDSqif3NdT8Y5y
tBwPHs9RnkxyIF0ohN3C3F9rhfMWA2H5pHO7f0FGNOOHZRcME7I6or/uosP6LpDl/NOuW/mgw9kn
1KdvvavheJ79pyYHCXV0iVIl7mE3dHob2lkKyhrjoZo3fyExYLm5yLbCf/ZNqgC41I0eINTW4/jc
1rjn+cc6bGOhv1ZjFlaD+5LfrLBM3KbbZuywLu7kEWkGDqZSms+IK5DGzWYhH2++o7u1ReoBtNKC
cLSqxN40RNUwsnp3QXVkbMLX4Pjbq9+Tj/p7K3CAzXMUtk+bdMvursxL1f23GKD+MRYKyH0JTz2e
0OcGD+jZJ5ixwcbbEAGrAQPlEW9+i3TwGfafwUbZmtwfn0CeDxXgHomdzdvewMLdZ6XV+l3Bgn75
+d47j04tdsJs2IABZ/quZQoImn9WUWz/mXA4eTztenyt+YVuqAjsb1qXuBPZxSrzc5RBbjsxFS0h
r6bg085QZn0bQZRO0kO0z5wEfUvccSKIzICRAMnIrILyoBLR7nTAOWSei923KnnkzFDlmaPk1giH
iNnPbHSE3Jqms3+jKZr3lALmMDzXNRBk4rpqvQwt91dW23UxEE5lS+fVb4ZSncMu138kzAdeKAJV
ft0crRVRCtX6yInIvBVUXM4HVbbAzmpkWydtA51FhtqqbH+XRs+Zq02hojsxLtZzuRG7eLJ4b4q4
2Or50dDRppOI6AWWDG9k8h8HpeeEvR7rKJzAgnXTInwYrb/s/rNKIgfjNqq9KXM6uqqI8i7whfFJ
cuAv2y/uJ0RfXwGEBqRAVZI87k5BGaUFWSlVImqxPkkaAz6MdtvHt8nhCeEp5Y1HFdq3+p0FXuiP
wEeajgV2n94NYno+gHpu3v2hlE95UfNpoEn1PckcAyU6VJX1cdRN3iu5hGQQLJXYuRVY7tFDYjwI
k0iY4TWyJoUBfEXtO8MbVHK8dwMnRKlhFdOTkwe+OlhkVHxQRun/4et2vJOb7yYL+4hv9WCqevVP
SGzF2aJ9VCbO6FmAZoADBENNqH2TnZp5CHDW3vAhalbW4VmG/NjN97fwMshtuZdFMYznpcoDGLSQ
mJgEECkEGgF5wALL/wJEBEcvD/gAcAnNdE9VCRYQjYurNvclZYIluqPcbN62bS5yN63HEoGuVgUS
AKBURtae2GS0AuSlWdmKH+iI2mLwMwMrH0MBKJ+ZYrC023jvXMzkjrTN52HMcWJzRMoM72tpJFqj
UUiqcd9tfEShUKdl8TlfRCML8bdlt5rI3KFyNp63pf8qtz2SJ7R9rh+b01C8Vf5cvM+Y4OEuvWjy
sqLq1B+gKr6vsKzHr7ExTdghTCVBjI9I3UPLwwpMaiOIy3bWMjziLRz+1pqYasI8wi2PddXh+8hx
im4HLefleadjNo/NDsUumSdt/UqqzG4diWfHkJb7/BnOTT7bS8O5Zt7ijUmfa9AlGd45xB3cn6sm
IIKgY5ofj2zt4nUbOd6TAg3bxA8ASs4CrPzLoekIXYnDijC41Cmj/FW3prCulmz9O9QAukrI2SkO
JDDXzWnryqm6ILrjQhtRsprniFBbGcOcTfgzIvIDESX5R9hIpe4tAtasJFSzfBsXN3qzMFG7B8WL
czO9S+Oo+2oojjyet1NeG4pTWvf1AVZXox5a7eBj9FtkhuNqIGCaXd7JSNvucRk0eo2mstvwOMtR
++mCpfRwo2vxuWA/vSGULlAoBkezP6zTEr4YSiL6qNxuatIIrf7XRnJXkDZohV9QosM25TiOkaJT
3ahi3dteSyBKiYZ5VQpPjwFTEiEyxZbF+FWxqK0eCkLsRSu5bDcxYTlYg4gn4th+Zu7U91XuZA0g
QLKH68K/9Wjt+CcywjOMgn+3GU8blinjAkTr+MmKC31Bmlt7dzkGVZ02XQlgysmxRDHutf+fwUNY
PbXCBvgcYKdiC64xvyyb7syDbmwyEcjHcdz/xsANH8NhUgt0POk5aObE2Fsx7uXATKo80s/88eYG
MqOT3xE9wJ89gp7gHDi5ME9WZG4RY7Ntd/fOqneft82zf2PvCn5xw9dWplF8su1WVvRtKcN6JRyA
7XeUCzhHi7JXYVz8iYZxt5OWOBl93vPCKo6A2NF/vd/35Z3lmAXB54DwRrI4ut+zgQKi9Z7QCadK
GaiYg1s5q49d5W4ZKyOUGJiN0kLAEnrM7DUajPnO8tuJ1ydq2vXgSEwEaV+A7me+R6oHeXsU78L+
50bwSlID5gu/QH172IEWAfW81b2zgIB7iBiX4DWPLMWzpvHbS8gbI+dgXceVUj/TDTlCECw+i2EV
Lny0BucukQlfnBBjO3mwvKKpgDEiuM821j8krOTvjm901Qk3mf0NWUQwJ+PZQgyntu1sA3uzEj8c
RwnP5WEerueavLkSnwx3uTlTOOXNtwxqhMMMfAF67y4mArj752LvkufAYzZLRMvVn9H2FdxS/Ep8
mrxXEUs/+SP6nWGLv5KksHFP3S2wxJc5+OOKaK0nEKUo9/bJiaiEPK5MwTzh4ALtCxmdEqxyd8ES
ao6Fz/9xdh5NkuNMmv4rn825aQsSJEGOze4hdKQukaUutFJJrTV//TysvVQwwyIsu61v3ZYIEIDD
4f4KLQFzfgAeW6MnmSoKiriPZOCwM8P24BorwaL3Op/6MaloTRxJTHBO5zU1xDeAdsTsGN3FSI9a
SeDA63UQToCUTftvSktucoLFNN2qpM3giqRT4jxAnW2yBwrQ9ldV0pL7qKEC42xH6nYMqAHrQthi
KqBGySSa9jYMVWplbeiXP1xgjzcp5K3xDpibmPayhze875yq6h7pp3qPbW7HP0TW1OF7QODgFtmD
IyVKmMa8IkqJjYloO0t9k5T8oxsYc2G0qVOfjCJmAXMIngZQsLLOG+0mMDzxKR6x7zzE7RB9FHmD
xEGX5z00gtiHJ+Q4YXLLh+me3DrPwy3XT57+iGpynm2thVO5b61wvAdPjvT4qFf2lyAGXjhwvjm2
flUHQGCVPzxmM7qSCpTzXiBPBd3XkNGupNrf03KhgfA+823AF/AI4vYuduWgdkJLs/0keAHB0RUl
khSsxq2uF125Rg/NtbddZHbOrkNLFby+hVo/tIuozY69dKqvqH8WtCgk/atDNqAMue1rHjaHCFGI
7Ri5Tf7oWk32xQqn+LODZCBvIN0bP45TFOV3xgCcbkta4xhb3wC/vPGHyfc2jTOCwgwQZOJs+GC1
qCzrdIp4CNLfHxwDGGGKWXWAfNB0OyAg1O5z14/NNd8v7uD2+gObNa+y94kW9doz8GLcd90Ir7Y7
hSemtwV9HLj0zASPJL3vs+TAGy6u7mutrJ/EIItu2zV9F4JSiAJrqyN/+SUGmRXuVO027Z7mSoC5
rcuDaygMUB40SVIuwkmLum3rlsWdlHlhoiOjpmRfe4PBKbZA8fLu0NL2e+MOoK8KCw1AKOius5+A
MwYr3hMG78lJTyXij3GTfx64k4B76FqTriAIZXTPqMkPsKzMKEX2QrXFCkirHJ7IB41ijSYkhVwn
zq0bIwLgfeyqvA+PBWtBmQDoa3EHErTvtxMopvvY6XzrsW9iN77vh3CgGR3Xwx74aPir1zQlMO2K
WDTdmIwj1TPEngw7mw94rVkvWdCVwwO9X1Xt6iSt3ZtBgwlI86CHBE5rrfG3OnKfCGHVpvik5VZL
JWSyG65/NVLsQTcngjZqhw5sBSudOWoa1kROkwn0Aie6kVTeDF9/rAvX79Eps5W1LdD5JiQ0ZF07
vaBmhGIRwnyT1PpfoDWslziv4F87aQTtWOb5eA/vLfhFFlKkM+292bj9AP5vjuUbnj4DXdlg8N/n
VUR9F/AGFUFRCRnRZMuq3+iVhT94ZNFA8sj39ooaQHAHW6zGfBv0WYsrR5O0H8I+513XBNJ7F5d6
/qtv4B+j5ACxcBvrNdavQTpR1NAdHU14RbXTRcvBQGbLIWhwEUFv+BSkZe7ceH7efpqyafqAiAb6
C2TjvyFL5QQfhb8xIgy1e5A16C3Eeqbxo4hLawYzjCACbXbXu1oG0QFLLf+JZxMNKLuBOH+TWDXv
pFl1LF8jD4aMglnpWrRymk5Xx6KJq19t2UORNCpo9ejRlnCXHKoP40HARig+FQkitLvZIOy7FQ9N
e5Nxdvewlb3mdmiy+IWKYi0Al+F7ZgHTaJAfhYPy4nawpajkgfTl/Pok3p2TynKLKF3urirppXs3
cn1solIKITdDFCU6Tb/JoG5rwVQANVPED2iV+ckDIjWE4ryLyXJtScl3UyY8GedHbOfdOILG4lYY
k8q3onLRrLUyeHQrEzlZ8Jmw25uHnJP2zazc5lepcu8O4R8BqrlvwIPURanPOvK8bMjt7XjaTk6g
v0MHGuhT5SbFO9ARtLhrlvlQIwVGA5834jcB/j3eAONF2BnlWOTXJ6/Q460WS/uFxar0dYYGd3A0
w8GgWlMgg7j2rCS2brnqWn+PHpEZ7GFRsgT8n93BibKEm8mSqr7zgETXtOVHjy1YZ87ngBylOvgC
GWs9y7TflvDi6TBlbWjshqid8plNk74D8Uot1uy15rtAIUgC02imlzRFZu8e+ZZK7oJOND8Rsg9+
854ZHkKgje/MPof2lyV68Sl2dPlM0HMfwjZtvrjwJNutr7kOFPnUhK3VG599EslP1jT1/cpHB6Hh
mTZFuJujg32MQTWBiAuFyXUuxqbexLwzYLU7Dqj/pmiRZfZMz3pMgNlrhNCo/cl7me5l0of69xCM
5reuleqrKDr8IvQIsSMe2771ITFagFE5Hr5cU7Hd36KPZct1QmEiF19piaXeMc99p9+mlL3MdQR5
udpR5dI+TF44fTNEVVUbDKqtr5TJ2eaYEvFSQni2ehrRMUDCAMEWWt/AkR5Nn0L4iiTGIFXK9PBB
K8FjrtzGz/utq9kJlTN6QZu6Cp2WhjodCOCqRv/bHKPkCXNfD5QzVxhKVZ5ZA5zzcFxeW6ofoju0
OMVz05EXaF3iYSTbDZQuhUOfrbdUpq09V7r2gzO5OqqbtSW+2vAc3oHeCYJ1DBwVA9IMF3m0sLz2
QEcEGn9Was5nnFSVvtHIAXcUM9EiapMOsRFMnoZgl3HjgRsAi7eGHVVFWzhh1DGtFCm298DtBVw5
1ERgnxUtnethbkVkNHmhWiTwi/rJ0Jt9AKxgVgSoE95cIT3gVW3RG0Q5DPDYDfKFxl5i4Fo+1ipC
8AF4jmbsE33AX8mjAClBhxd2+qm1kc4C08zY7yq7nqVzU37RWFbNLz9EQIfGXa8XN+RS+V3UNzoC
G0Nf/B5tTdwZ1Ggo5dMgv5exUbQ7Z3RBVsccWHlHmXCKNpYsXKKu5MZ+0EcgE9spDbV0VySt85m3
AbZsokJucUVjibs0HCck/MqoahCLIQPsd6kzkXZ70smrubfshxurh9GwMSNjbvNqlvc82mPy0mRk
6S+WTr63Q4lUb2/TEoGbFSJ/aOR3JV3ElRlNub3NsI3s6TFQOlkFoWk990GR029wDGr7URlCIacf
VPwa7SkdUGeM634TQnbtVqiRlRY+9Ib9OwXjd1uNtXiZgUX+Su94ExB9qD6sWtQFZ84RkH0kYUf3
g576XfzUa04b3IZ1YUPkg8TPcawgvZZ5HkGLqvxmn2L7iqCo6Sa8P7Vp+hFS0kH8Lq/0Xe7bjUlJ
xzHBBzYIKd97JTo6K9zb6+TQK4uKFnw0Ua28RrM+hMgF/2psNJGRcHH7x9itPH9tyZoI64Wc350V
AFXYJZU1WqtRFvkDarv07zX0WdCPHcRnu5b1jwYZchA1Bmno3rE78TvCzSh54LbNHyAzYd1de0Jv
t1rlCYDSCQRFJuBH1D9R6b5x+ib6iPwJ/Sgk86rnwiwx6IQO1P1EoavMVx0Gjb8rMxfeBtkJGhko
njlPTWIHZAdEW7TsSjN6cTmCqP8aXUTXyeztu54EGI5S0KqfKRK2HXpTaOesEp6CaoUKE0EgS0Tf
w7iv4NO5tF1vppJ0g6fXQGaANo/9y66BeNdRVXlrI/G4PXJZqXvQ5xBcQCK5n8GUBwejClHjqdIe
KnJkIci9ZT2AhCBY3gDYGRw1t9kC0Ba6LOPsUaSF8TMHE1AcXQQjUzTKa/ELZw9Nrkc/k1BGM7uJ
9gK0+oPpDGmzdw1v6tZJRW9zO+KkI/ag7sYH2xlaaCuDrw+bNLaK74nvh189gIzPpu0OCL0NFYfp
F26GIt2j/dTWKzsVvgBs07bvQvwivENUxXF4BOtATg3Irjk6Zq4jIgV8/POQhc5nB2l98peuG4C9
pB0q0/rUfQ9TSbY+NTXovcTkyQkg0vo4OaaimIksFzREC6sVejBNHDxqmm49a24CF1iLzWR286TG
3aJgYIOVSCsbPDElpzkNwN85/2A1E0GxKGDa0e2su3pnd5n1tfULG3q5McmP9gSgEMcEX2wj+tQg
NdDWMOg9m7xOOUOBhd4oRIsNcGQF6bKAH7gSNETDrT4qykxmh+Ttyk8JrZuAGti2R5+pJdrQqV93
CtD3AziQBr0ymkAoWwtIEEa4Ziy33Iq2j5OPPkojHjLXA81HsJNut0VvF96BZ8cD7TjPGdMDF3Lo
byiHmMlBStB028Lo5A+0f6vwUIgAMHagGnmHmn0Xb1oQ/ER3Ez8INpsmv+iVb3/0eNs6W5nqUwJE
CXrbRiqwHBtQO6SpMBjzuwG7lE8peIgfbV5pGa0/x3xO67FDJQPuNeUJv9C/oD2fvHe6amT6oLzu
XaQoKnyUb+NkvCmFPZvoUIR/yYitI4i3PHAQU+wKau5IYOOroZzhOe3a4Us5AXbXnCgGglxP3W0V
DtSYpSlCtHDBdz8n4PCM2wEPAnhh5FizrAA0qz2eTNWT3hlskB5I3cexkDl2hTlfCcwQ9GVEGnvw
VGiLQ8GwQXJqOwBG6Eo1mCB+QH7ON75Zdk3NvMf66yEgiv80dd8Yd3aEOPW9BruEWvHoOhHhFYV3
ioGpdJ7MJIB+0ELgKLeTEUCrjIJRjhsfCOaRG6VNECTNQU7Xmmm9b1Or5SZLuJwKOKTtKjRKLSaf
tKsbuwtddxNlgSJJQSFGbtXQdN8mNcpPejBmxqamK4tHV1c6bGsfQ7sNX3qkepxBqpHAjtLb0RJS
UGRxveZr0EPfviNfGW/gLxvNrpLU9H1CAhR72vfogUPnzZ/AfvJEpXUbPHd4hYL4bn0ZbWgHORTm
PWoeG55U8RcNvY9yjWTlqHYFPd4vWVDbA+Iz2nDzT8nDhNcQXSaVWNwyIkeoo6tKRMz/KQO378ss
wYnGkam4q/AR+SH1IKIKnAp6J50HNwFp7lL+9BtIp9DQgK+hU9D77wuLjg6uLhHlvixFo4EyjGgA
urToAn6jNN46T2UVZO09rWyDHD6vfO+j3g5i2hjhZB7hGoUpTJsyyFb/uL2UY0ZutwFbE93SV3DR
DWerx7t/9IKKRUGBcBMoz/5Fr655zmQUzgkUMCwBM/nzP9MEmVF0EvavXRseaa0ArKiBbqUWUqT2
7h/Ik40rlJdsc9sI5Fpwed6IGBOeQwSGebxiC3XGz8iYfdX4K0ogVDF7Dv3ljKULH3EXWTRrMEkj
SlMWIJfd0DeDPAytn9xNYOy+jV48Hh0KB5v/+s//+X//83P4b/93/vT/LUH/k7XpUx5S+fq//3XO
Ysik900yb5rC1Rdehz05jSLW8fSB3QF0CUlaynnu7eVRztkmIZVnAmoEYeI6CwtAPxorLIN4PWkG
zVVUGF+0tqkeeGcMN5dHmj20ToxPiROgzk0heftYfNDTj9lHgZ+jqYWlbKWFt/3UGnsu035tavhC
WKn8Xtk9AucYbNzWVvvz8uDzNBaDz2uoKxOrV5uu9OngZdD5MTx8vCOyKjoWIsSvEqmOXe03MATN
LkCDJ062lwd99W3p+tH5YzgBoM5wFys4jUXfBBaot6lui09CIoydFaX2iBx++FZPRSbmWqZ0JPo+
+JctlpFm2dDgbwDBrCjqXabcbANVtdkMHq5Kb52VqVNT0S1lokxoi4XJl+kZXYEGPmKTyv5QuVFy
P8jyxUy79OHtA/GWNHGh1/mMYmHKlui2BbAJtQB0cuvVQEXg0SCq7uiBw868PNYrAzgmYzqYQLr4
7DlQdU/3BwxbDFdS11wr1EbRkh6NVSxzGhaghFcYYnRvPdzzeO68XMQVA67c6XhR0fgInTFeBRp/
j+ajtjXbKX335lnh62m4NCkEpQ1zsVRp6U/c5g4JJ3Zkay+P3B2EUZRxG4H4ieztK76Irzc80toK
bq9rKDpCyyOua/BgUwEGLxFtvTYsm2ZuiTyR2TvTpzdPDXalYbHfFd/QXCxYN5cG0hC7iSlL7Oeo
aGk4qMJ8aRAo3INXDd4aJ5WJ8zlYPsoDHDBjnvpfV4GGHwAXJCg6DTHew+TnZORAqNbc3tf8GM98
RbYFFnZINJmwYxarhsZBMxMXEJxBB/SAoQsngOrMGu5ae8Vg8vxQKNHO/7rs/NNZGR7MFDhE81k2
y5VmhOLoASCstMi8EqDOHDBJzCAWArUl+i/WqzAAGQ4BU6nAMcDQ5YHd+0O0D6wexbWpjN4epRjP
FaZtWy6fchF78frok85lK2a4IO+HXvobE8+wfVNHL5d34tlvaLgSqRFHKC7s028IyR/vHAUxPK5o
y0+t722rHIP6aPCrfzMpCZ1S8AltSy6G8knpTT0ciFK9gU4eSgFHy4N2gfCDuuIa+fq2xt8ZWU/6
agAU8bQ9nRVQckA3HpLCaOFkgJl7VHN2Pvk4DXnsQl/6qgKu1xgaXZAJXPLN6EoevP/i0zrCcU3d
caSzNGjPebxn1YDOg+FpJR5IsM0pVlYH4fTRlYD852+dZgjwlwUmFrag+2voi/RE+GmT0xCT62zK
gi9aRQdn1QxYGxWgzB5FkMRPYVWZtzTH6jvM8MQjV+60pdXuHIHiqN9jXHS/gWVnDu97sFl09+ND
FOoUdzXoL1curPlkXvq5i/XRNGCqse3IdUy/ws8COrDegPUBRhdb5NrFOh2bEK1hhEIur8mfvPPS
yMbpzkAZBYpLz8g14o0AHlCWS51Hm8LZutTt7tadIQEUCV68SlZ3IkyDQ9l6V37FuUNH8Ge97Dlw
OfN//yscQx4yIwm6B6Yf2pJeiMZ4Ddz/iEh4eWWo+VC9mi8CCpxwYMC2vTh0lFyiFuqeufaabxYY
zT1NmYy2LjqyBSJCl7/uucHkbCwK0gP6g7HIedwibsxZ/5a2Y+br61w3iztNRdXe6oeEWrwJ6+zK
/PRz39KhUkBGYtjKWLoZu3CsySLw4ETApUbbFy8CENhecVSk68cRty/AKIa9Qy6wfyq4Kehw4Qmw
pTQSPWuGa9+OoL7LDfwZsSsplu8vf5P5algsAKRiHfkUh1ofV8jpWmfz58+R0AIVB7HSKcHbm7Te
tpdHOfMVuJZcElouKEOIxbb2poHuK7IH63oUSOqaCKQoy1jBvR93l0c6E1oJ3zoXu8EXl/Zi7ya9
7EDbkfvRHaqOU5B5x4LuzpoyytyCsLN9V+sBWpCudodzSPX2oEpCTayzqXkTVRdbLB1gfoZ9YK1d
LdfeNbaAWyHGIr+Dcp18uTzVM9vZwuLY5KXAxtKXD2gQknCAS8YCKDy7AEh8aqnTgaaeSohlWJ9d
+bZnVtHmZmQJMei26Oad7hVMdBDztCjpA1qrb8o+RvuvaJy7ynDcK0PNf2qxLRnK1Q3SGl7OSwtn
XHpqjIE8LuNE0QJK6rBFojQMEAHHVG3bm8K4xxlLuxIhzs7QMRzbAnNjWfp8Wv6KfIA4qwh1JhTR
IF3sqHOCIinQRIfVkR/evHp0JtAj5ww7CrnR06FsDS156KUkuZMnPphlEdE3AHd8gFUZu+DwutK4
EozOzs61eVVy5+vKWczOko1ODGTDCN9vyq2GqNg9yiZWtAmhlr/9ucJXZAltxzYkGfDp/BoeTqjB
8SlRVrFBGpHnKPy6t1UBvPPypzw3LyKX4xomdrBKLuYVI6Odgz+21hDOLAyGUB/WEjxqW8CHVzbI
uQt6PgE8HijpwPVcTAuuvrDblmlh8qT8deHknQVMQOUHhPU1NIwDJIeT3s163mlj/7uqyu6Il091
M7U6yfnbZ25zl9E8J6ha1iLc1AmuUKpHJxPTXXVoYUDtBrd+bntIsf9iJNdFDwt8D7fFHIz+Ohm8
3jAo5ReQLRoYCkAPQ+rIAPeKI96Vb3zu7Kv5fYarGn1fZ3FZ1EMFRKsGTlEA9z2ix0iXDfeqTUUP
5wbhaO0INdH5F8eR9wX8WyI3NQp5Oj9fofM4IpwNojjxYdoCw0gDW/86mumhmFzvyov37BxpHymT
FAs9y8XC5XAcHGNEt8kL8/adCs1ojQfPdEBRI76DJYjlBFqFb38mErvlDK3SSevsxRwnJOjA1yHd
noBV1bczaRScYKOMB5exf1hhEH69vGvOTdNRDnuTHWoT7U6/Kkpopjeg47G2R6t+HiaExqscOGuE
I+mnPnCSu7bXxl+XBz0XDqgroyjq8pwzrUU4EFWmSrNHKQEqzLDJR21c24kGQYBu8f7NQ1H3pCZD
VXAuAi2+KC7bM9OM3gH0X30TUK28o6wc75LS667ciGdmRZkcmpNQvBnJcU4/ZQt9CVJWjVKsK8Qu
BllJLySxkb92Xi5Pav5Li7sXmh+bkvyJaoxYLNogPK+OC71eS2AlDxWm1QNczwyPzsvjzHv81TiS
RzBUOcGUFqHUUWUWR0jbgnep3ANnJd/bQ23jOy4RnJps9Sw7MAsF1yEmCCr+cXn4OWIth1fCBlhC
o8ymKHT6QZ0qay1fSU68sPoPyhPTe1DdSJY6XbYrx0y7UnE9cxYUXqdUyKlxSWcZQVuwiSqIaSk6
kw/zKM3V71zU/jqkvY+AyWxPCQTy/ZsnScxG/kVKKQQPidNJIn2MaD9Y7XXnIk6XoxLxaNOd3qEH
iaYJL8ora/rnqy2+Kpci+9ORFmdQLYK3m/QjbdIaYbU2jn9YQap+ziH+h1BQOuFOVeiz68EQQGGa
IH2A5vI/plQg7c3lib/+2payXTIKSZaFs/jiuEDmQL4ppFAqbM14h2li8kJLAgdUCAi3SCVYajVC
sDFXl4d9vaksxTFl/tBCEG2YT/Ff16SNvnDoYKqEfyGOY3E2S5lgM3mEz/KbTRhemeXZ4XRn7jG5
usuleTockoU61CVATrMG4EdwPOaxSuDFD9oAKTvIkZl78/zmL4rPFyR4nTmeDujYsypx3tfQfzTa
kpFMmw9Ta9rHyPJ6DDTz5soMz6wjhm6MqbhHSFsXF6UsuzDFZQnqp5vWh1AWqNdj7bDRPC8+BIHm
HSdNMx4vz3KOPKebmJo+8ZwnDq84nlens6RAm9NG4qji6QG6qRowGYzJeJReFL/soCx/RU2NfwAk
oyvn53WUn0e2yQx4j9vAr05HNlEWGqvS4sJEv3RL61kdK+kYd+j85Fdahmf2DhVcXVKVo5RLEDwd
SvOMqAhME4hDgWZjNYzTFm41YOep+JB7OHlf/qZnZ8YKUlcCXWdai1slTlWgTSHQEyjO2S4ngwTm
72k7pHOSKx/x3PLpFHhc26XtJNRik0bGAMcjnfVjJgiAXaX5WxPdHRS+5Scav8YeQaPZJmHQrmR1
c1A53TfkVwzpuKSRfNHFZo37EWeitGqggFBf0nAp2oUUPq4cidcLx/uD8jH7klDz6gx2OpokEL+b
dV1HSOpACtggQlPsUOpEcQhnmCufU593wnJaan6c0XkyyI4Xx6ESBSLJjWxoOpXmQ5TwggyiDFMz
U5Yhri1etRdFDVnAFumhLFOkSkO32TadL5H16Mt7gaja8+Xt9HqNbfT7DEp5dJ65QRbbCeS1DwWP
Na7TBHWIjiD7xY+bYY9OkP25aWBiHqIBduEGHDcgy8ujn1kCl3cmWR//wNtYhHlX2QO83JLGfj19
85E/pvGCyfQIpYkQuLs82Os8iSik06bl3FjSWLafZ1NcBBFxpxBAuw8YciGyo6b+4KVY5lJYU8fc
TxGTbJsm2lpAEd5eD1YcIsbnV9gIsi/OU0KJVCDw1K6dOPrFg6i+x6HdQ0g2Nt9dnurrA8RIJGRQ
SLm7me9pTGpLrPliC7yNMWQwjsug2Ye0O69s6DOjkIHxwJxTA3oSi9UrNRcZbeHxQScX2i/mPzea
gVTq5bm8DnhqLkHOs4HewnY5nUuOZi1K0gPyrLOc1xjI7mjr0RfZT9P+X4xkk+FJXnZUzRaZbIdo
GeyVHmNXwMj4mfrqJkV8GL0PmRwvD3VmL1I75xGio1JNZ325QIGDLY09a8fg+1jDkmitnTkY/b1u
UK9fpbKOP6YjvL1adeXnurffXklGfQ7IkAFAwabTuTj3CPRS30mBUWFemN3RDp+2eY8uZSwGc3t5
rucW8A9owf2zfMuGIBowXatao0eOp4QmFUMmg/sePaF2eK0zMX+20wiLOy4zmoEsAkHpxY50PEyq
9BG2ZSkn+QG9u+JzodnGZ0MD37vqGsfdpHmWv/m6YlSQazwodWpny8VErmcYEt/s1gNQyluMlYqN
3rvWvzgHGNxRB5zxBDRyT89BP2IMLUwk2mEcogs6SbRa5VSt8fJ7e5GKqfCeJH7QWKUieDqUbsBY
BmQN7ElhWaIQad3ihGetfIkcy9s3x1xLmUEEdMCtxZkzqhpToE5269Krx/3koowd0CjeJd3w4/JI
56IVjTiumRleRXP6dFJ2I1N3SnDbKKuiPTYVL+TMAel/eZRzm50LVVpwa1HFtBbRqpAepb8I7mXp
YBuCKj9S0JVVHqYm765cnq+GYhJk1byEMfkCYbLIkiZ0lmq7xdtVWJ3aY48yHsq+pcYAC2l7eVav
ztU8FF/OpkhKpmsubi4NI294RcgdxVnqH4A/+0gQNcETnmz1V7czoaRGOHbkV2Z4ZlibLBd7IboI
XDPLKEkrm31Q4IXJFUBW3XzBNlHfJ2ls/EZy1ckRgbLKt54zHgx/D7rY/BZSOKkfDBNadjnkNAOD
HVQ5mt0Y9t3h8mc9s4J08lxmKIHQiFdQpJAnkIFmwrpAePMGxDLKnAo/NwDg5pVz9irPm2cFdJJ2
Ld8SwMTp7vcAl4RyiGdjzmTAmg1pV1MiwAN8QdsXnWF/Iw+LPwyqvnLsXt10i4EXWwdNF2D1ZjCt
m0bvd7wDUS8KLaia+hQVN6itBxuUvGDgYz58R2M5vXIgz+4hLgMOPh0UKtOnE0dkb2oqF6sTEWBC
tQoFspYbP0iyOw+JgAiKRokyyIjExZUr/vzA0kJ3ii4aGefpwJXSkWDFaYsuX9x9QvWj/G5gQ7SH
CqM2pVDTPsYE8u0Hde6RUw3k+gMItvjafaG5eubl82wB8a8pWdXpXdtkWf9z6jLtqQvqSKOCm1c/
L2/lV9EVWBGvYKq3FFAk8LrT2dr5ZJYjCjhr5Be0CTZJCyoex2L18e3jkHRK0k0XMOmy98Z1YZRO
BX/apgw1O+qMlXcbBPBWrizfuQkRWqlccOQwYFxMKGwmZSZeLGZNZMxbc/wXprq71p89EwHU36Ms
jmUQo9GO8IdYIwfS7JXtoeIeuLMKkXpzSYQVIlmnRwI5kwbN4rpAR6pMu8AAdGPnxtdAG/V3Rqvo
doEn2lxepDNbX5HU4lpvz73nJY4OoxzHzRJPrFF8Q20PzUpUwfvxWHXCOfg46646xNmvLNiZCEe+
Ytu0D3TEN+1FJiFUoDRMtnQk5tLqJ5WX7ygiTg89MeEWCn62sabZW85ViMpfnu65RbTnChfVBOr9
y62C2Z3fpDG7pE3tcQ8tHSPGCJafgdbOlcvp3K4kawf2RmXEfgWWden1VL6FRAgF8Hyfi7zcKIoK
V2LmHCVO0mi2CsVCIHwK9qKz7BwqE8nPcsLFDXj1iHqkKo+z3+2unO0u+3I0rjTUzn3AuSIygzsV
r+NFjHYHLOOw+TLWlZWl2zxoxx3OX+MeXuO1OujZoRQBRJCuWzwnT+OUKGFC0Wwy1iWkxC3REmFC
DMrQnVTXILJnvyK3H3VFSoO0Kk6HikPQ+qlKjHWNJ+YREoN5LHBPuRlgLj72lvT3l7fhuVPHkhEZ
DTI12lun4+GcEDWNzdSkrH7H0BUPYQNrLsYhd9NgGIF59ZRfGfPcHHny/CmbU1NZQgYKAO9+NhD2
R7cR60kv42gzln2awaHHhxER6uzu8ixfd0bYnC5XG+gZggt82dNpWrmNIcDoEpgjtw1XSfhH8npw
9V2MfDLCdaiGEeecXRhYqNHBN9R3Xi6gmV3+IefiDfPmCQ/siybNIp7GSscnKgjBv0WO8aRhyCLA
aNj9nnJa/zPLGwvqErL0XV3Ja3C412Nz/gmwGPlRzqeWdPoNCs23h270sOvKo3LTmuYQo5O3Mtwd
3KR6U5pBv23SWttenvLr6MOwls5eNmdM1vKhC2GfutZ8seOtbm7VGHn3Mdp3h8ujvD6i8wCgvXlJ
c1OI5eRiZxoxkhvA0noWgcfHTAu5l91QlJ/fPJIyiQLzm5ocbZlM4ItOkW5QBuxEaWzdeAr2veOW
e33q7SuTen04aaTPwF3HBozxCmTm26GlZXUINN9FVl1mOerhQkOWKnO8HYBYDamB+hpQ6fXppO8M
KJT3Lo9R2iCn26RVkLlbCxAf3M3wYJZ421bYzB2GBuZtHYIjfuv3nMtJPOd5J9JrWn7PrIvjGv8p
ZLKCqYXrO1REhpyHx10KvubKZnx9Bk4Hm7fRXy3CovWCvp8RRKpqEKJ2arQi/FZuxGT1WPXC21c5
IT7F1ftKvedMCDKAfSGmAPZ8TnQWkTYXVmP59D7puEfqHhvDbq0F5pdMs3ArKpA9RZgU+9gBCdOy
wvHYSo3uShh8vbQ2FyaEqpldQgCY99tfs89D1wkaoY+bsdLcG60f/f2YKO8Qp+WEwtB4LaV7fSgZ
jz40NBYGpAJzOl6ChCMSQO6Ik47h3lNxHjBDC+TGN9trxYbXC6sEQcbQDZtnMUSM06FQkxkmtDL6
jVVUHaqGXd08hy6a7XrbxC2U4cH6hvFKdevjxn5lU73+rIzNooJsNqmsLClWyaijpzrk/cbBKvy+
h0FzyCjIontl1PtA6O2VTPn1Z53zRhrBpD8OGEZ5OlcccwbNDlWPIWJJ8HajYYWcBkanovpy+Wz+
aXmeJnVqBrhyddJam3tep0MlQeVSsffHDdaxyDT2KXiiVWVilQrUT7afOjSznmyUdh5B5Y5o/Uc0
R1azQDQeBRjsrvokta/0Tl9fKMogAAuS5vkqW6IAEY9qBTBiVFQ8gekgcj7BWvbZ+HJ57vNVvJg6
PC5rTlQoAbyKg/DEcd3STdQV/BoFIajuYg3opwz3Or6jYNMkAAeYUs4Guc5GrtIR3bzLP+HMQlN0
mUenWIcYxLzp/zqvpuuhHRs7bGpLxHekCM1BVJa4ATAvrzyEzg5FPw0KDjEf5O/pUHUkyUJqvd8Y
k9bghZYFurkO6hrFZyX79srj50wwpFjMg0uChJvfe4uZBR0rIZAsQQmp17J1a+jwpdHUuZFQVtdd
o8Nbl2O4hyXsPNRT5T/5k36N73luhaGx0iFygHHDCFrOGQ1BQ88H/IV0/W40JD4xIZW7LJ3QK8QN
FqVLQ9skCfx+spj24+XVPTs854rgYbGflw9eM6m9ICZwbHQ9ttCg1Gkoxx20aCeyBvQSwccDsm5R
eSiwidXUm/HWDmtAY3kmBc2vw8UaNDbQjnaoho3fpcWPAsfCvfRaa9W3ZXvlyJ6JkFw87GU4oVRF
lqQWX2+dxpj6AZmUGCkNHJQP/QDIG6mbENUbo9lf/rTndjPAIzq3dDJ1kqfTlY0wxYxNxfYqO3f4
aDPABoZjcxsV4TUkx7loNBdH5nQJrNdyJzetwDgyBOsYy8LIj0HmILeEERrGA5fnNIfaRTyiRsG9
DecVhu2S8qqSsSv8nBsuL6VzizmqtfVyZIjytpk+NBai18htudvLg575kFzccz1mRlYYf9AJf0Ug
dE5V78cI6tl+0WMihlfQppCzSVBVI/51JSz8QcQt50iPHbgRLJKZf3C6biPA4zQTI5bNoI97Hb3z
zMXwb8qE2k1lp0/b3gubHN3ldPyBKIOFtjxyqwj+lrMcTU+FtF81IkIONMbV4gF8djPu6Ynq/q5v
kZKf0Nr41gqFwSzSbawRtjH29E7Tfc1bWZXfOVuU2ofmJjLC/J6J+wnKzMabOaPsFUm+Q3rkwnQw
FmWnLMirRFktonyoYn4QeX/j98gt4qGlbhITK4U3ryJ0OF6bgGQtCibzKv+1igj7dXWSJCZP3Nb9
4jTKv8sRKPgqjW66kuae2TAw6B0Yo4AJoI8shqr7Ep2loDU3pUydD8jEpLeNsLKDPSB0eHlWZw7E
3MiiKmOTnLzKZts6gE/WMhSN8OGW5NrZ6M0U3EQJDTp4l8adgfnRlfmdiWQkl/Q5+ZK00MzFysnJ
qJSHJNkmzezsXajCIzYWJGFVDzK+aa5hDM/N8e/hFgciS+YnNXWNzYTflXtoHB/BNTFhlrhya66q
jg4pTjRmIbaXP+65dUQiE80AXp+USBc55v9ydh7LkSNJGn6Vsb5jFlqY7ewBCaRgUqsSFxhZxYJW
AY2n3w81s2uTybTMrb11N7sqGIEIDw/3X8RIpyI3SJF3mEb5W0q15msth/VLlubz/fmhlnvm6NDT
YeGFoAOrAtVzNMdGQfUkpEXn1dMs+xQRMfPutF+Y7GDiNUrqqsQA5lfd0KA4P/CJxWVgC+gmH1OB
lHN4LIwEHa0+aBQvbS10eAZVegY19avs5P52bMFVmpNSXFjXE/vHofBDxZe+OzHuaLKDXSGdbDFm
HwibiwKBkpscEGDiNiouTcVkW+vzszzxJaGJywtghG4LBdrDWTbIgjndjIDpgBbSN0Vum9tJT7Dw
pZV34X15akEXEjdfkyBOmetwKCmDHpYj+YDsaCujDtqKwW4frLaw6IO0qrpShW3fDxVsoT+fI9RG
TUODiUzKWFb93wJcXFP60UgiPREEWAi1qKQ+15kkkFdzcnEhmTm1oGxWCopLtkwkOBxMWGqbxjTX
vaII7C9aOZUYS8SYRph2PF3IEU+dDWO5DkHoAxY5Rtyk2Pe1WMAonuUEosEHTun3fWYbqHXxEKUc
s0QCml6qjypAdwE0fyJBdQD8kGtQHWb0owSR2DontdCxNjAqqd9NVhZurQCt+VU9heDE2kzVH/NA
M5/z3uh+FQ31qfPf9dT0qVQuKHo6k/wih0uNL6hlDE2teWaaI9OeNUYybvQyM96yVMg7A9NxPwL5
5zUTj7QLg5+aPvUa0E4Lo/QTfkFTx24szUFDLCwqMn+ytLBG7FKtn1IHKK1eBukewwDT47na+1Dh
L+G9Tm00nrcoMCyqQlymh7NP6boLCdUhEJ1agRBuK7tx5ehbCXmO/0eQgCG8oOfJDz4l6JGSJpGF
XrmXDxF6jpHdbXI8Xnd5hdPJ+W96KgIyBKAnHvBklkfHRw0LBZmzRPPwq9fC1UD55KMYgCS7eLsM
+x675j8fEqkFzg81RnDJaNMcLmRolBVaYWImLg39fQdn0se3E/Ma/uv4VgXolp2f4+dAaKNrhbrE
opO0SPwcDojAuDARCpy9TFGTr+A1ULkKJMVNZeyccvwSXWSYxwvR9/fdcXiRQjbW6OIsYg+URo5O
y6jKeECn/YQCaCiX3tiPyn7QjeBtgFX+lAVTdN2GDYrYU1WY2zZPhpsUx+PN1Dvyz/ML8HnrkgWS
NtDTh+72qa/ao3KKSIRE5Q8zgGcZGvF7AV7wpirq4sv5oT4fU7LABczElcqr6Dh9UDV6w4lIZq9D
bdsfc9XxI/xq/SpvjGcn6HJfHmLhcrta2yYfA//88J+385KEEiHosJIrHcPOQ5jSJuUwVDEQUSxQ
bUiRyEtANZCcqaK+7ntHXPjQJ3aXoi3ICcpgoNDto9vOhiXdY1g4ecpCy+gzU/haJzk+Ni3zOx5I
9SZVrYfz0/wciVFwpkpvc8uSaR6XjjEpU8auRqJQNHH8kuXqfRPY5SORUNoqQ4TmKI9/zyYZvhAu
Tu0kgh9YYVDYvEGPJhvmmHY6USpjvYr+UTuq4V7KwPanbRpeuNg/Y+1tm8wFaAV+P+yk48Jq03Yi
GwwMLjRAoQBqhwSF+RQjQVsE5S2bZ3AzLGa9RB3GnaWE02NM3vWM3CpeqG2W3qi1FW7PL/ypj03T
kmo9MCwygKNDjbtYgpkBoSSeIRtgCmoDRse4KVwF2FtgroTQ8K5wDHTfzg986ouTSlGtgS8Hglo9
jGFJiZlXMg6z11TVcI1hkPqKW2u2sxst/zmNQl6XCB6slVQfLuzvU0eK8AVCXOV9TIn7cGSlRB8r
qNFNpt7f3o6NUjJXRfqCLlZ7JaIwuBBBTm0xDjFnygCLS+frcLwcoO5gxdhTQh/t1iOq1CtSP4wi
Rru8cDEsX+soRBOrWE067sSr44pumWPEuzhkIpE7tg80KHQE59vh5Y8/HfWa5U1FXYp8+OjM1IgA
TnaTTLh35mO9wq/Q2tUFgjmKlFZrJDepIjVxi7soLA/pwr45sWHJ1GD/kiPztDrGAVPOrfuGapU3
h3OFe1Zd74xqUG87rMn2lMs7d1TG8s+jMOkEd/sCVmLvHH1Cg5a/EcfFoqDa4Omq61hu4Au9lnvj
xU5jdXN+gX/jBY6/I2hd8hdkDwxu3cMto6Fmq6aYO3o0StMV4s+pj1XltJ4Hw3yotK78rqD87E14
pvijjCuiL4RsbvDQTJ/jrkK3HkVJfeXUPIou/GondjPtdqItVXzc2I8LkqRy9DGbdvLM0lLvU0ea
d1bf1U9A34r3EFc4X56QU00HEX2teDX+SLD8kRGN1Ms1jpexP+MfcN0Si7ZymgwXdseJyj/FE/pW
yytYp/p/FM8ghFezpfWjNxhlg7RONQyZFyOz862RNclaWxI+qVcmKhk/BrD/4aoMC/kabWaUCC6s
1Ik4wwlUZBp3NGUBER1+xDyhOByV1P+NHpdK3PXScN2h8LxfOu2zj5qLdjVht7Y18UhG8NwpfnTT
VMV+iVaZV1tScQMuVt/EVpVfp2LAhK9LJePC1j6R3xAFSaTQpFyaBcvP//1t29cWfC959JKgHCnR
z3q8V6cy33NXOt+Rdkdet0TtnaUspsqV2yl4Pb9QJ070Qh6gWQDaXiMiH/4GBmJ9OEbKHK7YwNov
xC77Cl+D/sXMbJo3fYvwto9bn/3n9wCMK4ZcaIsAV47ugaSt1Z6OPV59UldhNyqwif6IhCZBoVaB
P2D0buXq7o8nS39c0aFbgWLTjh+9RqBgjhUPsofjkKi+h9IUbRO6nvXGxisgdsMGt6grnG6mP64s
Uk0kbFM5IYhx3A5XGRCiji1SQWVIpFWND46DU4uW1hks5kCatzjWa+WlYLHExaM4BspsUXKlR0/a
c3TJQ/9UoUyn6NeXJqp3SjCkWAx21d7pp3cNDNI6kbv70Un7zYjOyooGcPd0fsE/xyvKExDsuOdB
nSCHdzhvXUvmIaJS64E0U79QLDJg0xkIODUFWt7nxzoRfcC1yKSxCwqD5u7RkY8c3jvyzGGZ1aEp
9zkBqvC0LLK+6Z1oxE0+T5O9dnQx6fjCQ3JcNQEa3HjW5OUlOvfnXAAwiPWb0EV+iy7m4cSHWEPa
BDIG1uyEFbeplWgzY5lz4fR+jnKHwyw//7f40Q4V3BJb6zzgbXaIM6nd7ZsKZwM8PZo3J+n19flF
PjUgB5bKEbgBGmJHe6pNzM4Y87THiw7KpF3iGISVKSQqHBDdALjNhQz51DqCmF8+JwUF1OwOJ4jJ
pgIgoek9rRfhTTk3xbNqjJeu/M9hmFIFahka0k1kicrRMoKZc4Yi73qsBOpmDRkzNV0HC5p7OlXi
fjac4L5OJe2mrMLcM3tZvz+/qieOCWOT3ZCgGgve5HCWlDYifUgYP8qbwsN7C6fxtmlupnmq/fND
fc78qXppQD4IRGROx+wHxKw7dYZE42HrlGKRUiXSlyRXratQUbD2ph2PE0ihBh+8DNJLVbfPon1L
zY3SEPpD9Ks+tQNqCauBUG2ZaIy5xQpHkGBvDU26L+TWrBE+QrH2t6Xi1wiv5FWgV91rW3c/8qjV
npt4zvy0ikYEBnvrmh5R+3h+cU7tA8i4QGYXfils88PvUEajjqVQ3tPK7ioq2ogMPUpmGW0mqdI0
fKNtC727fkDCKNHkJ0TdjQvJ56n9Th6ASipBjGfS0W8Q2IUeCIffYDBwYHWjIAewm9jNhervqWMM
xxPoP3xT+PRH4SnFWq9XcZnzJEnuX+pSTnGaxIR12jjzXK972sa780t7cmIUzszfHI3PXfu40XES
KDjIXMxf5FENbjWTR8r5UU4dJARC0GAiaMDwOQoX0LmLsoyIh0XWyn4rBZYX5z3mYKX05/gdihag
4qmYoDXH8/1wrwRxRLSNLAQzejvZlMPgeGYkR34QOtWFXOnUrBAOokZCKYpBjzZFVyplFmtO54Eo
Rem161pfjVSMzaPoUkXm1MawiOuLyKJKAep4AdtW2JVBfJ8wONurcpt4GH8XmD0n5uJyMfwx0J+s
AKzXglMBfH98T9LYKKoOPyIvgESE1ncuNmKsQ0/Bxm19fm+ciHyqTJINxoIHCkng4QcDAKUl1NN6
r7VsJGeD2VmFhZQAHumbrRo6PBIkHbjmkAYXDvWJFyXKRIQ8sEhL/elYsDpSwTfRBuo8XYqalyKd
rNjDlNNylRhg3rauHOUbMtM4YMt4qE2raKCcyitULxaDdUyp2M0dbmXcYNuwgozonV+aExtswa9S
4aSqu+iWHC5NOdlVQzNt8HScDjZznX2rsAdCL9y8EGBPRIGDgY7iThPwhB8i0JQzuIHRQ0UEyxKt
NZoL1b7PrxqeoHAbSRvAQdGROJxQhwH30ElsY3We5Y3T94KXryL5QkdJ0JYL+VZCT/DCoKduN7iU
Jp0B3lNQ7o52mEpboNMajEq7xIzK1SxNGAFraIau7KFQ36Uql9GxkFvNS3hpDli9aPpDoVXVY1VP
KFITObqULCoI9wnPzg0nZvxy/kufWhhQ9EvXjYiiHwvwpNgRmnqFckqiSOZzhimrr8Wd5IepQ2kl
GS0PM23zQlQ+NeiCA6SrSv3mkyInqvr4r1pB79ls5m0Sld8zYE5+iz3pDvMw/F4D6J/nJ7rExMPH
D50JbgGD8KIQoo92WpA0M2wbiUzDCYtvZtl/TRHI3MRVW1xLbR/sYsVCKmsS5T4N0o/zg5/o1pAd
cxzBPy4+KMfk2soeglYxl/sVSkHj5Y0ob+PJCh13KidjE5dttsoDeViPsVINW5EBFxqaArArTfRL
DKcTMX15g9GvAfK6YDIPDwM+l1nYZwrfPG+yHSF2vB1C9a21xHRljnWzOT/5U3EWbQ6sX5YMDwjU
0XApzolSjffEPBvtL5x+4C+3eWX4xlDjy46DabwPkYi7nY3KuXCdnJqqTd2HljYNI7KUw7FnTU5K
LLVbT6knZ+NEMk7RBjonruOI3Bf1cKFzsszleJehBcxlslwtMH8Ox0vzKlKcjvFITUc/y/E8lkxR
rlPD6i68EU4tK2Rayr7A4PmHo3wjKeYpzTFT9WJLHWK/sQ186CiGYt/VNFseKu0Hqs94mALTVr+c
/6QnDvDCY1xAvYAUP/u0qGGZ5iFjd4VkrjupXRzIsA++sfmv9UovkvZqNGvbPz/siTMMeIemJ8Fj
qSAcfc3IqDOOtoABG8ZmsU1lecCyTKKGEAfS+Dha2lBvelXSniaw7OgqNPqlF8uJVQcNQhHYXJpy
yHgffmATMz97loLGk+w2XTtT9mRVPfbWs9qt5cqpdojvR17D5X3hFJ3YWeAiFogrUR6NoKOidxBb
whnarPWkJLa/402rb7JJrWhSFZekDNWTk4QmSwqAojC0p8NJFvJsB7OM784wWsa7wMD4is6UuhF9
1u/mtou8KDSjlaXExWuHJaIJGQKYxizreCCldtCHLvSEYdePo+YVIXBEAmuBujPI8+ZrXWkRnkmF
eTcEc6whuD7333PY3APrOQ9XXRbXK8KEYbsUpXDdS8x6G03xJW+Nk7NEN3Ep/sFiPcZl2naEpW0z
tPhRSeWzNA5XGapsExRTVbj01icJ38pxvqHmWl94/JwIS6CXePoQmoAuH29kFXfDSFhN67XYVX0j
cj7VWhk2gF9BJxiR+nL+3JzIsqiALdyOJd5/khzp6sSOyCNbz2wqXtHwFTvVzYtL+imntigAIuYF
jw21tKMtatVN0BeR1Hpy3WGwUaR5jIFc1UxXlY275/k5nYoFQGqXWwyFT7rUh3sU19fEyPqZl52k
Ty/C1kXxMLcBlPJuaLSbgXrUhOVR2+NtyevaH1Is+s7/CicIM+AuEFKgc4nAOEXNw99Bwmuh7zUF
fqVi1CPC/ijHohdRNcG1ORfgXUSoiVdUQvT8xoomdbEE70MUQ1rlR1pN6YcS58OP87/UidBMjks7
iMQdrONxgIoaJ6szDRdjoJbDdZ5gX923RrvOw2LyY9GokYuaziXhshOjwide0EsOuRX9qMOViNTU
wXtSqr2+aswvDhwzPAfrQH+SK1WfXJomzj6NuvLPJ0vfGMgqBSyNO/fouhW26MGtoovdJ7bcrFLY
QtdpSQNn5eCE4qMtDVSDm+rC8T0120UOENgz5UGupMPZanKsRGYw41deGM4Xo1ZHHhJ6kEALEGG1
ltuiW5tjOF4Y9nfZ8Si7AHVCDrX0WrFpPHrFyIUiUluVQOWnnK0bTWnwpO81J3ufqKE/Jo7QUjeD
5r3tJr0wXSWlo+AFQ1KrIN0jjGZtpHE9BdVvVBmhLaBh1mJN5s6lFH6c34cngsHvt+PS/ObTHGdC
ipFGQ+UMCF2JQsWBWM+ceLo3NZQ5cmwbO3EpIJwakDBOm5GHNaH16GYGwVZRVEdZS7YqsP6k0dle
ZFV8lbcIIqzOz+7EDuBwUadYtgBb/mgHdKPd2BHXvRcEifGlEeZLWc35jY2jsDfWfbWO6/BSBnDi
0kDnjkzvd/WbDX+46yYalXpaWbU3lRL2MEnWWPiJyxn6s2Y9fKmd4f9RBoeSDI18eSgspYDDEXFH
1ue2zQWFrGhI4U8kc7uN7JEmbho76KXNihTdWKE+5FfDXOtS4hZCVd/Or/WJDwvLG4Fs+txLTn20
1jHdhyAXde0pOQDjyRKaK4UWcSzC0G59fqxTa4wcD01w9E9I8Y42kZNREOA4116UiP4xVLLpJZX7
3GVoe1PMVXShkndiH0GdxCcCxSXSgGMVWkun1AEGhRdhptQPyP3hFDrKSTQib9kmd3UVkOHZfX+J
fHMiI1gUayAakkijQ3Z0e2qZkhhqQ2ssBn3jR2hCeIrN4/j8ap74ckhLUr6mt6AhZ3oUnmPZiS0n
rRovS7sSirk+XSW4vq8iJ63/fCHpfNFEIKdaxjya0FxObd5rXes5hVHXbpgC7ErL0H5kBT7gFFlr
GA6h/8fzc7B2hKZFfxHVs6P5AZiWS9VGiTkoxHzfT7jcIhUqgQVUkgux/8TGRCJkUcr659V+NJSd
psj51xUpXNdGv4Y8F76SyPI1FCDrsSjVS2TgU+PRbeB5t2QRVM4Pj36XFUIged169ahbrc/Fmsxb
1tjZk1KpT2PTGZfi22dCGM0HyGcQj2FL0SI9miPEyDjrp54inZohdzBYiDysB+rgeeLGvVImXt3I
2osSW3O6U3qKuutwqttN2MskmnotBxpiXaWhvgtjtMQmlI3kww4MMa1zNCzJBwaR5A8z53ERjNCC
+7Apwp9RW7XYwUlOCX5ztr9kpZ3nKyco1HBjZzQCL6SNn848J4EbHCQROHOqz0dRlafb2BmxYJrg
Xh4Srihv1ITsZpU+bxOj/8E6vJzfqJ+HhJBPWWJRd4OLcqyIEs0gINOiNLw6aex+DyiJ55ue4V3v
UiMQ81pKSXOuOqA8lzLDT5GG7im9F56u3CA00o6id5PgcjdNoeE1CRoTfrg43ccBG+BPz+IyDoGU
9wCNdjwwDjdsYwd4KNTY0KBsMkzuhJT4apAy7Xoa7fz9/HJ+OhyMBeMFROJC5nWOxVXQ6SisDn12
L9GCYGNrlfVVCO2+k6LAL/OOa/CPx1syTTDAvBdlSrWHc1OtXGBqyRpSUMqlzq3NwPkVRXGP+XbG
Fn5ytALdg/ODfnoeLxhcWvt0n0HIfqp0YFQtFMyhGFQO0UaXk8abqyT3hIg7bwKuszLwGrpTQ+2S
Q8yyJQ7SXEaGibLw0dhwKAcfTrfEYbhr4sT0mqiWXvoQoNo2QTpjpYbVRTPK36na8Wh8S+RMSa3Y
n0eL26hdJuMHD+3EQZfVbdpIv64xKB9cso7kQbYhObqBGqo8z2sVmWsjSqQ7pTTsR8xk8l9qnSN9
wIi55sGRmReQZ9FFuzQRpL0O1mE3chopyFQE0XjVJZCmXLWVgUtaQVsmriwhxLfi+yXfzTKdvp3/
ip8rzzQ8ZBO4D3WzBVp29EbVI4OEDY80rwpj+RqqgDq4zmjkJb+mSIQ7jHZn+Dztqn1nCLQyrckQ
iSuNsdXiS6JZ+fb8b/S5urT8RgsVnmoWT9Xjprrc6JGgPFkiG6bHg89HTZt1rIWz5KPCqNLwmGfe
JEUDMsHFHz770HnvIA8ZYp+3mhPZbFYCr3bhymDgC9dElLv05lHW5XUMDSFdxU2S3Be1nKGZrpnT
N+rdRuW2qNWnfonJyfOkWqhgZamOOwYGze0ungcnxmbAUCD3QNT/cX7On3c0wh1IqMNfRZKFSvTh
jp6yGsbVVFQe7D9zNZVqthV5C95hHi51uj7HJhhItHN4CtHK/8RZrQW8kBBFEk+1Rfct6nUTApep
YMyDtp8r8xi8ECdO7jC6XLwRllQBQZbDyeFJF+YLCtZT22TwueHByGYi9UmM4HT2hfCk2pbdKJkN
fwbAsS2mIFhFVhn/E/D1Hwde881v7/kfZTWJGL33o3/9r7vqo3hqxcdHe/NW/efyR//3fz38g/91
E/8QZVP+ao//r4M/xN//r/G9t/bt4F/8oo3b6aH7ENPjB4bT7e8Bwo9y+T//rz/828fvv+V5qj7+
8dePsiva5W8L47L4618/2v38x1+kQ/+24Za//18/vH3L+XNPH+I9fvv0Bz7empY/q/0dpNRSaOTW
Asq+GHsMH8tPFPvvCwWC3j4/ozKo/vW3ohRt9I+/dPPvPDQXvgk/4MJZ0LIN2gLLj9S/g2+gwIdq
I9VoNAb/+p953/8zrP7zk7AO//r3vxVdfl9C4m8YEuLMQbTnRQvOCeQlr8vFx4U9e7h9wP3EjhWK
emWKpL+CSiP5fVYaV5IVlm9aqXRfVDFk7kQL1W2n8bvmlNIKkQdxZzdBcB0Psf4eIM2yciiM77Jo
ir6w1ea10c36dZskiNNEdEC/orncbGBmFdHewFj+3lHb7Hoom/jXEOryg5TFxs6ZW+nWCFLxKEFu
v1USINFpPHT3pFTtDQT06rWZpXBVDFHiD0ZneOpoSX7axo0vHFV6AcYKRb2Vw12rTHnlQkZq3Fke
6wfbmPQnXVTzRsOK9b20wMajATUgXzYX27HK2wd4rTPgQ9NAfitSr+cICYSymfO1QUi6LpvhBlj8
fagqfjhaj5kSEA1V5SmgN7SizKy5Uzt2LIMWvIFEiV25VPwxwLRWj6doNVfqz2DI+d3DGPZQh/Sr
dSVyq94YabtOlDlzgZ1dqVp2Z4Yvw1Q+SkYmthHIyPtuCvJ17gz0K+VwGL4Uop+ucaQO+e279sMe
KoDRWZZvlVnV3CyvVBdLvuldSSIcF7u83kmT/lzOxfAtDcB15KEubQYl9IZIu03ooW9mykQPQV6q
N3NpVy8DwhC+ZXbm1iql/jmMmxzSURV2Lry34SqqB3PVpg1gMG004tUQ0W0L9dq5c7roR1fnPI64
4XIEldwsyNFUszVqE1Yb/EAYItpQnmwfNK2iSJ2FqBsHQO2qSr8zpED31LK9pzb/VcILwo1qnDWg
3azkUd8hbe2Neg0WK+puqXG/hpVJB3eUV2HavVta/EhKFPtjmuLboFZX9gSnqM3naK3pCVLUxrxv
+3FfS4jNoDaYVeI9UkXhhl2Y+kXev/QqfQG3CbvoWqobiTurrvglSNE7Ty3M0rNSe2fXVvfaWUm6
VyJ72Ac2q+OGw+w2Zg5kjjwEJkSVe2EivCQuEMr4qdZ27nbOPLiaSlnSqq8CnNZWYYP8WT2W0kaY
CFq1M8sbBcEVqoXYXfTpDS2nbhU7dkLnwN7YCa5OVSjZP5RB0tdlrSO51USW7fWK0t1PA6mPGW5M
u3BWkzVtYrwsXGPK8DAwoKOQ/ct6v86i2dVatLoKUqWuLsdtrcb1ldo7H0IoO4l8ZGUl7V6B/uuO
2qS4ISKVNxEy374wwnWvmqHfD8m+V7vUmzuDA6dFvT/o6V6rYuWqz+rIHSV5bQis1Vqt0HYxaL3b
pqxum97WHxbTGje16h+NJF6sfijvSH8fqFLGq6ytUlQwc4M1x/DAsqS3EVu068aMk0dy4A62nwbl
XS9XaDHEqzEzM9O1zMleyTrlVA6CeJtb3dyLyNbRb5YttzekVYr44x2uIaNbJdE3FQ3GDR344bVD
wXXdlXX31KnGTUsJZpVEkldUxZXVYGxZaL+SPN4J5BFuzHDUX9NiVr0qu2sbp/ZsmmIurY/I0wYE
JZGmccNa1l5B5NKTEHa8R9BrrcUTkka69NWpY3ldCGrisoieg5m6XhuXm2LKt5bCafLsMrau4ziu
XnWqjSsebD+yKHkwCqO7p5fqojt8I2nKLp7aV/gmuRuHCXuyrZ7Aa/wsJuvN6upbo8+qWytG2s5E
h8TNy2AbZXFyZVQtpmCdKXZSlvavtZTnN1Q5JRdZ3sJV55oazZilP7SFRBmHuUxums2/sKNPvULL
Br/MzHCfxlaz6VI4dG4jy5ObFEmwqhRdumorRKOaZAQfic25X9QV9gRqMW/EtKQfQ2KsxwjLFpS2
Im8yIwutGDoFKagmX86193nQTTcbAnVV6cW4CWk87CdNzMDjpehxopP4PS51I/WsqFVue+yH7pog
vtLD9AGeeFX4GSXudajPN1k6rQKcjzS3UMzopyml5lbpneRraMTTrQX2/IMWifEx8tmu0tl5UHos
6m17GN+NRLLfpiqFY2kEeyYyW14Wqh7kmB3cpsHva0PZCTvMnnIr/olGgAWcHy631CrFawmd+rFS
8+y1mfLZRe1mFwk5dcNQLR6kEu+y1ZQ4vGSS2fwqjQhRFU7ut9X4HWbrS5CTlA/JLGkrwsAtau8/
hkimaxu3+aqWrMzDPz7EYcWq1bcqinHZ7iS1eaWZaYZMNYjgrGuhhtNUZsXIitX1YzGbJhCEIZPs
TTNJ+s6WRumb1lfFNelHanuIYlnPuizZhhsD/ftmYTK2dWajuG+lrt85Tlpeq2UpeY2eYD+vxrlK
7yLsxbWWNOGwUgKhvlQFl1Qfq4SBGNj2e0fRwXaDog+2SlpXr8t75FmnnFWtwAvPSNdlhYnCShlI
b3UXd4+9qoonSbOLR7WKmidSEdtVh8JcZWbXuE0eBsCwNIruMkGrdIzxzjSs+aavm+4qSrNqYwRz
+gJV6LWsY7ZYl5d7pxq1q3gW4xvrgU7UbNYlpciqdOsp6n6hi5hPXhY32os1jWHvJqFKhOzDBOV7
qglpsSkp6KzGpugfVd5otW3g5eHIMfAo5ylJetrp8m0tgkcptbiJy2DVtUOy7pzsBUp28CsWA66V
mrRtMM7IjJ+2XXiSbG1adO7SeH6X1XUfWKlHJQEzdDp4012clcG1nXbtCrG/na70b3YvjbmbEyhW
GF1X70u6uNfKzrnPw6at3XEO8OCLrM4NuvKt7gPJm0KUqti+N0bdbRyLMzpQMlCdtt9Ic2i86Aro
JtII7UbOCMdyOobrwooWkcHZp7jTPPSJYr4IjlNO8B/rp4QCsw8V2rmPsPx7i0VnrOKOayag5uN3
M/D8PEnsHXq+CPhrZH9hW4l16wzmh2k17whfzi9Z3Q0sDojSSu70n8ZkRD65V8MNKvJVJ0jSmlrZ
G+WcPRmo1q7joBaeGM3NUM7dxoqUdyuRXx2t7SBGG8Vt6Qh9GyY1Ub0Mxm9ZEG/lqd7wtvxJieg6
tMuNGuCIFTvF6M74O7zGfGPhFhO8Zi6h4qNPJrKUeRD8uAo3chAPGo2dJPxZN+mbJdniTs0VP6lG
41rT0uLRqACp0bKJ7indqN9q0ff7QurLF5Qutbuha5stfW8kMsxRWVUDfLU6a5MffeEEPrqcrUuP
WntB6KokFShq+5eGqRdH1ajNjVqRzpZl6Bl6voqUzE3N/m4Kr2SK916Rb4zBQk5YN7d5YMZ+IkXZ
PeyB6Gqm+rwdm9ZGpSgJ72S7h4Yfz3nlW2oneUoYdD6oPGNXqPFDN0/WFwMvhVsaRrNbG+UEeofi
7gtYlIYmQd50smtEk1MRxmNN8nVqJIkMkCBSwb58H6Z0q0mtbynBk5Ndx/ZMqzkcTU5FO9ebLrH7
xEUWItglWa/8SnXAUBVOlFaswScOY22fVUh71CKetmk05TshMHuZOzBSta3k+DvOlA0kFcGzFeBX
iIh53diuPcex31kim1a8jRq3z4zgOuyw/SS9T0LHV+NAuRL62DY+NSAa7FZvpZxSXSI5U1EscX/v
87icqu9ijCW/Mqhcx0X5FVQPsk4z7iE5fWySYlluIevahbJ4pkSKR6Mm2OcctMLtUqFjym5Emi/G
oqF6As48d2vLkZ4dIU3zTrKsMCP7Lmw3odi1rdAEAiSETaerV3P3ZRCw9mtbi1E9NMVkuFbcyc9F
mKoqA8X94M5JpileNsgBCyfbr0rbpH4UlbUfVJr1PJmhPK5aZC8ex0TLN5IdWOuwmEtPnnRaL5Mp
aXz5XF31la1hXBLXVNWobD1nA0oqppbkd8R/yGYhiVzTCtmfszy+C6Q6XmuhId7UZORAS0la/lKx
fXtLSyN029AEHVnWzz1t69AdHHx65oJEQwcU5aqJAj0jqLVbKdoa82Re5wZ3kpaK/FYXnbhKiip7
VnkGEJh41HGB6KscwoE/4Mv0ndXpdnWUml4EIhwaijSsq8oyroOm+1ZpMkVQu5XSFXLixpYa0bzr
8oCQV8hmcTchFr8do651tSp0Vq2gCoJnSn+lcDlf1a05bzIpRy9BlNJ+kOxwJQ1oGnRoJ+0Dbj4/
D4S2K5KopvqvS36U1IW0qqwu/9pMlbFLKhu9C0yQuEGQ862sfNryn7hQZcGjZdMMqfLFHPo59Xiw
Psq1856zfzG2L4B6UAunhRv6UltnK1PlnQzRlmdRNMr/zd6ZbMlttOn5Xrw2fmMMAFsgkUONrLlY
mzhkkcQ8BRCYrr6flNr9kyVZPO2VFz7aUKJIZCGBiC/ekaVndNfbLKA9EA22EaHgMC4nseuGhy1z
7mflXuAs95JRWJ84MLzp8JuzpCe7GA6TnsNTXufMuIQR5uZ833LiQ4wwhxdh5vik+bn5ieejjMdx
Hl/5oJ9RBxGIPLYvxnyubO2L8Yso3e9zkV1OZHHGWzVDtG57WIzrpYcJLSS5UoOf/XA83gjDBDtz
tc2BIZyALIv6ZSFh62px9XM4GHZS6i6Nwlpek7dHsd1YVTfKcRtWoCo4bvAAcse52Ls2M+FHHf/W
lN7yNK5tH8mgSKPWBCY1F18yHToRvXhdZDD1DlvhXLm6OeSN1Vz2dhU7qtwvW+M9qK029oZst0Nv
eZ8nqsZfWQjL45yXb644K4Baowv4oXPLeDYbij+JjfQOfPXtTtqDdxyxiM8TJ8SzrI/xIhw5K3Cg
jzDDNvetRNZIDQ5GzQjGpDqkoVkUSW9OPl3KrdxZUhQH/iCBZuHykBfb+xqk4w4NlptFTaF3xdRh
VfM9zju9/+zkTdgSjyyLkxsW+msxWWbsWVS+R7w6idMt+zQsumgCKb3x/Sm8t0O4tVjJ4LrnYBTo
8Tov6+oW+z3G6T4X+37VYi/oXvI8FUDZ9R1kFqcjZ1ivJSFSUegxYPbjTdiH7wVpPAw/zRRBWySL
YV86eW/v8NaHuzXon7RnPCiDTiW7B4jOrOHzOIr5yKGS59Xj6+hDYij7SUzH3k0DfkI2pDm9kSjb
LyZv3W6tpXrbXHOKcZ37xxFKNuLwgiasHpic8xvbUOlp4byMapNzZ5AfEANkkbUqSqFxzCZFWh9y
Ye06b2XggRdhAOHq02B9yUelWVjtt8JD2drMeVxsjtp1k5ZxCK6U8O05TMSVC2Nfj0kQ9CW8wHZn
6eaBvrRT37EkGR7uSKfwWIRdq9tbqXvFfhtJQz6UWALseTqgP133w6Lyr0sKSgTMdVFN/ps/TJcj
43qPMe8wKzbjtrQe2CuGW13p7qL2W2CKxuaMNbuXklalky+boy1kGnuu3E9q/ER8YXJ2FtTU4hxp
HTIjOYtIWRYLTto0pwy8L+5HbzpYZuXdKeHmh0rKdY+Sh5CBYnihtk7fDlRGRIgYX0OXVaVpi0Mp
9RYXJXH/zOPHTlYqXrfUjghPeJrrYu+o4gql+bcO+U5CSyknVX6uw7rk20Uz9K+O1ai7evAfR+nV
SLRb5tg5HA+NG0w3FXhBvHnGUbv9cOKITmea36476ao0rtxU7NtCjJFZjGuia/suVLnPWmpYuJq3
rxQekxk6Yx7vKgfuhXiVspeSfmovdhmjkxpVTZymeKecicTFvPeoXV3CPjbYnqMpNU+W4BdtZmLG
r9NbTBORQ052Gqka8C/P0x0pPeY1XUpy5znF0yKdG3NIzSMQvMubB8QTToojvSAMZJvq7D03y0ZT
Kz96X1InD+Myax46e/kyOqKPakrhKOWouUfphoq5W/rIKkAx1KhOvVhU1DUyBKEw7m3RX6Q9FVKS
snGC9NNjWoHoYd/Ld0XH9Lou/VG07RqlnvnZYuO5devg2mSwxvS9K0arj0uzvJyb5kXD96FWN/O9
8FR+ZQU1j41OZlaUG1tCN5yfk+boLDzlWS3DwzoGdwweZiJ0iMrQ0XFt+cuON/1iWR2WkZYDJrWO
acQI+CNjKPserNk7qSjU+5RrHc1pcFbanhOPzWC97Xvn2Ae8nMxT+aFHW45ZY7z3JhWLjfztlUa5
+3qkJzqvXh276E+bDVNfZ0HGR7syje5ONOJAZoD4EUjm5Fweym77rGbGiRz2I9hq/HIbgEXEmUcd
DOG+jp6dvoUhskx/k7FjV1fdlL37bIqRJu6PMa6wXq2aGz9RIS8qjw6TabprlwIlxLB3u0pFqvQI
yFscMIM8xo9a7VK/aR7dss4Oi7tcDukQsHGs835bnS99KS5qOV5Z8s2feK6cJf9e1W1OQwBPIInY
SMu7xMKdgkrBa8ZLTwt/pwKnvNwycbdMfF3hrBI5ZIxOdX2Q47Ylmd+x1ZZFypGzSWy5z0X9mIvw
ZJWVzTLEua+qiq6LlnHlTG+Hq/MkMufHuWznKlstN+ozz9kbmVBXWrfGVTC8mf30arhoalIS3DzV
f/P7Ztp3A2YVzVkwsTf44LPML4vcufnKPlsw0ZcxYb3qWDbL52Xzu102LjT29t8JF0wssdwAQkd+
Wb3rYXm1C0/QZhymkagz51iotLjO52y7snrbe9yI5L0xsDRMpfti6OJLa0/OMZyudb1pXHLpe3nO
7lh7c7ma12HBZ7VUe/BvxpaBHqfpysrNy1mzmSzDGq+l6qOtEzd1La6pEEqImtq4e10Wo53b9iTE
m59zuIZgsb1Ed3I4OitNTcb3oU0Gnv9++YRNOJktdbDLH+v2rM3PU2tTfFxysKqaXe2U31ev2Qdd
xQA5NsUnsQ3VTpfmEAkESkBY2ctQVMYpJTaf5/HKZzV/RMy/RY1jVN8ybQsy4xzzwrfVdgeciTfs
nNGemaoCwjcaSgBNeTXzZuVG8+AX8mY0qJSZ7D6/rvy0i7theUK3Ho9edpmlKWu/NoxdsGB0gzJ4
td36SNTjkLSbkV26hEJcc/uXvaG9o9QuH7TNmkcVLqxUndCv2nj1wmlPjFHCWCUi06mnWNSIXQla
Vg9uDZg2BzZ28e1U8iYeGEnehZEn2EQvTWUT3zx9o3DuBhuL3HM8+hbCw9htT8JjZV4abXqowpQ7
thVJbXcAHCIxKljgwmp31CJtF2KjL0PmlbPffPOgF2ldZounk9bq3JeVQSnqgxmB6VzPMdEuKmo3
c7tOZRscFzkgxzXHikG7G+7sqTBOlBx6PXLUBvRWjGzdgft98KoY2ju2luUdtVy69zt3+VzysnMA
KeJtfkDBchQ5D2EbjdVB5wiQijwZ2XE95AG5/7krx4jtaO9roQl4ztbrDaZo301WMtVlNOZ+bK4g
KsDiNvMvz7v+pH1nv4bFg0JctVNNWr8NY35ZSAPsa77XI12qjpzZlRUmUaamfGVuVqqf4hoR1cUy
QVs0gQLuz/33pYLqFYwSqzkYB8oEvUsl2KkAwdSluzaon/QKWQ6A0Pu8CGHvXvYAsw67HsmjEX2D
wmRnRGUa07I1e5HY7FVHevJb6wz/ddfLphT9v9MGbjKzqEygc5FMh2sA0h9t16gYYSoLr8Xkl2yD
NdyOkymSKjOMaHXZJsl0TY9rMKodw9qjrw3nONIdezQMCwVXZzH3IIKbd0s2jxG+qfAa96QmIqQI
ea8JC2FlLWQV98TqPvkL+/Ssw5BEHGLRJr8Qdbz1aFV3ta+ba2m1LEzsQWli9mNwoF7LTOifWjG5
W+GnAuz9q2GSrhZNwWDEZlt3e78ndgE5tPnFbfWVUYsdDvz8FA5O9mJ7o70jRcg5TEuv97TlFSd7
CWUsFy6xWtPDyL78nS+3T6YmgGj3A5wwdVmYL0Y1mAjNiKBEBlJl39s+yzlNgogFWnfxxo189wbX
vMoq3/yi8k0cBFFhr62/LM/Yg/24ap12P5ZddZEJwP0+jz3g0Nz5bLuudQ0k5B0KxaCpWQhvZZg/
1bghrpYybO6ywRZfJ3PoVRRyTth5odHtVu1kz2PRemVUFtN20/R1eV2NmJqshZChgoit63XW3av2
t/BiNmq5B50amGrxIDmDtK+bBZdBvTVf0l59cnP4g8wESxq83jhlmM5ueCD03grhE/jCzJbocw+R
SV57n+12rSdG+nR+XsKiuNC1a4EzSfd27XSbgkXO5kVIY+SlV1rbw1Iwj4jKWpg7mnFlq7XTW79i
Hq7aVBzGKggiw1fBy0yh0LfJG/SuJrBw30qxJrMyt/20FW5kOUTF54Tc1Wlt3btl0J5suxteG9tb
r1CWtpdtvslvCBrA4PKoSS0Bjqhcnuq6+Tb7ANlu7ju7bhueRtKPWW6MdPumc6JwjdySB6BS57Jd
nouhNL74yyg5GYnxaJOjczekbroLtgVOrsmrw1IWRSyGUF2SObOwhTFclMN8fnl6FCxVvcTDxFzE
jNfb8lMup/loYvq4JFKFTM/Fa5gQ/Oq94wZcbA3UKxDDuMT+hGYTk1p5rzjhJ//T5UVWdQB6uxWT
H9VT2FzKDVWXWjZaplJy1CuKnFliCDb5Q4Pw/+UY/wMNyz/JMdA9fGm+/SzH+OMP/Kccw/0XNmso
eVxSRDFhXPkvOQa/AwiMsiI4d0V65xj2/9RjeO6/Av7PP/IlUDkivPi3HiNE3nGuVjFJgqWIEZH1
f0ePcTbq/FsNR4Lf2apuoxtyzqlJWFl/VWOwCVjKTCczNraOqdJBbnUWB6SN5H0AW4xqf1BV1JUi
/LT1mUicsnSWg61J+979dNP+Rhvyq2jqj48CsoaFifMugfEfnUysr3M/4MGIdaXWhHONTLRS9yAc
v2tB+92VPihyhzY1uial+LQJreEAvMKpxM6y+0L9tmP1rPT6cH8dC8kowptz6OhHI3jlW2s51MAu
KSGoh22C5F0st9uFzJ1Jk02aJF+WLx8576URhPLzf/+e/nz5D9LKzdXkduD/Q36V5beOA/BSp3q6
9x2OVf98qV+FaH9+ffigOT+QhWJZH6Of22VQ0mt5kkKjDK5IBmaKEEFp2CQ2hhZtdkOmjP0/X/NX
nfOf18T2djYBoZWnmP7Xp9czttL1Mn68Ar18Fhm9AUJuILcYgHRvjNK0I5jq7TeKxvPb95cvFV0u
Gt2zE9v62LO+pmBapabokRa39iWwtL5KM4bsZJhmIfetAyAQK78hs96jmngHA12ZJ7WqYHqjBqEW
Ry9FLp7UplD9jiZaSEavbaDr0OxlAAuqLME/16ydPvkIxv34n2/b3z3/IXouPHQkWP+xWP2cGkbo
bjuRoGPFvlvaa9QSgHAMrHBeIuQ97W8eweCP2/HhHWAm4VbxiJ+7Cj58S+vm0udKVxHg6LbBYlLW
FLKu5PldGzQZrl+ddXI3uZVRxQQT+Fc+FrspGjsPfJcdGvQ2NVq6LbtlQMBpZWN3ZRkuh+TZH/2e
QLnGGY8TIYPNrldAoQB14/K4ZuAXyCVgy6bFX+qnLXdzjn6proHySL4IIj91p+koZdf/sInNJivA
CppPTUaA686zGvDrnZ8Ttbo6AeIcv0NTdzSYr1sM0Li+dqbOm/yTan13PnacSuh8UL1VxUZTbm8N
iY7Vvi4Y1a5VoMl28McUwNOb3K+69rJuL51mQyhfSsBwp5/nnSk7FB4hWP+7lZpNg8kBGU00BH1w
b5Fud1A+h9totFBKo8TpYSaFkY06se2ZGI1FW+XrCCHwSTsgDhF8ZfcEkGz61/M0tXde2Xv1YW01
M3CN0uApHOnDgfaq7FtUCv1nbhPUSzDb+hs+SH/dazfNz0OfrCTAfOp9n90MSHa2JkkEdlUN78KF
4IOEF0B6kJBR2xXiAq5rex/sgnblisTfVw8Zyw08Sfodwe98N7X0LEQbR4e30gnagLPQtgXooMhL
GcvFZqBvO+95JR0MPK4V60OhmhYFG4P6w2YYaZog/58egrIL7jdAlSaqJuCWaCkCNCeDXW3Hzmsr
VCZVrXU0m2fnA6m5cJYNQZMhbUqoDSNuiv8umkUWh6008h9jcc7+LFyDPjbZ1yMFd2VIjgWqnunW
Swf7oi/yuYtqVot7dkq/SoSd2xBDrR+62/NC4+t0EMbiiouMc5V7kQeTLVEE1vNUHADEiqcGvNSP
g9QdoJOKuZwiijDVEyO77wCThG53hHB0vRNyAdHu/WkAr3aRiY2RzAtPozHhMMFBp3CH3L4htg55
g2sNKBZchWQ3UXW/3KUmwHA8sMH0UcdC5qCbcATJxEtbvTtZmS8JQW8wrQrBB+kY6zS+dbD2/d4w
jA0R2+R763EdNsR2hesX+GVGf3xy2MCor6e8DVhtnMAptnwr/YQBZ/hS9TK1rnrXc5FFlQ0ozlbM
VTyhk7xJ60x6RxsdX4OuD2rvutw6JXaN3dn04056W/YBfXBi1zuSR4F8MsI24EdQbl56s+cVT23P
EBWNxkQpUCO2HjySgHtYB2xDxrWtiFmEH3JIpmg66IR914zL8h3QrFhOnM/5J/L9WegYMfhSfaUK
LyCjd64oknLJ/nsehMymW3u0y+zWVCSFQ2Lq9tJN12zAwZJq867rDefFM0cZRJtYWwBFMzXipc6b
JotbHlY/HgtVZBAJoRpveATCF7NbO3FyVwMEVxqdKmLbkuF2GrJMlTEavfx+E+igdo6fuQ+NZWcu
4HXuIBnsQvN6sjlzRESk4+Ad83UoorYPDX0UaeWtCXwOKwiLZutZLx457p98yum/Wmhhp1dZd2j6
AZal7N9aIdQ2xu2sgfKvM3vqUQXZlvLqS+nI3j+2IhfQTNM0nrHvTvU2WAIOZN+9rUtDU20QmkOV
VsmZU7etk+T8QZUXwRyPlfY0zgfAP3bAxnO7yMmEjXpVl6CVs9vxECJ3g2yTRaqDeLaW8bGnmig7
1oUFUV2hIRiBGPmbI9dfypfVMzcJS9MFbWyMWog9aHN6QHVR1tfu0JX2cVjHoX3Q3orusyka8Vxq
MT0KlA9XhqWya5roN9KoS0v60ea56SXBh8seyjej7swp4wXAPsq2qXsaWkc+uNkytajpJm83b5bQ
UbXUzReZVWBYc29FKx2U90PWDU8AiRjHwhVr3hxMz9JYNa9zKnfSF4myhzGZKQqtsn65KYrqS+tK
RHG9JMe/oetvBwFOPdlQkeCSgbO59uxHhkTxlY0G/WapqqtHaHmYGk9b5iVCgqQvgzIxO7DMufic
FiLduU6FxE1no3fEf5TvDRWGr6UOjYh85ztFAEB+zDvvCqeKvM43ehFyp9l7UwaRvpji0kBQFi3t
Nu1ZgAhk1lBG27o9gOPsgsZfhrjJ1zmLOtCcIqzLBJg6mRDiraEPleBOHs8GmrTIzSa8HMid9nQC
HaXfv9AS37IUdUvwZaiHYO+3nFWRwetTqWT1OVzgc+fWnQ71yMK1LF5wCGmdWUkX2dYEGO4dzvKl
LCWWiTZLVqdnC7DBus85IwA23lJcFwvcICfz4bIcgEfJspJv7uxaxDgT8RHpwJdfGWdOQKz03zb2
O4JlYGqjtt76cjPicc3ZzYeiPOhamWBGxWxGnWxf5DKLFzls3aPDqgfisgV3iCycpKYLBge9/lFk
HXhlmF0OQ/8Odax2U1/dtQ1acuwqB8MuXshG+jTT23qoanbp8nyvyope2rSkbWdTq0bGZCoVWVUz
nSR6vX3uZRdDbj3alePCrlldHKKl28+YZ4+FK72LtcT+3ORok3MDiEkzG9SRiaT3VSJzUTup0vVg
NbZzUxAgeRacbcVO2TMmMTXZFXh6/+Y2ffbQ2BMN6USQ9SACkh6wBAj5UyVWsR/Rcp2YYh/PyYo3
c+6x49h9cxsIdC55eETk3cXB0H7NyHsvQnkBYG1QtGcNp2Bst4s29W9ztyWKQQ9XGfKmWEIWxV5z
XlYonlkLQt9q2JYm+8GkGHz1AUwxyMDCZCJc4jMofolOcRD8DfYam8QqshrQheA2BihnC0TIC2dD
XkwyWitXJpTDnrp82x682bnVhf/d1PyZEb3V0QPGnVrzB5q+PUPaeNsZJiK3JgA5d4a4M+p3NABq
524B0kvHvc3mdHpdvME4uVt2V3LWBTctNApEZHA7szPau820z1I92A2xVXtn8NW+bnykGsT0+QO6
NLF4UQMvuswUd+eIlpgGCRrzZnvXVgFaxWa9a8+gcebXbyna5AensS7KAOGqYVLKk4HVhnDvEoJ+
9LsvbjhxgDGGB2MqTiOs35Bmr6MjH1dNX9rUq8uuNZEHZ+mXumB/A4WwkJDLm7oyEpF3fQLVml12
FkcjydSjySEZekbwfm6DGCrCPGR4omJHVsGuK1qTY6lrxOFg8z9PqSsPaYGkg3ufi9d29Ul6Wdcf
2KzyXUYc/wAtE+fqa1c7XmRL+yxDy+O26ypezvUNMF9jNdfJZoTjlRPAn2Zre+0yEM8Ri30QVRA+
T8GS5yIZV0MdGuWQHW+KeY7ntiepsV4UUmFNoBdTajiiZB6ZHZHVpnTbZ262frV1v/3BcbHs9bLA
GFGq/Ignc7vLIcIfiLFsXrJZ2Ai0vLznrgEG4oJ1MkjiabbN7/6I7yIqhCaFCJNx0cdVjoIXV1o9
NhFbKbe+qWZvx3wimpMFuhpEnuFtGoG1v+UHM/f68ETw/XhTTKt095Z0208lYh0Z97gfjrU5ZBc2
OzDBG1KcTWrKXk5mWYVHY/HpkqGTveDJoWjAR62cOV9BIivkaCSTI7yDXINM1ZXPFtGYmCTX8BsS
Z2uKFAQOhhV6SfCype6c7Yk38t9CvbgI9ZvVm04dKWk3AwgPt9Ew5WNh1tO5A8q371GTVwg3DKu4
Mcd1KHfKd4Iv1tyAwEoQKJuH2hvymJS7EidZ7hUy6RTWgh2i1JEIR4RgGAi8jfBsSVPQAFjemc8c
ex+6ukuDOAS6wZUy9xV8fJMhYCVpnl9P7hRaEVmt2Y9OWlA/enBTguAxQCCRa3uzj4Q28pPlTO1b
6jhgup60n8cQQH5faOMsSvDBope14S5BnAFWzSHNCHEXpOIK5mg0yQCfFP85axRPOluXz9lO18/C
X/NnxOY8qJaNEtkKFrYxsr2CPELVPFVkUkr1NnRDwb06i6qJGtM9sja/+ZStfegmKT3z7A1EDnBx
f6ze/KJH5zI1Vne07GrVp9F2++8SXehbPTfTHZar+Y2csP6EbGPFX9I2qG/8KvReRiVHXAhNvx1K
qlBGhu3NX1ByApQhcgvFSE2wtr5OWR6+uDJkPaq8tGDdLYGid86qxNPQGYJBngcTig3d/L3r9+23
cqprlqW0hz7RS79egbODrbmbmjiuaNfrUTI487Q3HQLZOSav7ptZS+/REXUHKQjN0Mb55HUyoh4c
PwrszczKtaxVx7vYzN+EbhyFJu9crzCKCYS98se7FD1HfjFwlftqZjpAeiINNC7eWLJfzqKKx2zQ
ZF86wfZV1l57txpEmsa9l1bPsrX796kyt9uS9IX2/Jp18FI67R/JI0N9PIrMm3f9GIbkZhlzhVBe
o9dilhEMLfDiqbMLpee+Cer7Vn5wO383BtMXbLnI3VEFeAOUTDbmPxoCbu+0Q3ZM5I7+MOyYEbbX
YGv7gX3GJ2lnQE/UHAa7q56WQaKhsxp4AUNrt2AlVv39VC0cUImcb7soYKlNsQQ05rde4uyPKW2f
/XiwU+EmM4Tblizryki6bfM6om5Z16vcwXKE9AiFfDUFykL6ZXRtrFDgbJBUy4DsrDQWdHtlFZwL
AldOVZ5U2FqzmXZnSvoCZ8/Rl/0im4vUP+sZvHun3pCzG4z4T9Xqu/y1QwCPuUF8WxGm6JpQF2E2
fWLYqjtBKq7pfh1Ti3A9lH+n2ltTyqqzYlz2G6kk46GckA9cexWGwYg68+LZaMPaj/zCze4wR9B9
ZnizahMPe2u36/sAvU7r1A3qPKU4Ghl4UL4HzqCzQ9hKbBKgLsZ9kJlLEJnUyWTsHsov916n5idh
KNHG50pEgwm76e+sjZ70KEcIPBzPxbT1wUyd6k6NS+jG2zKYMlFlNuU8WDbA8VTiu4kIFWc9h17p
Oa9N+60OF+roOhG8yByUMsaNCryRVpIcv8GSJW7L//UBZ//F53jGzX/BvELn7LL0Sa0DDQX75fd/
CuYXrSuonquzXdUs5j1Jl8WJAmQihzd2iIPh6NWPRickPmwMzlZ7DtDtTbfAIFuiMx7toeyvhxRL
4G8Q0zPW9vFzkdpPdQyw3zmh4dfPlYfeUJYlAcK2s36e8kIzoFN80WpMggxk5p+c0C8O3Z/vw99c
jm4REGHb/qMQ9YxE/nQbyrRXQp/F2sgCy50tVxowQB+OJLf+CLzQOfzzbT/f1Q8/HQi0BQRpYzen
cOPXy+H+SW3yg/IdVcFy+NK39LA+k4TWJm6WGeubPxtWiWmBiqLNG8VvkM6/gVVBZhiPgVlc3/U+
3NvGrKFva2iFlUU8CthHcGgK80B8xPwbruQv95WIJmLohElMPJkJ3gcGYxJFuaF8M+NFrdu+R4eC
xlA7dCSjn+wxOSb/fGP/5kc7/1AkCzi+L4T/4Xv0SfA1vQ5w3/YVWzrJBpe896zEhrH85jv8y6UI
KjqHrJFBY/tkNHy4lOPMvsqyikulgYh9k6mG1LUldjbL+78wkP8fbeG/WMn/0Wb+/6CBnLD0n77g
vxjIP2H71umX6lfOkj/yJ2dpYAenyAkPMV/1OYfkvEz86SHH7vcvjOAQB5gJeMlMnrz/bSK3z0wn
D4jH226eU4T+i7R0zH/xpIY2hQbnABVBD8yHxfSfTOTn9+jfbzlXIOcABxcsAfGDwjI/hA8yPlVo
fgs0nEPp32D+zu+mQfZ71BekvzV5C19JPF/UN2V+bWqRPfx0rz79eaWfFzX7V9L0/CLQZGMSOUfY
Eh/jI9U1E63RZMDdMZ/UeDIGqvtGbeOVxUd4mgBgo65FH8JcMeQ3Xo2UBn+qCpMtmBgzWxDWy8UT
3XO9is8y75hIeqyBj3aKMONgdATS71XjJ80ifpfNbP31o7MbQdBx36DNrI9NJz2wJYwwp0eBNrU+
rkQbiv2Qd5wjVoDRVyJPdLUPFwPGbpSbnZ9gs6zycl3sQcb/fB9/Xa25jaQUOODaAbk64XlZ+XW1
NspwqAhfW2KEPZzwyYS2BOLVSgRx15bAGCXLOcl+aR7OuzIzGY3++QP8UQL+y5NEkR4ZRUTdUQxJ
RviHZbRfV6x+mXNWVlOGmIQTtovIXdHv7RcrK75CJ3h7orWLgBaEeqOaapjwGFLQMZqHpavz7KJl
mlj3tuHJNa4Ms6iSakahe3DJORgoUJjn/jdr/x/pTb98alQEVAmQB8nrxt3jvf15UwVWL4VF9gYz
M/0gUTZtTRrXS7hEpVNNwMV9GxbZhSndyfhUu2voggDpdknHSLdC3pd2hbBnhG+DzrcqDsJG0efj
829u7nmz/fAxeVMI6aRzE7JIfNiMgzAXuSk3HfMmlQvH20A/mKot9502zTQ27X60YmXr1j7iQbWz
m25bsuKwpB1nDtvc+iWhjQZBpMC4NhLu7Mz2byqjnL+8DoJECzZsclPOwegf+6l4zG0S4O02DvEc
qVti6TuFI3s8o4grrp2d162ELk0h1Xn+WpN1LYIK1NYghPzYaLwAOPGLAE+c1F8HahsQCC/lfNl7
1VeMgkYbiaVU96039gFWKG/C682e6e6UMUszWVWYuuBGRT3dQjlI70CcopBPJATOTz4wkBeZ+nw2
EboO0t89R+R9/PoFgUQyoBLqwWGejJ4PX5C/VXazah+KJi26IuZdSXVUmyZT82zWKVSD7Cs7nmeX
8IvVNl+yYHKuEKUDdsPKNcAbdmH7v/lY8PcfPhcpJMIhi5GscyKM2Gp+fb77cJzB1FYE3aqt/JPV
zv1pJgqk2IXAQs3Xwq452vsyb/RlVY+nJtdtkRQzJjwk6p/oB8YYb03LfPK7aoHSMLCJK4V6V8+P
qxO+khnonLBvIsv0ao3tjnh6PxmUWq7CseFsin8z8O3mNrcQUFDTMDYXKqjHg2OqgpybwHxsp+Yb
FfEIuP3qqUo3cbMSlAVMsq5FgkPojN4QviH7OYE9pLDIHR8635n3OAp/TD2qf901b4upVsZi2E6M
YmqQhKq75tFW6B4ZtOpLAm/5JIaJjb8fSY3iccm+lQoaPcKKrM6Pqh8kg7lgvjfwMVwTUD7saY1K
GdS0vliX5X4jA+uQOqZ73Lqle6CV4AGAm5QFnohjtRTbtbtU+PgC2ZSkBvfdoVtE8MUgez2mCS+7
lnWOJ1FJ8cZSejE4yqWwHjf12v4HdWe2HCmSZuFXmRegjB38NiB2KbSvN5gyJbHvDjg8/Xxk23R3
1sxUW9/NmJVlVaVlSqEIwN3/c8539PjgVGZ1Ui3T8TH2cgb6ZOCMgBnFWK45duelBWMQ5J72AD2R
DEMmq2NhzPHekDqIkdTrwnYGTuLJabpvavNJRG1+Y4I9pRuFE/GsMbPryPCSzbiacSS9dqXS3rvR
xoZb6kTn1hjIop+cyZ2ck3Dz4UsNbftZkmF3FP5Fq8/3faGKW2z2ilB1VD40iXxPTaF2+lB9Wcps
+61oyd6EKu8ZZc66u9whImU/9M4gQKeQOh1mMlH23cve+2w5A9wKe3BfOhX5X3SPVzJgajni+U60
i01Tzr7pr9l3YL4eji7QqgNVlLj79eqsOz3DQmZPnEH5HLY4OS0G454lwkwl6PKUIt1NUk7HeOki
Ut5lWe8n0AyXEejxhl7ujjGiQGYGZHG0et8Nad2s9uboJs/WzMi2WqxzFkfTVojJPsV5ohHUKgt7
P4xJdQRIXRCOa0ae+g7WiKYdf4553A18aFX3QR1N98OcLJMLdLKXnZ+a1YMjGbdIRgsuym6NXXGh
ZOlDVIgOQ6Jhh5a4Fnx6515wjMGJ08qU6RUMHSZrpqbXAeeV6dYXAyN4jEP+ph0Kkn6EAYeMOymv
+l2uXK/DRqpSIr0kAPBovMaaYz1gHo622ji3P3iwkrSzzfYdkHtx246MiX2dQ5YxZ3RbuGmbbkqc
FDkP2MeW5PVGzZ7LqGQFZuiLCfxMM3PzyVlDr0kX8yx3FbesQCM8lu2QX815i5GcSRqWEj0HioDF
3oG/JxJbHCrSAmdSZlWQgh7b0y/zo9GX4QmbO7mvuDfVaUrdboe5OAvK0i5ORTTdIvy/yQEMitL9
7shENHECzo+QsUxjequXPL0TI3gsQajzzsddcY8uoB3NcapIJTJ+gtgjDv2UdI+KUQbgWC+3D2xq
bvm/9DnTq+yQeyPxgGrUvCMKavxYeJ76MTIUfJVgAcyg6gFqllCSLzNpZwgJkl9Ugq2vi+bu06jz
PmWYk1VvMp/Hw6yhGPEmzYeoU0xyZEHYiPR4Vzzli7qzCgK9SnPnH2KJJbAx+aO0nS/RtqQWG4uQ
AXDL4gGCb34ZzGz8Vmmrs/e1svpKs2Oxpx0kOfT+4h7MxeLjs/IJCzjSW0WqaSifyn757NJ0eLUJ
QtyXRjnh3rf8E91wGIKX9U1QvI8/qbgn8VaWCYkmjiuhVxnlVmUM12In6tfVw573sZHEW6BYFqNZ
LSV2PaZTuyUjXT2buW/d5A54Gscr1ZVV91A79CQ/mVHzYchovMNBAMakb9QeydkjJqXlF/gA1M9P
HcPFquufo6qJroqpM4+zn804QEZCd0Wf3+DsV5uJPw28Bpd0vtLYulFBOUIP3sc9LiF2YNNLmlfy
Qmx5dPYu8XpnFxU9aeE5T9sbH7fGBqrDGuBz4vhLp71mRJTluQ8P/OL2HCQmV4qtxh6KfwtSqsUX
LsTxuvSrCjaG290O2Ui8H79X0LtZhsQ9P2ONqEKnltGm7pX7alPjsmO4zLyOoFy/GaJoqoNez2C1
5LNjcLAa7+LOzK9RkJN7YzK7Y1ZHeU16t2BWh0yVHnEO6c8tB7OrqNbcK6b4XpBECYoZ39rcF1iE
wPmQ0zNqpf3EaPmVito8Rqnpn9jxg6xxR37xIp5osDemDrJvmiHzcw7o2qbe5ijnO9X55mOjDI38
DEwHrbfElZ+URAZsOYw36WDuVm0305rhqS8rY+8QSHhsYMTu5Jr5XvLafPdEuet9CpaCRC7Gl9OA
AvRmsyLzHHd7NqEEmYZmuSBODJfUiTExgVw6ug36/YZcLL7RolFkWZf5RnZzexhXClgF7Rn+l2ud
UyQWLGfNy4jP/0ThId6xycM10BD/Hmj0Qubx0/ycFpy6Fq6TPdao6mRX1ngo1UjuPCrqjm2H+dW4
9oT6NxU7e322+GNJ61ur/Ef6q136Bkiv7ydlGrvSt+sH7uzivGCBA5jY5XHgswPf2JE1b1ptsbdz
7WjP0pn1S1rn3puySu+APmCkW7CmIJwixax4zDkItQhhj3pUd89trFuv2qR4yntWNn2B7fJu3WpB
Z+1LAMsAEOo44G7+MEf7AeM52iqLkPKkeIhy1b0PYxE/jIwHv6elzr+ouEru0jTKscpr7sHvkR43
mHQIQDaIuwHDXnV0XRJ7aZN8kqUHrJk7Ha+QEFuaQmAHQZFfy/UzM20KfNFdWKvytEkPGc1chBu4
RaxZbx/qtO45WdjsLpTtW/tMLQbZFwWakwRMfAcCppbcWHn6aTC7OJtwFzi5Ax792egpGpg1knOW
UzQ/T2Oj3WH+SKZQw8uFeCVm5xU7hhOU1CY+jJaD86FOwSv0pf+ZmI7uh7gveQLYqB1ky/X51qmb
nqN22VA8jX/jRsM3gdOpSphMc2MVoRDc9btBzclVOeb1PQVmuoHtZv4caociI1XOnblDxfTezHhK
vY1uMMXesP3zYaxE3krjEVlEkzPf0oLqKXdCK5U6oQ1k/jMO02pnFANhU2YDDnf7xDiTRE/Tlfa0
4zhOBDbC2krOFfCCuBvTZp4trlC6BA4tBIU1Nm427gERc77l6sjjKyD/8bTLWtcV4aTPo7Mz8RGV
QQwn+zD0UjwZyVB+mpZsDiOHve94Deywtyjh6w1LfFsuBkHzcRiQ4fELDjx3BAHrxHMRZoaqugY1
U1eEw8UnHaE+2BwLYgFA+PaNlTe5apgDH/Q0E3GQqRRfyaDb0RzqvWTdQMRy95G25vWkBcw9E0ar
BV022BC62N+QZJvqt7KNPbU1vCp6cju/p9jHX5YmqEyoKeG4GKBqPM1toU+LsfiUk+XDlsFfrKaO
LwzNyx35mrX2EbFsEVbCm0iczffix1zZ0QftOnR4wuUp9zhgVB0U2DmfQAZM1Z65qvdWkW/uiR1a
Uu4NMYsuTNmWd4GeJh4dvvg78ASxI3TfXewf2A89qSfkl/r8og0JSvisgezaVBgn/Z2LEHOv2Gyz
J6EfD5uIRgtWOLVIJ5smNZOroh61C1ldmmHW5Zok3JSuXKqo8p+MlrQcZkjhGGeErgY6wZCL7L3C
o3vFrVxpJ13XBrlnezAsRKycmqoJvg152KTrijNZTpkFeFn9BMROpD/7fY4pASEOPRn2HterWWFM
Zu8OCyaACk5OkbpvTI4W+5b0bOml94wDheJJTfGJbv1mcKad18Ic2lRTmXS0RErBrhwa7J3dGOll
pmV+6wrKKUMihngVm5x2bQfzyrVGc8Nb0ilNhdHgW9uKwPB9vahT7CbuLQRx89SYmfZhJgaYXmkv
vGHweIiHoRVpRCOnZD+i9D6gurE0lC69NkZni5dmVez92gU9WKu5Ow9DbH0oHt6XumjGb8Es0uY2
0mpMj7bkkUfghqBzWXLmHHDmNPvclWCX5mRBzV18DHY7Xrrl7pQNCiLQeo04dJM4gAz+ei7zq1n9
n+cyHnXrHCo8ph6rNPNndH6LVtaPkQEToW0w6CwJp580xu2TZ6LZizJDlSvwbOA0pcfwY4R6gCF0
IpTBEg3VKfAKGcubOlo0e2v4TlxuLAM5BZXexISypHJ4g9oBV0XLp/KszzEGdpmME6oyl7+9cTVc
lsGot8VpKgrIkDxaxMxJbaDbggSokJtWYmNZ9ws54CfgEf8SYrvONn57E1zGPbiHXK47xzXdP1FI
2yr1ap0zNNm/LP5p66Kk6z7qAXZNOOh4KVOgW41xh6+fDT8LOrE5dzFkIJ3cuMYwld0YRQp1w0pt
9S/Kef/bkBZIPJ2Vaz0jrnvH/vOL03GSy6Zl19eXbfYUR1R8b0i1CWzKZVuOV+Tos31hU2K/lUvm
1HuvIK0eaPYaJfvrq+V3oWkdLyIzwZJd6c1Mvf+cD4ob08S4sTZizDPS7tidS+wl29i15G7JYcX8
9bf7Xfz527ezYEW71JChAOl/+ljsSvRTmurwMWb7Q2qqeZZuvwQ1kfF/odD+j98JPC6FuiR+OZb+
PmQq41rL6hgogZaKBIqm0E9tmUwB1Xb28dcP9W8F4x7rkn/+jB7+TWP6X5Wo/5P6krsWHv9dEv9v
CtNlBQv/x/XHz6/PuvqdVUxbz/p3/0ErttYQnPCZRSIN/V1pMvU/SIHx6dAWjnDEDfHPShNhDp/a
K8cEIWyuxUj/hSvW/+CpZq+XrWfZaFH/jtD0t3r5fzwmIGujMTH39KnF0U1aP/4kEOgzyz48AxId
HpEZcG+JcZXN5lfaXHA0vmYMSZMM8yqR9Xejb15Rmdm9Tu4HKYV5XyXdJ49HyBj+cIvIBumkd536
wMZ7Q/w8AtH6xunA3NG8vfcj486Y+5Ct5K1je6+N09g3mB6Tb6diMe+6lrw9pwKHhLvCtF58W5Yi
ilAwNixoXnmQ0qtvFub++bGnKvIhT5yczQLrVLaUAcF7yjLm/L5uuy0etjD3y33tZjexAviAI3tj
qJrTk68t15Tvieu0rEh62MA42D+wNlZPHEqe23K5lvBuDRyde7hbzEq1XeZWAaO8mb1QZW1nDy+Z
qmv3xoHhRl3QvNer/FgKYuwyOg7MEWRsiX1vmxS+2z8tyRvI8spIkqHzTV+3X0LETMK48cnaBJpB
3ke2wxXAm88kNT5bXyPeUWDa08sXb9S3HDuMx7ZdrN0Q+5y1KvvBMlbj4EAOnS6FXaGmlw737Bwv
j23efFmJNl4B5HvMa+9tKb2TU8IktDLzs1IlWWgrYcSg3VVpdK4rMW4U/toNRLEsiOidujBlsUMZ
VTBrKPOYmq+ow5fXfNd6t0vxEn2VhqaHLSr5Zunb64W/bGAGxloFcdSye31LjMfcSMJfjjKrT/oe
8o07Zd59YhaPSXdfmPwGmRvgA2kL6EnRO1+I/pFJ/ocssHnZGWw0DcNOx0stDQlEC/A1/H7MkI4/
A7JKu0vfmfLGg04XjjPJc1YxYxthL+Glxm5gDvGBGZALfwx/dy0JpbQa5x+vFEGqF8ZeTZyuCCua
G1d47daE2bmhXp2Ba0sKRU3J+5xyRVsabUXN5N2ST9/CtfTJMWqU+zKZjfmBt4a5mPgtdcldUNok
ezIoWU35I03q42Qs/SFvukOU+hcPntPga+S2zXE/tw7EniE6YGsCnqA8mFoux9oyqZmc5xvdrH/U
XuWHtmRHzATWx9nJjDowx8h9M/3+zUs0jC3AHRh6mMw395G6S2rvLuvxDxa4WiMYKHiSznNkkUCB
naPTcUHW5dG1rZn7o2h/ALKE9lsvbhg7mv2mJVR9eLW9Va32AKFnJGLFDtNkhCgBSsMqDTStvHXq
myKJ3uqi30QCKnS1y5aXITdDkSRbEZWgJAYz7DUvuTB9uusLm1Gbb0Q3WXeg6KTC/7wc5yrdkiIB
g13WX1pnIwXxeWy9HmSGJd5jTw907lyDYSvn4jdn5OShxQBs+FDg5+i5vUXBD3NpEu631XzA+dgc
HMebbi1oEnvCaTG9xG2xt0bjATzqdhD6BiHhgOysb/XO+7YX61qYdXzJs+XDmSO09sbBvF5f/Jzd
bQmLM3BjPNT4AlUmTtEIxte0DjpTyS1bXeN+WFr6rZjGEFqyoSrnUwSPj1tMKBHmsXUkCEBOaBp+
toQkBoJXu6ZjECbamuMXn09dGj7/1fyczcQKfQ6UhEW+xi49DUlym/AyDvlcQ+5SH0Im68Sr4Og5
6jfEq0Pb0M7RuqQTWRBiIGKJ6obMDLhPM/aaUO8GYT1G1Ix8NpYvIcy0XCsm6Q+QiLQa9NOLny1X
2dRC017o7p4XKBwR9CqV7PUVDL9k8z1oIz7WXDu4VWZs+N30TEHT3ncVmnrRw/3OoesALYSUwPxA
eMu7noMvtrz3uSzPSo/TS1dW2dZzymlLBcEbjUehI9VVXMCHnolEiFjfIIhzADU2PsBhLUnK0FmD
oV3tHGLZ36YDBwsLeHzQDCOjm3Eztfhh3fe4MSiRb9CGPHfvLdorIgM8J7UcWlhzid5/cBrdy3Z8
RObfMId7wdw3bvVWvc3DeA1sLvTnYlOncRsuiSauY28aLgWe/BOCSrikGdRuEnihbGkldqqq+gl3
WIMzBmKpK6ePdAEh7IvlDh1zDj0KN3jXv43RkueorXDGe+ZPOtGsjRs/T6QEri3Ame9pm5c7N3Nf
Kpf8RK2iW9I9GrHZ02AW8PvaOT1FjUu2p2jlrT8lkGkSd6enIg5nGr+PSnh8ilhTqToU24omvY3r
tjc2TLda/aD4HFheXL55QrUbjzN41WBSTYHb+ctWSn0Ugdl74HPTS2o0t4bWn9Pa/Y4b5Cgdsysg
ZdJ9Gdcz+Ks0BKlhBzDmfjbrDChtOCVpevIUe9LYMxv5Oa/DS7FWAuhrOUBss6IOvxoDDAlVP18H
iFbUaE/FWi0wVFTV46OncMjx0i05izgQdtI8s0eX132UD7eOro0ctcr24q71BQjna8gudY712Ot3
Mcfv7wgi4pVEQ2AgvbYgJFrc74WQ3mvC9B/5ZS1MMPp+2ZVriUJjOt5RrMUK7bJYP8RatlCwjLCl
yCE608QAaR503lrO4HnV8BL7FDZ0rWafWgvcbGsAwulXCIVacRTEbmUYM7Ih2bHiKkiDFvf5Epk3
vqalAO78MEN+DugccA5DKpudSLHMb6yk7jk+1yLQh6xClMab6dqZCgmsOSe7LPsbGgrN82LNH5qI
5GcuVtkxK9tHgic0FZl85pGCAOrO+NOIWN7p+Ci3KNqUASgqiInT2sYR3cKDh9aupFkGf9f4zJoz
/FBwrk6r3+hLkZxi7mqe610nbzE1tzQDu4rZb7Fzhg/HV0EUCxanqpTFtq2Tm9JMhhsiqE6+7VB4
UxBaXXc30cZzQhtbNooQ3N5YEoTCjLnuBfRiu9FyeMqkAOOTBjGEnGXKfK7OIly/q1N1Szuy+yop
F71J8vaDGf8YFrOcfnDY1ohFm/Vexhj92YdZUxYW63zDzZrlZHpRe48wzuCbKty3vEVl3vBU7FEU
tGUfJ9SxeInukje6AIUGitzvrCh0WcNE/zEaCvSSLH8WNDxrs0urqnv25o5gklkcK6KfT2mhLgVv
seNP71lZnLUZmcMtpqPZTdnNQMI5JO8M7X51dzfOrzeWDCsk/MjEtw0H9qpOwMctCTMYSS506nIg
ZFkISKW+w5U6nJti2dpFfz9YksEtgXm/57otWCWWZJhQRYtPIscgpxQi/ByNz/1qN7FyRmIYQMvt
UCYHq6riXV2Lcx0b1a6Fx3lD89t1XfoHOkqe2jwnj1WI9kFN0zYf3TuyXZPJTbhEWhXQB0aQotIv
dp/AnBYNg3Z127bovd01whn70CkKW4a6vKukKXpLq58cDdwD9APbnI/AxhFsvF1D7ds6ibyfYhCj
E6L4LoZ5U6bR87JIoPoNJrJsdsuTpwbCBEMt7hRJ9S3Jlb2d61vfQd4FF3DlTTwrcXLDXhuq+ZVD
xSuL9DlzG3hoBAJN/7t1HXHjmTnoy7rn0ufPfmgVuoqCYomTuocGM4edK3/GrbGcBvGoGOVChN2B
yGUapPrpIDWd2YazTYZf4FhRblDwNnn/ogSO7pS9YNGvZANxa4JGDZnabcq6vYn86UQoH627jdIv
BGhSryK7xurD4iKfjaTViALl15WTLtthitBq4munf0LIruH8jde6RIe1l5O1MHhZatIyZpE/CAeo
g5CnueWU4dVVWBnihI+A9VGXWO2+CiIFxqTUO8y3FKLmcjYKbcNurAkmn8tokKLadkgHu19KHDyd
kz2y92bt0mIgpdzE28bF69F3ioWBL6Gpgn0/TUpV5V76gm9vLzf94gOzq3iZQu5ix05f8hRaLCIQ
GNV/f2rwl7bT/7fDAyqA/mp08NB8pL+3Ia1//m/jAvsPssWMobBfWgz24ar83Zhq+H/AyxG4VR1m
mgZ/7B/zAusPj2mAoXuCMZZgkPX3eYHp/QGYR6eVEXCJbjkYIv8NZ+qfyCDMrxgqWog7lCAzz8AD
+/tUaQLzECdtWkE05TiyInSm5UDdhQsoloa9/RLnPYSUaTa6jQc+CvyLO1JqHudz1G3lAEd1kylo
h3jlHdHx9IO6z3Ms9bstKVHPDuq5ixDBdK8EIlNOiX//T+/1/2BuNfjZ/zwbZXBCrpuR3zr6Y7zy
+w/RAJRDmhq/B8fwxzu+6dgEvZgIVSnJfG7jodlQ9kGaZWto1nLFOrXsgUbYX5Ewi/gtqqLB2rtd
CSG09pc5f0GtWYywNysCEfmMkYntnzV8DMhPJFTZOWBtsubaDeDdI/IDW2cjZqQLJQ3NGpzPMADU
tzREGdaeuL07bom4OT08nRVMoRYQPhvTpQAuqJjRs4IVmudsM7ckoV6S8AzYw7W3eAzpV0hMjRSC
3mYdRDI9Y/CxZOToOK6z/UrcGVw6G6mo20vfqb4t4k0WbDroo2wE0/bNNzFfnqWaMTIgLAA4n+jU
2JADw/M1RlmDuDWQ2dqmvWcWYVNrUIb5IldkdAFiFtU03096U0YbSzXzGwu4TslQPw44pNoYd2Tm
jMLFuTVN87bIs/QRh27DwLVIp32C5cba1D7HYByEeZWEPXUJ6p2/raErNGqcHhNRu9odfqZm2EHk
AeesJ7V+zwbJcK7RPct5x8RlylG2xOoVxTn9JnXDHAJtBDxPRnPsPhmFRt5DUlWck3XHaZaDP+ij
CrJJTW9okeyBEn82YpAscbKAG4Gzt2N+kK8PfiOO2ZoCggtsaSQ4s0YJVrDyvAticmvde0s7prAA
Un4KmZnNWz1AtDhyODTvJgQFWgFogmNTQJxrS1QoUbtZzHDZ0CBVe5GJBdY0mnp7Dv1YoMDgq9QJ
17mAbzfoR8vJg465SkyF/zowZhLhOBLDZ7Q2JC9J5UW0RNkNJ2QH2mJ/ZF/MUW3MqrJ9m9IyA21I
78mmruzY+KydTt2SEV2yYBhrahLRr+wPo8VhfUJamMDkITX6gSROOW/7fshaJgmmlazU4zh5Ing+
/TBrTvxk6nQKSfoCXGWY5lEjAyeKBvMGkytfLFYGX8xGtKYCqUOFJfiP5aVc6z8pikT7hxMBba7l
AdLak2/sKiHUbSVaROLWm0btobClvzauGNxs0vAX2CIITtFumI0iCY1OqVtl6vlsE0tbb0UpuxED
FExkvkTjVL16VzXpuQNZmYWxSZ1YCnVfWnVSftqYiymUkoz/key0nEhbtmmcRIhnlRC/s8PURWEP
IQ42b6h+0rwpWGvBIf26XBezjZzXgQwmAyst59Hwt4uum5JS7HyyJRTk9ktVXSX56uS03CInDtn7
H54dQ2WwU63loh9j59XsEN6OlT1lsK9nTrONk/V3vCdsQNNkZk4DZv3KIY1449Jc1W6KLLF/KG2y
5QYy6WeWF5gsLTODl8pTd+xN5zhAjArcqpEQJ31zPMRl9R0TsQuXiv6pnauV+cUrTMqs2YylyQ5D
HnTNMZLW2vfmTFtqifQXNRqMGYocrjiTgTfV+N6l9vTqSYzkklkO4vp9Ylh7LuYUhMqsVYwnhnxg
C1tFVK3WdfEMA0gcW2eqrx2QJtOmjJvs1kIQglyS+dYhNnTfW61tyVOhnAc/UUxO6wQqdQAIXco7
35yGgcDVBHa5i72MfiOn91a/0oqswsTEG13DYA2BOqZLkHOGMRlHU7jeGN58nzMlIR6GlH/rGmUN
F7rhM7C04XFYGdngC+EReAofClAjSCGSaHQMQPp+bpJc8R5Cdl6qob2Kp5pSSMcAGFPIp9yT2WU2
iY9nU/fiG3WNB86JNKiIPGe140hv1AuUxIdhAdnOuLe74qcvQkbnw5uC00J2M42OOUY5muyGet/k
XLqjbKx+ZTRVp8Xmhob6LCfKTH2DGaNowN4Inzs3M0aMuEue0JThFMk38fnygSd2CYQ0Em61yZoe
ijYdF/yGVyY3E6f6fDu1bbeD+0NgHNjqAqKeNcEMsrbMrhaBAzXwcXf89Ne6K8gbaaMBwx6jj3pZ
/WZlZb4PJRCLja157Y80hbW9jSJ9fgB05xIbjxmOFTigaZiapSQvbWfmFr6je1mKIj/qWEn2PEkY
fE+5h4vPjk+m7beHomKENM6YTuPBHMpdC5OCThQ9q3+wNGJzzFuJG6bO5AFncReuMUKAApAhzFPK
9sU7FOVqTR8HPjEcu/n4qdXK/nKT8TvSl+6aupg4lOymnmbQZW++nnvvmq+mNLT75gcOafAb2ZxG
QadH7IdjbzQg5PQO3yoX3jnDTS7OejG297Y9RyEJSZWGHUj5r1mX/bef9e0tT/jVdMy9d0EFkj8N
Q3oPlPXRtTMZGgOnaPGuhspemrAr1g6GyPTvGpPOsZLd9l2muSlOtKjc9mm8vOTG5JylT1ySNsHo
2i9y+FP6YrxgMcl3Zt/LO8ezBd4kqr8x49RhSbsg1kxM5Dw/PNH1F47vy+OCPScLGmAjbMf6jtaA
3HIc8YaBG+nfLLQs2Wa5UYEhS3FnYz4e52uIJ+4blbXc7OYyCk5K8HS3mm2YHJjjofj25YSnNZua
/tnvgCkzCs/9AvVjWVhPogXec0q2HfDYuBZZ2CzGmBtXBZ5SCW83MWRTO1aD/AXXwAirI1/Gs+1U
oxc2uij22JLxW7T4QKugbmup38213x8oAnG+yiyuT0vCw31DXa2i4gq4wLJP8GnTUWXOabkVbMZs
XEp8Bv4T2fy5J8484K7eFF7NYy7OHP/VbHnRuC6czAlLR7n2IcKAVYRaP+IgYBOUh7SlreuMUTUi
JOerfWFCT/QdRPkUV1IxowA5mtmGo1ByN0HLWoKkGVfG8dzw7DY0D61FH8wS9HYvhqvGqQdma1HH
XKdvTVe7n7wUzgAgYg8EGOsm8XLXKIz3OrWN98HyZnULm17HlWXblHQxstNYA3RoOtU0tgmjtLEZ
bl12SgDvo3Xi2USzKU+xMwjFJyGt/Epkon9NZ7u5Y0X2xxOlxfVIZtxqqEmGn8xzmB6Wz2GmR2Ov
Q/4y9/h8BlhdymL5KIRhHbDKlfE+G6UOIkd4TUDRPGaBaXJwlfSWzq7VjjLXuCtauzBojBrHW/qW
SI6t1dH7wcrFuWwG4W9NNnh9OFSTTliLcwcPk9RFs2gcPUhzlR2sKM7uzUGxrtqN7XyzObq4cJXo
POrN1jsZVq9IS7gLQGnRiF5xSaZaSY0JSPspr60zmJ7G3utDNACiJVNnn+tScf1rYJkAkmgTkc+E
fcYbcCnQV/ZCVWrOGuoEBGnv7Cgps1AfdMEQHUc0atlIZ0AYaWzFNpVGtSBQjpmbveDotuU8w2ad
8Gry0VWxfChw6LEF77v8ujMG9ys2PBIMWoIk6LDbwtDrapecitF3YcSMxqjI4+9H7eCSZbcb2PKp
HDPcGXNFVKOnRxhkypK68ybpHS7SCnAcw/AR3gBhj2nNOBAtWlu7kCqY6jvaFR5qn+H24GjGiYOP
dPFFDemzGDOG97Go/Nep7OIwdeyZxsck9Z9bS2cQtfQ8ewKsCc0xGxPrZFJ2Abqn9Lh9O7fiZSZW
bT77TVZdUQnG+z9b2EcCD1TNlTuu57uYZrInS+b1m41taJ9jtH+3acHiZihq9WlKo73zW8qU+ImT
yD4OmmvRq2X101EvUFUDZxj096iHoLSZfh0CksJQJk72/Jnwho+HRtC7tRsXiC8HCQeJ8L1mJxpH
lQjk92RE35YzpWc91RWxBM+HuuHLK9FT8gEEHGBFCKh/sULgUggg7P56PNgUt70kRgcQ35gHJD5G
yQ/e2Hn9NhEljVurp9K08GkRbFT+7eRzhVG9ahtQfXhYOPTdmQHaT3/okOYe2H6PGxKH2GLxoh3w
3XIgTGrEdd74HA0KcnOfaN228TzQxRhDndUhqq9eUW66icCJH4+bvNNLPuTVV5qsDlPNx2tqwy2h
iqC0vweKOe9LkXbvgl7Ih3iO4q3H+krURitXUNFqatV/+Vu5fb+iX6bXZvW/kqWtmqBOKEkKK8Ct
7b7tZu/N6GprpCmVVkqoeWCVJgNmjVv77XyDUQoMXFLLnZ97UBvE6ugtGDblAQWl42E07eo0r95f
Fkt0Is6UPv43GUS/7MKurm51dh77THQvKRCkJ0Mz3bPZ4dBN8UscllId2L3NN7bWmq/OL2ty2U7J
2aj7xdqyOen27uppNjUL1hRXex7vla2GIwCPfpcwM3tSheHtvZgNfKtbu7p0RlzrJl7qaLVVL4X3
WavVaZ1T9MgtKpby7K+ebDliCWX4PeRZIFb/dlor88jq8wVEKf50tZYQQWJYW5+HahXS3+xeEdft
QHN4LmRq6WTCCKjxSu55ShZ41ZlzTk0qeEQ0XJ2s9asXHZlT7CZ6oF9rVJ1g6OMsxJLF1lanALnk
4Be02djdlimlt4Q4x+sJ97vDiHyH3q0dO9cqzpRImgck4YCwWGkjUmjll5811jb9T/LOq8lt5FzD
vwinADQa4ZYESM6MRllarW5Qq7DIOePXn6dHW8dDDE2W9vZUuWzZrlWzGx2+8AYUm954T1h7+YS7
T58w+LGC41tV171DNi87OrWh3bcITuYBYpREloMDDJEsRJe7FrNe5Fg8YAf4fRFfh6pKmLpVeo9E
4PiOrsJfa1TP94QXPW1KjDbyARCmK1wLm78u/4wzzNgEs9tCFUDD1PljSuflGD+xFwyz7/ctJMrp
IHJkS032511Yt4k4UcX1vlnwnN+Xnd7z8QXtvhrSWP9gTHmogUJXjItekS9yRcNwDKIa7kkPHZ+2
TrLjpOgbzmTlb7q6rod7acvxbedoHKLYXLnutTVtf0ArgyOiP9FFil780eKuDatiMMpjpigmYVYC
7UyJOji9C4CqXYHh2oltvBKTtxZNy2lOhg+WW2h3BOPwYmJdYrpSR8iEjaRNQS3K2Ao6RZBpQvNP
q8GQsUzxRgG73x/ol6YAIjXtqz7rDhQnyDdYns0PcahR2yb/2GU9viTEKLyt4J3HnavIPPhtkhsY
CIGd0DQyPs29Q3ece4HOjN3zm2dMUP6o3TIEzwdvlnKUl72NAD1/lVFp52TnXfVxmcOPbQfSMX/i
Jk0tov4H2DdwltpSWQY7T4Qm2JvTW4DHWviGPgwwhHb0Ppd63qKKqU/HpYuy9TBHymyWcGDxm5lG
GPHgejCeaFaOYlxlins1PNGwcMr4Pk991voD9pgLbYXjqNhbRJ4U3V3F6ZrHpg66ArApD2DzbTC0
7G0sITS14ViRgmHW8GiS+ldHjWrhHSDL6a4iSXpXjOPBcXL85UDl5N+AataIirWZh6xV8YAWK0CV
NoxPhuKtAc+OseOmhjIRrA/70h7cny0g724vQTBKv3cWfDlHBFv646w4c846Dl8alG1O1YAQ4tul
zZZDpch2NvkW0nRz4GIn9rZY4ruB2R4HbeCgu4q0Zz3x99YnLl/kuFgdNorot7ay+QL18nWdmkBt
qd/uZ+EkXxJai+/bNoXkt4KsQAUm+dNDDfCkRQP1QviGVQj8PqX2APShR6+RMoZGtE2eXO3wRSpe
ITqa3ZFOlkehyI2Q1gyFSYgf0X3y+wrOmt/b4UiTfMVugloPQvudaunElvYevwPmoKiVmSPeGw5k
S4p+0R4AWHtoYfg+hla/vAKfr8X45vQwCzCVQN9tdVEE3ztySF7rrWf8GQ5EdhMeh6idZxoustU4
U5uDHOrEGNA20EWNYp4OjZknn81cDARWIQInnkzvZy9uHzNFPsUs7tMKCnyPZvEPRxFUZddxgpBg
LN/kHgyqae4+91YZJ680t+w/d5bU7pvS7f90n+iyUsCMeZsSR8xfS+nC2RydQc9BOQ3YypEP2ZS7
piRCKq0uLOZIqa9s3mL7STEV+OkU4wbRgFAqbCJA3L/wJ19UJQhbQL05xmKkcNmIiCjV6zHe2yWQ
5T8tjTUAKo1RjIvi0XrQ0FChQpyAzV7wd/nIi9uOB7tMiKWQdowkCOKI8sBIMlL4Rg0x6KHH1Tf2
q5igaoeomwIhzMaMQjRCi6kPipZrZrYcki6+qUvxCXXn8Vev5r/K3FyqmKNZLwkodbob9gYm2CDy
OZnC+wnmeLl3i0GXJ1SvUXZbKihyWIuEFQX9Fi/oTKu/XC/Yb9UwMBVAWF7Q0jNs5Ci2ig6uPXaN
Ua1/uRVd7MQTwzFaDLQWKbr6idEMp0rkw3stzHB5RTxNP1wf/mXLwwWuzy/AQYCHy7Y2c48dGWuz
TSV51Q3wTYVeOhQQcQFZvocQA8ePNe12BOiBWFOqh8v8LcUltTu0DtXNYGrRTd8T8zcYDMlkzu7C
QVvyB9TKQvMIfrDQfCvrcGKqVoMOJlxPob26MYUXYHDiDsuRdJU8yX8oI4bnggp4YBkUs6G3IM2b
2ce4jamDo9qDvs44Up0L+swwckKljJ5OjJQ5gXtuqFaNNk+frU7J3K6tNo8YNKqoHh16O3/7+z8S
NLguiXrYY/zO8x+JDN4g6ennOxsR4fEY4npWPQBM53fxcL/r44l+Kzi0GnLgyiI/dZE8VInbwGwi
U+H8ooRyD+o6wPoWuXo3DoHqyp1h6l1DSIQ0XFDrJmhWVy3zM7EnCttxDRc2QQwl98b3vw5dZ2LR
fjRqalSvuTdkd7AT6vW+U7WLfRfN3Zq/pqM8020FkgFwqJszwoecjiyS4zNoyUPYzMbyAABDYC3X
T73tPl5fW7EFg/ODlXATpwhmFipHSibi2S+vU7nmXgzK1kTDzjqJbMndrzlc+DHQFg72XwVs+Nyf
tNjKHiPTjJB0rQDGv44Wu4ofpIOP7SnPa0TRW1jD+YEWWBf5k+ws2KUtFNM6Vd0gKgHwf9EyMD9L
iSQw+mi5jXYcUrTWAfQl6peo9mGf44yAsjS3KlCD4wj8TcaUvgcyT601aeiZwEl3NTzZ4S+9m4Am
fMSmCBE4GER1deN0mFsKgGtYDgcADgQi5g5qGeeLs9KYKNAKjWDaxXP8WktcUpuhR5h/nxAzVUEp
K0s8dm1PQgUDylweVs+Osnvo7vzZIml7Q/W/S45eSYt2XxoSkXMu0Sx90O3FtQ6FrUsNVVrL7PwG
YwWxc4uIf9Sc3QqXVKfUEYBxW7ye/6rtIlvvqLqkXyjw68vH6zvh/DJF8QA+CNeIpTaDzrW02cLx
BM3BykLo0u5Uqggal55kzu8Kvajv7aSlHqCjRw91tzeDRfMgDV3/AU8SZc8R51RVLVuyDZE2krb3
1Jx9thVXrM6WMoXwssZJVx3syLAIIleXmsKvlg7L7Fh3XmjFXxKtwsYjj1t1sxqR+V3GEu5QXsvE
QrFBh1du5tQqgXVMw9cy5REk+wzDOxilYRPgOWId5ZDlEDtIdkEyyVXDp6kwQy2QFoXK443JbZeX
DjvaQ65hIP7juMjYnG8licKmHtr9DzKT5pFKS5kDQ8ZFc0eFwHskixzCXWI44h5EUvxXDXAs9h2n
zcIA+ZZQBJNX9sau0m3vzUJlFFxzmn5AQahf6CkZ8oM3LOkDupTcKXooS5zckKdoMdiejMcnEDUl
Ycrm7iLSzK9LBFyo5ckuANjTvrdCkqEb9BkFOnh2JzomMwaqAHHA4s8S2ML5jHOtcnKcCH6g2ktf
TdD1IIeoOlU7e4L6upSexgN7rHrMxwj1A1lRdyUmJ63pGxHPwfVPsGnuqx+E5BHsYCWQB8vGUaf9
2f4qLCytCEHVRcpzflfB8cO13Cvx2BiMsMHN114+jc2IGqSE+Z8Ek1zc8JUHGxsLsqGHWjrRqE53
RiS9v7HvSHuwvrr92gF3ZQCIz4q/20TSqpR1UzwOY9nkH/QJ1NSvBicXTf2nWXfyoxyo1yO2oVO9
e/pfNdRGKdbrCBmA1B+T0Y80N8sPHVrzUNX7BnbY2JG+SezFxU7WcP/9pYB3scc5CAnzcBVJggj4
rFQox5JqXU5QHvNXTtayL7hFerRfKv4yMGTUcU3sQaNT6QzNCaQ6PHfa/iSSMhzCoEKvmEQhC6s5
EGneVH4JMt66K5dUtdpRkniFEqrxqcNYc9jLitwHAh0WXbux8B5zvVbIIdPIvUD0KOXTFYQqjz6C
jUXxYgy0m54+7P9nkpFpcpr+O8Xow/Tzx89zoJD6B/7hFWGuZfNqIXMpHFNKl33+S8HO0P8HAUxD
QClyiNYR0fo/nJCNtxaXno2xj6FzR5nECf/wiqT8HyHQ/EFr0RWENgCPfgMndJ4vYITDD+BNtbkR
hKPrig71/BAOuaCePiFfqtUoQtDadd4hCtD5FqXVU9FSlDXTykbYB83lGw/Meajza2iidRT0CLsJ
e9WF9ez842fceF1Wo0LScpIK06ofk7FLfBec+P2zz3EBSnR5KHBV3PjSZkHPh0KeM4b8gQc8uiaN
j6cOauFA7H0N1dsbs1Lv8n9ezV+zehJyMwF4mURk50PhRJu1omNWRhJb9xO2EL7VWMsNYualz0Yv
DCVTTNN4qDeR0FBEuFEiJoERDfpHPWo7VBr1+n4YyuaO/iQOErhgwTLGl9a4MUP1d7+YoUN+ZcN7
gL67iUwG2l95mjaSonzfQW2y2pKoJK8OYyG0fYUcwD4Efnbj/br0CWGiAvTisYCLutktXj4hdWIz
atLnC7HPMu8b5PRPOFR1d9d3y3ls8PQJTbIbm3wW8B76X+ef0O2NZDEKG5SPudBcaQchDrYdO+/s
Fjcmy+Q5iN08DDy3nR/DuhPB9fEvbCE2jroPTKYrt1S/MolTw835uOPc4vVcedS4+Zj9LYrreTj9
a54mTXZFrFUSZ5tNNOrAKOAkSQRN8/Wu7oW+01y7e1XDFgQBErun6/O68AlN0jECJEMlZXK7rtqM
V3sKchAxCYFvDK2WZeGNl1CHb+zRi0MRpkO/pB5EPeD8E+ZkVqJ2sVmfp+Z73tbOMYL38g4e4i0H
v0ubBcky4MV0aIiWN/syHOnRwg5nERe3DlAmMZK9XUTGo+vp3cdiRhJjP8k6/ozJKJ5Eo17411f1
wnE0BVpVBFGSpGFb8QHSadBZIJmLa1P76IVDghZ8vNw1fTF/GohSfDf08huf8sL9ww41bET7HINn
aHMHIDQA3M5kfSswgTvQgvG+cIU8RFD17rNaG45D68lDPSTt39ene+nLQrnlCqAFCLh2c78WYzIP
iI1be7M0Vzy9BkQi8gxPBMyIbqzsxUnSwqHMYbkoXG72q9EpJ0EsFFRjtfKNZk3vZlD+3+putB+L
YUnejrmGagmapcjn/PY0uX0E6SZwYR0HvPMNDBs1jfRaYsISpzmUlST1OwMgUGJU8Y1vuckMnu4B
QRak1CelTi60mSctNiczdMaKWqqSXpMPlJxWDHQlTuH6kr8i+DaPU9fYH0RR4WScOj/gFFU3rt2N
2MA/v4N1pgLC7YBg5/mcUTEfxzXmdwD2YzuH8SfaLF6Q4CWOeXqDuw4iFHuLxjSYBvzBBv3n9UW/
cCESovFDoFnDxldB1/OIpCddi/TYApRY9uQfmszg4RC129ZcHjKBb9718S7sZeFICwFVFSCSZp+P
V5eo51lyYoMBpoQxVgufVmtCL167ZWl64ZqyCEOJFFDaIODbTG0dNarPVEH3eZjDenVGRFAsY5k+
2NPQ3uF+YJ8aZ6x/OvWUv2lVT+m3p4poAxL/gvzF053Nfl5GU+9KLWePyaHYw6+0T+AGF7hpyz/5
x38tgV+YquuquBg3C8G+3dwQNcpkJVIzsOB4gt4slkh8B8MmQE9xd8iBPtPB1KMgA6KKPkvcBNdn
euH1fj68vTlNaDAq8qsmeLLVlo307NB0wLyuj3K+VZ8idWozqCaTOPPftha1VKumOl5EHZS5Ad3S
LOw/6M0Lv/IwIaB0nN3Qp704HmwGXhio3UD1N1s1L+nH514d2GjN+YDUJr+tSz7nlPzlxTcVYc+/
4dP0EF+nMAN3wVAMhvPhdDNCZcsZeszGOn2XQiA6rKv5V1Zb4aEDI/xgeXWFFu0Q+TRYrRs34vmT
+s/ovG4GQgskWiqXe34PaIMB7wAIcxBKdFZiQcMoM+3unm4K5Id8MtCD6cTb61/00qAqSWTnIvaA
IO75oMYQUeA1UhoRRlrcgc7PA71D79bT1+xvx00zmprDdOOznj9xTzOlkI+uBS8ptaptvyFEYcjN
oL3TKJDAKxI4vEht2Xu9AUS6Q8Zh3nkRxhTRWosbi3xhR3mcTrQ3CZwoBamf9iz9G0L4xWjMtUHR
A1/t8dJ8hZYaZMvRMegTrPrd9fW9NFXMgFU8yISprJ6P58RgBkxzagNDp9g2J5Fz78gJP53ZtlGi
yptU9WXb9zV48Rv3/MWpoi5MvkY8SlX3fOg81gonjPm0izOlDxi6yF3c9/NnrKecIF3mW0trmPyF
/0nRfn1WAyFzjCsQune8zRWoj6YN2dACplQL71AWqHyia7WiayHX+lPl2GhA17ixYtaEy9NPGkne
2zTkRRdI9AXGODm3AsZNkPHrJ1FGocpAi4PW0eYBwjyGCtjatYFTTJ84X+7Bi6gzAOgE+eCZtINa
034FUgywjo7WcDpN4gBScbhxcZ6/ub9+hyD8p56NxAvR6/m3wDQQB8Hc6oJ5sDJGXtb7DBUj37Ch
oV7fcecvwa+h0OWnskMzlqBi89k15J9j3FZ7kIaO92hNMGRHuBZfro9yaXNJKtFClYlUGnI+IYOX
Lqb30wdeaxS+mXj5IdcX4xN2A3C6QBT+Xmj6z7RQ7KJobj0JJJ0P2Idx49BJ74O5zcsDagTzveeK
6W4SaXz8/bnZBEc2MlQm0vybfUyXniLnwMfK0YUOYK+WJxSOl50FtMKPlr45XB/v0uYAhGvotA5t
GHybO6lrl2KqFPG0acfpMDiyP9WAKvehST/t+lCXriOiPtsiI2Z/bKltSGZRPYnjPugrGwkOuZYf
q87N3uQWcsEZ8TpUgRxl6X5GBP360E9Fve31QENHJ+/nX+7W2GSFDILPIsxit7Ddu85DkXNOaOss
ztgfcC0fPuLvGn5fkrg7xfnq6aeehu0BEVwECGOIbm965BoQ+gce82Dnis9taXF4Zxk9gh+5s7g3
TtKFcIAkDHS7zW7gRG3u7hDHh8YE8Am4G80zz51fzSh2oa9exm8gpA9v9EQTfyXdUh5EOXunG+v1
8jpF+kkBCgxw6YAcNtsil+lCIZP2tYMAAV2uIbSDsUklSFytoroer5hr7bSw8/6qW832u4HuBPIY
KY6iedl+oqkrPl//TS9XhMeTvFtF9IQLT9fts9fTqutm7J2sDkI37A9OPLjIPzn9/Son82ujL+IT
3gruu6LtlndLndwyGHq5e9XbbbMk1G4JHjZB7mjVYvKqjoKHdJq9bDIPYQ1THM1uAMxTgfBdc1xt
jaUtbxzRTZaorh9g69zeCKEqe5etV8dKHcWxBppSrIwN671bjzxYujiCgaz/drTVvuvsKXqYvbCO
AzHa5hsj0adP19f/5U2hQC7c68BdJI21za0bO6GxVuVSBUKrHd/KTewuZyN9g7jucvdvhuIKxdCM
NdzuPk5xhUAyQ2Xg07+1IBeCsGs7zGKd2L5x0C59V5tKkstWd/Fk2By0CYVbgZpQHeD51CFrBSsR
wkuPuskSuuv3tVidXdPMiJRizIky1PWZXtrUPJfcwB58X2LC85cF6Qzkwry4Vi5q5kNoxy76T5EO
EhlNxIxe8IksVjtlLtLeVmncgBe8fEg9isvEwHxU9ZhuIoM0lI2DtHwdpINbvo7qEYWCFfvoh1Xq
1cmAS3fjCbgwIEE3zRxWmuG2ieqI1TmNT62AHtxGp6RBQgDQmwSQ7MzrAwg3lDeuL7DalecXPzKD
Hqw8dZNiq7T5vKGonSkJvSIANlyD6kzjxyUt0IQYuvABLLK+A36a/YsTa7KVKDEzLjmdOkvP7qqx
qlOIjFkVOH0fHgWY/MdZdCg1gVB6p8nBuW+QszV8fG87P6367DXuBdOP61O/cGB56TDCo1RLG2Fb
2+lcE0XHqK+C1hqNb4DOi6Nw5uJgyra9cTdc+K68z7Ta6a1ROnxyzXk2X9Bnapu2DQaAQ/SzM73y
vgzNGUyM3vrYAa/Njc966U5UMSZ5jarxvPDS63K0sRYXH0VqwDBUtaaHw4lezUeYK+Gy03Nr/Npw
l9ZBQg3oCB0l7H0RhU4e/PYqC1VlwveOwiVAwPNPzf8zajm60AF3N2jm3Gvpgc2WgaQQsrn+9cEu
7GamigKhfLIGczbP8uqKsYFSg30oBKjHoSjE29We5An56Hdc/sjda4l+uj6mOiGbE4RmLU0TBB8U
vHJz70uYOVOyMMEoa4y30yhDn5u7+H59lAvXMGUdxlBpOTXuzcxSdJETucg6GLwWci5csPswQ9B8
dQjH9mCvkHZKZ6wrjqsbp/9i+xL+ckPQfVJ+POffsETbJZYzOnug+btXRZ2M+zEeQ/SGrNk42jEi
dDf274UPSRShOpnU2tnB2+n2Ixg8RKcC14FkXgNRhs7qTH8CY/uhdygF7KJRM39/q3I0QTDCuqe2
b20em3zUVx34N9N0IO8Umee+7qe1fA9zzf1y/XNeuBAIlIAiCmVhx9qer6ioO6PWMof4UUCUqpsM
0a6w0B6MRHFW7aq8ETFceEctxzOkNCyiJYjN5+PxrZzUdfMuMDGJR3OPg0Eyujj7RMQ2UPJqetVC
GeKh6cM5WJfFuVHLuvwDXLIaSobso82E5ejEPGT8gGENy69ojQ+vIN2juwP15VWNhdVOzi7u8aVT
fUlb84/fX24XKAOunbQ3iSfOp58OeapPQ9cB1aJF1IduE++6mrb0OGKNwoV/C032st6i+ppowyog
A39w1Xo8u/GdggqblLnnu2vmnJIMD6tontH20OaPZVqKuxHxov2CFCu44yL9vGAqjUg8HgKN5o5v
rk//xRXFj6GnC51Et4CWbAvQejY1yJn0HvjMqX9sZ1iy4Kasw++PQprINYhCCxnzZo+FXlYu2WRj
we3k6yHtUwwpxvZWb0qycGfXLdaKvKP0SmkcCH37nlTM0VyBufozjGS4tC2Sla2clB5EdLo+oZdD
CaqCJgrAdClYuc21V0cOV5uNiT3WVuWfEyfjk7t0DoAunHx+eyiiPYteLZG2DkzkfLt4c4FCpIuy
ZwPxeNnVWjKgBJmiB7lHlRzbruvDqf1+voh8IiDFRCM2XrDOJlmTrQtfYrKED875GwC2MZDTUh/a
0aEBUkzajYV8cfgZie6ZytYpoXADnc/OyJZIrM5s0nWJYz8p7eY1jj79G32SqFVBaLsH+ANeDq+N
FSeGVrOO1+f7stao5qp8b0HRS6JcdUKeH8e6UrhTlE1HLthuHxkhQFkHU5E/YkQc8ESyWvGHBd2X
TljRjBlgoHQhKAZeDHM4a+f2xgOnHrDNF6DrBnhFR96bzubmg091s2bo7qIb2mnWVxehfzh7UfPW
jPL3i9bh8FF3/c94NuSNnXbh0xOKGlSAbcl/bNFIRWd3Wt/Qh8qxBEHjXtg+OoM9Gm0CseS1s2/c
PZeWnqoEpQn6JihgKRHt50uPXqwY5gG7QspoFExaA7TMvlhbTm+eD4CJO1mTXs6wVEZ/ocfT4XOC
/+NeT8P271E3qe5d3w0XzjW/CCSIoHNlES2e/yIQjmYBYFJHSGRJ76oGCnytL17AKe9vDPUyDldw
Gp55PjPld96/87FMszTaSHcXX9CdC1I3HgOkR8aHZbTKQ4Fl3m7UxjJQxut+MmJPES5d9/ufnOjU
I9NR6KwXX2CEHO2MpVj8wTGauyqELWBCfQpqxDmCCWODG7fLheNOJZGWPZQL5Ou3KKKky5EmzqTu
Cyvud46Mm0cD2sl95yK7YHRCNIGlec07gCLzhI7eiK7y9S98YZMDWlDhDhVpynPifNXTMKGaivKW
T00Mzyy9x28t7NZP2JCsP6fKg8R5fcALxxl1NSrSKCpgrrs9VVNhZosXhpD0NMQ67xVV714gJST3
EDubdk8jyG0QGi5goAwWvLobE76w5KQevCA6MQ5TVr/v2f0WpxKUAKb1voakzEHPVyQ9F/gbxxo9
CbkLpdN+yGvkGhtzXPf5Ev+Lt5IAw2LBXRNYwXYBrDxtQSa2qz9NqEmlA+oVlRHBqRT4El1f6wux
laVT8lWYMcJJsY0l0fHOMw/mlj9jcxb5WQ2pfGLv47aFbn2UZs6fXSla34WUespyL7eIsQyJC6bT
wnvp4xsUnZcfnydNUHcERU+0sC19LpT5DKDk0pdWVD9GSE2diGjb3TCu+X1ZAgEfoArCMLlptf4y
sKMyRbmXx40umrWtOWbIZ0g4whKOqZWcQPOP9xpH8gZW9uVpIgR6Ypywu6QuN3cYqsGdqBNL+hwr
84MbNeYxbWLLTwXKwGiUokd2/Qu/vKAZTpEAFO5GmtvGrBbjgGaKyEYGLiv8MpzXQIgOo7p6rQ//
YihqexT68Fsh0js/OFOOqruLwrjPY2zs3cHl3HQxevMzKi7Xh7q4jIqGSYlCgJrYxCBr1CaaEYfS
hyDwah7S6JCIXASjG477OkmTG8Nd2pXEdkCBaZapqsH5zHQTeUfbILszl6b+CCA4P3B0630P6e19
vWKaVhgixGYBKsq/mKhDrYujaZK9b9Z0pZuKjMTEmiZGux9r5MrnKdYfy77LT/RLbnVjLi4s/RhM
p2HwvGimG24VLhF1MN+jtQl5C3KuF0nyOqSl7+ykbn9cn9/Ly5bCmjrsoHrg4209gNMiSnIjY7zJ
ZgHNCHmgeJHtq2ktLGTQMxsphtpGg8zL7noIZTe27KXp0vikzKXooNLcHEe8AguR5SyvWS/eKQyl
OAJpiijKI/u9Isx7475Vn+s8VIXto9suZtQKsLXtANTLlKFy19qIHaXtY04P+4PW2YLYsQ990fXO
IUJp/8YVcHFQUjl4DvBJKVmc716BwFQukdLzQVxa914kqn2cEjzV7hLiAjo2x6lGler3P6xDWknO
TuYH2+58UGNOhddMpfQ7bNLa/YCM1qEDk4LtQzzaf2d6VKDpayQZ4JikRD6pdeKP13/CpY8LAJBS
Ka8ob/kmWu7jZVr72JS+HvbyvprFGKyGFvq1tvb+MPS3MqNL41GHIivjGaEYvrklvNnN84LSoq+Z
Yvmuo810AO1Z/WmArBe7Lquyb9cneOFup+wFTkDVCGzQY+drjDRTXRWDEOgVGAjPYudykIS8QeQM
36+PdGFqlAoE9XbKPjwkm/s27ZFzgHyODBkw6xTBk2qVSZAk6DKkDSI+vz0amGsQ10QlgLa2xvdV
lmvzmugOalNIfA8IF+0cpEfhjCLU2GExdiPoeDk7biAoMuD0Vd1ga37V4uBS2FqCrQkCmgeHB3o/
pZq2L9J02mP1Ot4IAp7woOfXgA1ahw4vsT2pzFY+uEYVH7M1koW2XMzvs5W43921K97hIqy/1ldh
fS2QiXobQ+W+S+qhyY6h48UHvUimV7QidBoNZYcYUuj+QQBLvnt9/dXX3P48shvlhUQgzpc431ee
0OiJlzEq8WZunziZ9d5c0Ba5PsqlVeekWNz9POTE++ejdAhgwMVANxB7BWQeuwpz2cL5WDhed9dr
/Y0d/PISpCXHA+OBGTLADG3OiqD3R+TYhX6GCC90Wc3be2EldnpUzodYOqjLxuUtHOnLA0pJiLiB
r8wDx+k5n6IlIPjGtlK3RcULz1M8jFO8TA6EGb/driG0I2omRAEJpwpt50MhlYduQo0KPGYY830f
Oc7OspsqWHNcdLJJbx7WClm165/wwvwkuSHXD+QIBQg+HxQj85mum50As5NgW3TsIaPJGT4Ufd/f
6B9fGoreogOxlYPjbtPQpnCjOAvNmIK6If6uQxvfIRuuAEfBmrPj9XldOqBI/vNqoOSh/rA5AWR+
9jRNWPM45Vz9rO2xfTNN64DyMz2qo16ImofaWuL97Jrtd+zlq6ArI/TqpwpV377nqUHAZ/iEaWr8
qKSXg+s/8Cni3BxRPHxo5qtTqlPqPF/5Ks/RA8StN5jHJcc52RDJfWLW2ps0kYpXPOU4FcyF+RaN
oPp12E7JY4eU1LFBLPCxEdXyBvnDCHwFmNRZb3GDTst2eGNqcfmnKTVhogMm6GUq85jrP/3p9t78
dNX8ggxBKZ0G2OYkovxVIY3Zx8Gglx+qWs/vEJWOFU0q3pcIp+ziouuP2VBjs+xk/VHjUYWcMLiv
89KMAjAj9Y3VfHETcdfBJaQXSCedf98ESAojVmJoaiHGidpPVGYdSoIWFcQMLZ/3Ug+Lw/U1uDQg
x4UHgMaVKuycf72wLyv8pFBAowSPy3vcift6MGcEdsrqrh7jW/v5xeGB68Yw4HMpntnct+fjoco+
WBL59j0al0gMQVcBngAeYYWv7V+f2otUSTX81CjQEQQIuM1aEvRqKfKk1n6cGomzJVWivw0DZiGF
0YGefaafvEKb/LLyuhtDX5glwhVkESS84EG38ZdGMtYVdWNhsTu4ATQtlMDpW+8taxjeX5/li7SF
ETh/lAEd1R/fdnFFn7aUoiBc2Ak22lrYOFQowtmvC2dF5ADnjbxYKmzeEGF2o+IWsPxlIZjxMUHg
CMEYoE+02UAxI4IbShkfSg8Cz/qQoDs1pqfasVP8f+mfJz7nKOwOiTEZH5HzXx4zp25OURZON8I1
NdjZgVY/BlAPlEpq07S1z3dXDQrCcCLYL5HpodWHuqRfduUtP9sLZ4ZggW3lCsVQ23K29CYezRBT
tj1Y/vEweGgTa4AWd0iK4zFWiVup4cVZkauZii2q8uHzWS0QRJwZGPNe0FG4m8qofDU0Y35j7V6E
JWrtSBoUyI0bcRt6GlMBTASJewRzRfgDAXbSwMQuv2U0TTBl7k3rLXKwzg2C86W1VCQeg8oCHPWt
NXBK8GdYSlE9MXr7ixKJR5jQrvXDajVGGvSivVUbujwih4XaHsXsLcyuNZvRNhx4Ow0SpbvCQjJc
jxA5KsQKQj1FoO/6AX359QTPIrmYMhul9rV5HwvTyVazZDxzMLWjTN3+jnajPFwf5eXXYxR6jCBV
POKuLZEG0ewopjwNGQr56Tfo1aeBaL3l9VQPOcBNhGMQ19c7eQNH+HIxCbrwMLE4CVxAWywdWRBn
euAoWNAJT0PYpicL6Y0gcUP9Qbr5fGOaL+90xrOo0Dimw8MtN88HXXeEUzoP0DTKcoHlzOXd4JlO
4BkI99L5owwnXRzYkAG7FSyo73R+tzA0pBLETFysYLf1oSWytAkctdhLM0Nbup+c/dxLM2g7p/AX
MMm7yBjbQ4Hjly8Lcz5otibe6ziiBtc/9cvHRSDHRTWD7hNndXvjoiyIDV3KJacZYxaETYMzu9E7
97ZEfuT6UJc+L/uKsjzRHQIOm5sHseFJM0NUIyJ8nnCMEvO+xQLphHHbuDO6froR7V4cT7K2inGs
EtPzm67LhTGBGWU7sbGCSCtYwMHOXw18VRiy3XIj/b20lABHOJlSaeZskWWDPdmkC4g4ZK4+7Aw9
zf0ldvF6McxbzflL14DibVP6hgkK1uF8akmnZbYoGap1ogHzxm70hTLI+v0PBnaBAiIhLdXhzfmI
piWKwwbRqAmOLwriub2LEcRHpjP95oyOceNuu3TrAEACX0WDiEVU3/NZgyqk6WnWjgGxtesaIqzU
OOZZqcH2bLv7Dmb3vjNK+8YmeRnxUMZjbpwCqCJ0pc4HNeqF5q/TW+gBG6CjtdQb3s7LPJx0ZyIB
Kau5fetqTfHZQvrwfs70+cv1Rb50CUEcJsTgvYS9rVbl2axRc1m8DAzYHv+V2M/1AVL8gAeYoXne
R/LdmmSm9HzNrqd310e+dD6o1RLg8Fw6TP98ZDEjkm1PrLeb182hs/oGddEKmbOo73dDhzb09fGe
WPbbS4+WLzIOhssrthWTKnOpZ7YecSCxY4pxtS1t2JLR4P6YXBJf38SStUQgJLQL30aSTsf9OClf
6/NYfTGwK553VlHXuN7OpREFOMA6JFUJZkBYE1Yj8vBxPk17F2TeH11iG3/nFJ37fYl1YHcC8Z91
MBTxydzTpkt/Cqef/8rsuURlKcRNZidTLNt29TrWN+ANF7aY4gaBaeNeIOza7Ose4e1qXCGIN/gb
HeLMxkQZS5EgQZZ2Hzf4xC2e3exNqnU7NMVu4YZe5tQERJTn8RVTwkD0Jc6/syc6r5ahi0/Eisrs
Iqyevo7d6t+n3OgQpk7b4UNvAErdWTJjOYpEmB8bY8FObu0T60vlIoXs13HboBaLx9dbmQxNuDMp
b8+48Q0E3qC5ihS/ZMOFexQX062A5MLVSmsYzNOTuAGpwfkU0mUtZNwS2DmaNfuGt+QfUHyLdiTk
S3B9l14aStIxBpVAzw/czflQiI3WtcGBZN8Au+TT0aoxupVXI+9v1GcvXHiKG/R/Q20exBJpQQM5
M4IAORgPo1nnX1aVGu3IArF6AdE6n2ZZrYfrM7w4LBLHkFCoUxDfnc/QsiLkVBJm6Db2WO4sq1NK
w9OA3bReD/UXz0u0ILRa98a4F1aW7qlScANeSEFiM27sduUc83vwnhTFKVPSiHXvNq9CU/9+fYYX
R0I0i1SG25u75nyGeVF1OJxlZMyxUwIInp2DZzWtuSscu/l6fawLTzEv43/G2kQZc1mNZYSm8j7u
cv3DiBbO11r1pa+PcnFGHnB9JGrp+Wwp15ZeuVNu1ih7GFEDirvx3uONWiJdH97iSl0aylAyeySk
in2x2ZVJ5dkZ9q0kiDWOM6gVFQegOtkJq574Rqn8wk4krqARQguPNHELOh0LZ57+l7Tz2pUbCbbs
FxGgN68sVtUx8qal1guhdvSeTJqvvyuFwZ1DFqeIowG6nwQpKpmZkWF27K3HIdnM3AJ6gsviorgj
dd1aRNcsbbRP81RYf97/lHsbBrZNHgyaWuTA68ORwOrvVIINy+eCs5ig5Mvs8W/E1VSJSKHkqBeb
tnEjlE8HtPhYWte2+p9RW/5bl7rzyW6y3zjrLIUgBfIpKlyb7TIcAUBVTAb6DiJ5W1kNr4geRXWw
oAB7sF97R4NwmlE6fDH5y8ZWLRkjYONGf1sf+8BSgd31A0XNap6Phnj3dolgGloXg7lv+jXrXULg
YYQ+H9+owb97WVDUuzp9+GqkI7U8ObPLpDVfiUO/tlJDFT7aMGKcnL79i6ivOReZvlx0FnQStggf
Xn/0mKzn3EHDR9q5WZSteLNZuwP1CUqlbxB8IdsKcydUg/t29u7VSztyH1/ElPLF0VE8M07GyJwW
dKa1r5tQaTuoPUCJ4eVPCFV4B7XDnXCSxIc0mtaCDkPDxihTLYg8lgtGOwZN/TDskm8imXv0vRzn
bd671f+RmP1/crbsnRHyE6o9lgffrbEJrFIt69JB5ei30MY+9kv9s4xU/SCr2zfCIZHTLQz/b16t
2RXFqNsdFZ5C9E9ekwLV1xGKe/2OyQEzlbIZdaubNpeGeiMSWsYJIFPyBuYZ9B7ypA1KpCCYEXaf
Ry/8777J24VRadEp7oB/hDF4O36Qar1eayNnPyc/CDyrtj9pwnC/3Ldym97Ieo4GCl92hpl6XR9F
VB70OGbQlikSJ0fyulue9TRx35XolZ4KlD78Ct4JVLzT4Xzf8u0lwDIkmRSUcVZMjq0twxZRj8DK
2Ti3LD4YipF8A9Q8PEPE2j4aZlhCtA+o+b7R20tAIUlWHiWGlkEs+dFf3Dyqm4iocPkYvxplKmO5
zNE5cMBb/feSV/TyO+aAc0rZYFk3W5vTksiGtUeaq+z2ZHiJdwp5QIMp7f+e0Vk4+KR7q8NbQqSN
swReJP/8xeoQvqErunDFMzEwbQUsL7BjRFk0Bv2/ZkOhHNRz946o9CZyLpJAZIuMhkqZmZyIzIXc
KjrR0Rwf1Ng1D1qwewcFPAaFqV+Fm20JLG0hw2MEEaSJ1yXvSHzHqzKm6Uldxh6Nu8YNGJ0rg/s7
t7M0GR+Q3jPwCFJiczoB6Xo9A9lSRDMan1EIjM+ewMvctyJ97jrjBvtF6gnKWTJybwNhs3Hsos+x
MhQzQFunjP3EtLv3EH5lr05miHNkCYW/SzV124sbKUQJu+Ci66kaBooxpb4bo9TiLXV10sxyOE0I
Fb26QsUINJsjgx8Cra3RslkSsy556GJz+FPLIveJplb5TVFG+NjDIjuIf+SmrD+nnJcFaUGPih7n
FsXrWAVN22WGCwyhrw9mOk5nho6dE8ww0Slv6vGEElfxhKZw8clF++HgzNzuJsMRxA4qPRpGWK1N
tJLHAu3V2QGaX0TjD9cO1SaABLw4L9UcDQefdteYLFqwoTbj15u8phiXSR2WkongJmuvDYKCb9pl
tq9kqdr1/im9nYCAgcZ0f43QUz69IY0vFcQFEEEqgnjMkbwuxXRWuRJnLx3m56ifUMOd4ECaYovB
YGV6Ywq3/XD/N9zeR+zSrZKvFNwxW+ABKBqk6Ra4cODinR5VBLfPUbLEB/5614p8awk4Cf9M+dFf
OFCycc5o7hbBqA/9A2K/zK/T4ju49bduWgYqjNLI4h6r0tdWjL6dENemiGZ0lLuNZBGPei+ip8Qe
58LXqr472MC9ZeHDDDr/FrOTW/R3ZHYQJQMnCJbGaD/1Wma/FTUCnve3aG9ZDpgQ8Cu65LfcfLwi
deC3RQkUvFyGRMsEBUC+QG/uqVPh91p0ZO/2XeALvrC3ee3QvoE0xMKeMytvc/BQ3yBmnR8Sq0oZ
2XR/9F58pEFys0RGiul9SQAd5bqbEQk1hNK/iGB7nfTWRNJ78E6j6bQPpkSea0l1BNu/ueTYYySA
KpQLa+gNnZoTl0vXp2gRGUqcXOK2pvFjAG/gV/YHzmurDAHdILYM2UbgkDA7vYlVJtxjBZFvEXSt
mL0Tik7Rd87S9N5ZBgF1XVKUNN3m/DQXg3duas/4qSaoZvltpqZv+iXWvyLcCK/onEKJi6QmdaRJ
0Fc2y+InrB/8fiTDvpHUdw+a3c4fqWALKNuMZvKVqj0I9Ha/HD6LBgwvLN3S9R0ra2ieJ65TkBST
/WZUneFsIdt3cbtOOfDEN+dQfjjMAMiQLKNbHMIwOcY0knoHuT3/sEa3/Ilu8Hwt0x6FJtRVU3Ey
8+SI+W7PqkSIAUrj/5shwNKLiSmNqQgqRZvP3jLVzD8gcxLCmHMpekUFpq9r5/tXfO+rUixhABn2
RsB+G8+1ZOkQNraCCq0FD1mb6nPQQcBJnbA8AnLvmqLhA9YMLkHyu/UGjks3I6HK+9aDCPNRHmmQ
ShnDIKby/Vp/zAbCqAfBOxgBWXham4LocjRH10SNbEQS26GrFgirR5sni+OLga7UH/e/4u17Kg0C
WzQZQYASYou+UCZKbUhm8phNEXramll5F4DO+dPQKtWbMVq6Z2VKOzh5s+qfxGt1hETT6uBF3TlA
WAH6wdwajYctgYtXgB6sSjcL4GJwAoQfq2CZzNpHrnV+54Ve49uFWR4Y3dlVXCcxIWV1Hr4tuqUr
eoYVXRN1FBSZzyFURF8WzelovYCUuP+Vd01Rn4J0mPkO4rL1rjYlyeU8Yipq1ejadXl0Ea4+vOus
Nn+9swGxI1lF5bjTTZMe9kFhGqWCKdF4UlrcvSgQKp2qsj0qd9yEuEQ/kssOWC/kzqRw61VFRSph
SmEGEUzhBWqUWVdEl9uTJTzvb9tqprPQoE5tJWIBUqmjtGjvowLMllRdpBIUJtbmGyIiWw2R5W6l
5rsYFJhba1U/aXU4HBR2dt5aYKYAH2SHACew8eCLk8ZNYQ15sBhCZYKsrT/nIUxVVdiWD1ph5Nf7
52XvPlA4JfqzgbZQelkvzRgoktjZlCPSqNdPhWM156rWywu8P8sp04oCbei0OXA9chGrjEVu5wuj
m0c3mYtFoOyWB1NoCCiUi3z+zFC3fa3KzHnMDCO+eJmjIfxg6tmf9xe8a5tyFtgL3n5gk+sFu9o0
90JfSFem3nheSrX3iQxBTHZGfGrL4WeGoNbTMNlHwL29Q0TlWNLhwtgK3mRt2JvL0lWSJA/Ufoke
ZnLfr6lKAQF3dQQL3TVFtPbrmZS0TWtTVLbyUuo8MVKgfVwK1flcCYeB5UEND6oUe5YMj04uuYmk
7d8sio82mUzrZQHYuuS0dItyHqcyP6eT015ev3EMjTL2TrAHInFzM0rqgqmt4m6gCC0f5yJtUf/M
i09N0ypXo2ZimUdSoQnQTl/vW957uahF0m/BvMPknHRPLxIkYKcQFI4Wnm5RtED3UuPStGr36M42
om3thFCuk7jfRBOjR63LVrqgxnYQqu7dVJrlTFjhFni1N+ufwySTdZMs6M3Uexz0GK4+pEdPTV7+
1Fz4smnlHNG63aRQXFSJNJHEgOSh265UnehoIdYzNhPGPyezGz7C++MeFNT2riRDKVAXyToGM5/r
z9sX0TzFnZfhXofpfWmyny46wRdeyx9OaNXLqemd+t1sQ2dx8FH3HhYp+8DcHGBJZ4tiHksBjVFb
5IEp9LY+mX0ynqcuix4sK2u/pX3t/nS9aELh2UWMultc9UiZYc/hywl8cBjQexCVbBY/ZE0M+WgW
2DxyJ9JnsCHIrgajSvUmLc2jgf+9GytfUKJ3ANVU9tf2ktzWol7BnpVaOaJt3hJojZ1eYlQTD27s
3tIY/yHppzrEtd2YStvJ6ZLKIOxB0Nz3KtdmlD/sHnK7nM9jt5gH5+h2afhXSeJJ14zq4raVb5ut
toRRhNDvNH6K2m546lUCzRwUz6sDOiAYlGSkL6I3so1Hckny5SFRGhRpPVxHlcsOVF5cilaYByf0
ljRAwj34j260fKa3fs/rSpNicEHEqiTTn3qXicY3hwTiKZjrl88zTb1/ximfTp03JDTFreGjqErb
12HruBTjWB14w1s/xI+RPKm4RKYvt4DCXFUcs18y/LCS5F+q0hqzU2515oM9Uq7yw6LuvkZDXUYH
QcOuXSosMA27YA22bd5Bj4q2F0gMwoP6N/LlyRnogfNmsCiFk20jVjhYxuf7nn/vRDHNQZVAkgDe
gO09el9m0VRZYI4a6ofLmF2cdFTfzgZ6Gr9hilcNrjy8AHnS+l4u4xDxj7LNLejGi+UmCzemsREy
aY/0p27vpQ5WgwPMiy3B/RuX03Vxbw0mpkZTr3yRMeveE+MGTRSpD+DN9MfXL02+WiBsgIUC3Vwv
rU3sQS/zhttSWu9jt61OvOXlxe3j5cDS3spIFDgdEqx5817NZWK4ysjKcjuR3ESMLSxNEflTknSf
+3wsD0B0t++jhIgQNTOQQVa53TRTnyPFQTY1sLWmuQhH6d43bqsfQCL3TiGwF0n3L2fZtw16Ta+o
8Rd1GkBtimS3otlnK6PVNeBzzve3am9BL03Jn/Ii0ikTsy/jHlNulWnvsz5MrxB4i9+4yuRRNCLB
8zOxvonBJ55CLUL8BtKwbHr2yt59G7ZQi1piCv9y6Eie6v6wL79zNqTMiGRfwW9xnddLi7oSFW2B
ggpdtH/CkNJNsRgOGhjMn83M9Lz+S/7i2AZSStIPvczaXAgrFeLhZgIPQNNdUBOePjAj9TrdMxik
AZP9KoQR7dOs2B7A1kNtM26wMhS1aAEKh9Wpaev0x4R++DvgpUcdiZ2zyFwCdQUiUW7athYGA5+L
RUOexak9MQJmnew4hlM5PaQd2TPFg0dhgXomr9/GTQ2DWk+0P5JANZLaj0KUWUSk9fhiCkf3j/3e
IyvrmExUEasQ7W4yJiPOmPbG6Qb5GKo+0iXa31qomKUfJpJdJUcPzUWcIIgnT71GsCadYEDJr+VQ
lqexsIef93/P3tIlLEHlmJJabVlETWbNR0tpE0jZleS9tuThW5weHEVqdIR/3HlWHVqkdCtpVTIi
urkWHeJXdrHUSYBWClrXTtNesnoAax0nrYCiSEO1NfOWh9cukNcHcABwI5gHYDRb345Yp43nqhlD
V23infVpaP1swiFYaZIepKi3995gtBh4GLPvdILtTYUDSL9Tq1mSBMU05n7SNeIMYA2tloqpfk+D
W/f+0m5dKOg9WVml2Mcit3kak8KgxHoI9Reo4r5R6y3OzA0q1/tWbk8I1EkOuRKXgxbzFtIxZJOd
M9ceB1M/GkHRpA1cWR0SO4i/+PdN7S2IWVYSMzirbknbxxKyuVJTooCIXQH0xqTySJk/uG9F3uZ1
TQgLVIXR/+AUcprXJwLOUdqCIp6CEkqqj2rrpRfbgneqJTe8Zvw134mU8mPXzO7rDwiPONVFoiHZ
ctqkKUyeO5OHcmzAC4yUS+8Nl87o5n/LJUUtoszmg7O/cyCJhuR0g+ygMHSwXimiS2Fn9dgL22IG
QlXlqCgP0aOnN/PVzpnpPdjA2ytO8kCkR/8V5kb2cG0wr3v4hQoi5C5twmvN0C4kp4t+CpFef6JZ
ZT4ZyZAeBC17RplRxYeR2UMyJg/wi0hCIAVNXXaaAibny7OeDc7Z6dC40uxBeWPrUfUxQdvsILDY
uRWAg/+vUfnpXxhV9RaMBAAIOqF2eKqaxX2mCTWe2j6PPt0/r7vrI0yH5J+bcTOU3Gd5O4qa84o4
7vyXpo3IZriJUl4SfVaCruAolZXz6ukx8kAAVVx5atFQvG620oRUqJrifAoyiykVum5zMMFJ/kQM
6lHfs9zXuxnsEaIhJiAT+c0u1sPiIZpVTkHqzM2JUKc/mzBQnkYndQ7e4B0HQGr3iwiQvhdv0Xrv
wlDpBMLpU9DRu3le4Fs4t6HBkFGappr2ABeOcg01tXxbGWN4YHvHxdHek90wyjAURTbnJtOndGi8
ZeS9Gz93KCm9nxoz/XL/xOwcTnSUmTyGn4lYY1sOIWrSSjRcx2CIDUmvOCRXnvc6yJK5OchLdg4n
w370LKVjg4ZgE854SZbNlYf3dEu6820mFiqSavlUWPT78jrt/lAKkR8Y3VkfpAeU8KQf1Xhw1xs4
q8pCaSYZA9ubPD8uczWAa717SJ2x8+9/Srkf68eCSW7GxBlQp/wC08LalG11oeaNjPtzIpMfCkC4
k8mI1CeqeEWQUvg/qCzt2gO1CRIH8BHVj7W9GcRFPbbEQ+ZsuU9FPiVv4zyqmTeeouKvxhuKA4O3
B5IF0puVPG0kzduOU+fGzThpiwi0Fo2UqBH9c9JN/cFLtGMF5jkJMJKUQFBkrJcVx0tm6I0yBBxY
RpuBQTyhT1QeOOWdj0fRhlFGoDicym3BaBFGN2i8qoGIjdEgoh7FNRyj7JvSDsnzorXhQRVgZ1ly
TEoyRVCf4p1dL6uyxiqhqTsEXmWq19oRyjk+HrK/vWOErTQioCWXdrZI5cXVs8azlyHorS75ELV9
+KS0c4JnHjXKyYPzAWqT9mDH9r4lDBSEKZA5ydRyvbQkUQbiFWsA01S4f8H7m5+idJoe4hna7VRM
R9Q3t3eaDIy6oyTpZDxgC9XsvIaZr7oQ6EAVCOXESfPUmhwYqrdHMN6dXaO/ArKJehujmNvp4XlI
vaXrS458KZqnJjW0axaTktz3HDsL4hYDB+MSU0PcPmiLlSqtq7GgKczzD3ra9ufUrFAXjI/IVW8t
gRcBb81APTAZc+szaFbFTp9WxCKu2r43O9X64hXFojOc2HjxwbJ+jY2vPSLWfu0SRMm44M3rCd2W
SBDNm4IhiSsBF3gpIfpL4jo+vBakVwtdlochKmZxtYhpYP+ZEwsGqTJVSWFr1cr9EGXiv/tFsbpT
5vXV13Gc578Vt0u+zLEp/iZu9QDqNTChPcyUmA0/H3VjCe5v0O21YgaQAgNUGZIzY4sSEQw2ZEaU
9EESUa/x46movma0jSLG5FzDh2SdISxvPLhXtxwvhORUhxgqgKCVI795vDw8blfEdR8IBry+TeGi
wHosrEU718Mw99dkGO2LKTV2L+3I8Lk9h8Z/itPWtr9ksekduLDbew7tNrmjhHDAsb7V657iKO9G
Ogxwj3fJc0emfJ6jHP0qkfXPWeJEB+/Nnj160qBGaI1zZuXlfBE4m0i9Z1raE3wVln4q4MY9ew2z
tzHYSX9AP+vgTbi97JS50SMnK8HB3DyonaCtklfElYmTNGAdWm5gmR1Fy3tWpKukY0vPHVe9XhUC
oMC0AWMGoky9a4UE7oWWVHtwYm8vuqQlkqSGPNjEI5vgQCytVkXIywaR7iZn6m7tRzNsMl/lDr4a
HSJNEaMyDE4jeIshSGfA7LnXEP4jL+ZbSzH+KBzEWAnJpwc7rKI/7l/GvaVBUwH9EnyXkhl9/QFr
uNeYZCIurs3JPbWQkqe+Xlbwlxl2/vfrbclAhONH8Z6SzdpWp9QDBwayqrkz42dev/BM8Sl7K5S5
PFKZ2nEyHAhiVandRKCwWVc7TSWeICJ5Uwf1QZk8x4ftrvJrQEiPzWxNJ500/Xx/gXIBaxcNmQmx
MYocvAsAy9cLDLVm8npVuuipGQArJvHnIhsHKSbgfp5hDHusQ+Fcullo3+9blv/y1jLMzeCKAPrR
9N2c0MmLvGXJ2cahoagK2xrUI/j/0f3rvp2940J0DFeXHEmDLG+9Qjd3nAGKLtKOhQpxQR/Rz2u3
Ri+2ng4+5p7DgmgIO7yt5KYbUzQQ5lGZQ6jNuHx+CqvcpU6hL0jd9tnORvHn/ZXt7B2hJDwxMtoz
wA+uV7ZMWYJWrExOS0tDJxSE5pB4deOLZdEe5h494jgePF8YyxHR2s5ZlYEXaQfXnhVvQj7QGZpe
tBlxRLRkzEkaOdIECVgBQ++V77QIS39y6ul6f8E7W7myuvm+Rh7NyzJSaDAg/0GmMJ+ftSiaTrU3
HBG67C9Qlp8lZSjHZv1tWbTSqDNObVKj5DKZ9gyUpaKmMfAGo5k+PruZdqRvIf/RzZWQTQXIiiXx
trXFSTphNUHEocECmKkQREdt9C4cl9fjsXlS6UTKiIoMYUtJmk+jCoFswjPnRd/7PHU+5YsTXlpj
0I/GTn9NDm5XRH2PYjcBFIKI8jO/eMIhLgiXvgIhY3du8d6K8+FRRKEJdDip3mnTpPzTz20f6J3T
PcEHXX0yxqxfTjiH7NNiWXj2PrctBDbsf6LYDE9EGt1/9FqpvubWjDRcNBx1G/duFZN0pGg0vhH5
2lRCw2hcqrzm5dTjRRJMQQ2et4ArK0BGATzO1TkayuVMX185eEhvzxwlZlyiijum87E9c6PdW33m
ONBYqXUy+42b1R/VUm1Gn4J98kFbZld7HBj3iQ4M394ryjEq2RslUZQgtigGIQwgIzPF33627cvS
N94z2X3uLyIMX+0iMSXn+CB1pou0Jay2ezW0pwmflc5KyQyvI+pAaUf7vaVUTednnXFEW7S7OJkn
Ag4BHLOlIVeVpoWyZeBZ7a0xSBLPvhTIaPiJ3moP9/3T7dFhcfRVYe4BUs7h2Zz2cNBTEx6koOgd
89LrS/ZvppTuewR7u3MtGPazegZBVTU7gujfvjxYxlPRnKN4Qu1kbdmIjKaxPe70XC/Tycum8E1V
8NLF4QjJQZnV7ef7S901iNgSrWsqXkBW1wYJXZvZS2Ss7DrNs8MIn59XaXUq2km/xAng4Pv25Fu2
diQuXKJ0sGhSyAx282kjU0PopcYfF8igPyWtMT55Ggw8M8pPAfxM+ecKMMe1EvXim0v789XWTUfW
0w1+AB2STSIb6Xkz0BMk/7NN+spRQtHWNwoXH+a1/SljvuPCiFn5Nk2G/qzpzRFqbecQr37A9r0d
G0UrRqcP+oYmHu0RMCR9Id501nQ06HT7CBFU0Lri9wJopfu83tlJyxyv8MohQO+6C6CDNE+qC3Hr
/S+6tyC8HReSSiJcsdsDO46WXYtmCBqbln0442jmcEAJPvVeLaBBEYIqOq0JwhVJtr5eUMIf1po5
DIGaIZkaambmlyM8hfVcqKdYOWSR2lsao4QEDqyMmG8TlomynWqrVofAyqLywVVwpHFfLW9rkJqn
+19R27mGsuYGNwd9QESptufCkF3QVh/A/DGyTPRFD9vPZsX5i5aWt/hoAVsXVJfn8jrrjPmfY7h3
3rtDbBV02gYYhkBLaMOZCnP1OZtD+41TJWkMBYE1H9E+734XqeAICZ9BjVz++YtYgL4b1aC8HwI9
6duHQUBPNbXxlyTKvQPntFM4IU5EKgyCATCBlKrXpibhRl6j8VnUqu4ubVchUqdQ0q3btD43bfw5
ZV7qimzOxN1V3ZPrLf0TI1vtwf7sbA+/gyCCehsJwfbtaWbGcAeI6oJqyD1UVpPF8iFus0+ktgbz
ipHz6mSHd87mA5MNELpuu6oxanB1kUZjMMXJ8Oi4gnqlEBTdrFA5WNuOR2ZwAPw57oK8cdvuUIsK
UN48iqC0DZQImBF7XNIiDZAa6QNGC4HI9Kp4aJZ4CYwiOUJe7pwm6txU47Ats7rNyR9sRmmTyqXb
kkTqk5sbfxWI7/wh2sNLtuMQSecAQXLLqARv4dgNFC2lmoTQOJe1cR76rP6yhE1yQAqwux6A5hSZ
0U+iI7w+slaTmzG5qQhgkVqe0mUcz3GeaBRNlfpg53bCFGo1UGEw7wLIexuDNY5XFnRgRGDZcfF1
WLryKQ8945OmZ7ovaqSpykSb/KI3X1+VAuRNKYW6lAbUztu4AEfhRIE4F0GRN1rAyA2xblOl5znu
jYOAYdcHSDY/enHAefD86w8KuTF8Sxadv7b3mouqFdG1KNPqPGXx576ysg/C0vs3+KIiEPaS+YPn
VteB3Ojga+/5AMJqBsyZVQYrufFF2uC6jVvlY1DNsOP5+dLRb1K1fPoWlyaA6XiGKv3+s7CTSICG
Zn6YKUp6u1uuE3PW7XxJaep6TZ/Q8RcGwlS28+zOyOxMKJCdlBC+qPtG966J3Fga4dCtkjivv/fM
KOGgWwPfm/zJz+1J+WTMVfrhvpW9a0JkLQ8QoRiT5GsrTmokltmigmf0kXUOQ1H5y5w17ya9Opow
3/2KnBueEQpHABvWprxoTgeUvUSAwjEEilrIiG0yiOoMF+S//VSIr7lqHpUA9tbHewWSghPj8nat
jZqFZg12VY0BxBwTh3LoqkAdbP3dkFtHD/LeAil0q5xO2WXY9u3ydgn1MZ5xOZqI3Ufb6pPkUwOD
tPXVmOQrFVWw5Vr6mB91hvbuBOhTygK4NF6PTYw5LrNp9hAtBLUKP31EEB/UohsuQ6KNZzCFRwwd
R/Y28XuohZNRp9hL6j4N1EbE57xpq4s6e+4lEsYRq9jeLlooy8tOOcjeLXmF5BMSw1yJQAHD9g3J
PRSyh9AczqiCJwddkiNbm2NqTIz/ZzowACAo+nmcLe+pnKmHVXN8hNHfNUWxmNYyJFW0ENeHM+qN
BoZIAABGXVhf+6FPTrEo1DOI2NfP8NHhBbFB203m1NuSRCY8Zax0zmaltN4Vdjv3qregADyux+W+
S9lzXPDhIJAosW80Ftar4gFyS0sXImCQytTOJd9TyCmEI6+8dwjJBjjt0DMBvt64rjhLKLWbLkGp
aScfTSW36SpY6VPtmFEHi/BydL/3tksKtzILSe7KwNN6YS4i8RDWRABmidAuqj2Yl6ZEjy2cBv2g
8rFrSuIbEGzdGRShsxuV+hIS6Kpzec4QDf3CwRioCVjpgam97QKdS4uEIimZ4+YztqGrowGciMAL
RfdYktt9VpRDtYLdBYElt3lG6fpuwUowdC1uDI1QUDFFcU3tAgEsWwyVn1R1dvCm7flhUGb/a2uz
T71RGW7qAGCAbSC/MsrkPjvK5P7scwY7FTV2gpTRst849fTrYFkAXk69UwaJL7KxPK37ZkhxUZQ2
qn8LrWWCK+rd8CAq2P2Ov8Zw5WAzcJu1GSvP06EcOfRMOKfpo5ZH5lMcdV17VTMwpvdv8q4x5rAk
VkNikDfPSgvEq4rmmpxAdGboG7UVP819q5DqaXh5/zesAQiAnxKOIiS510vTILBSRZb+gqFU7+xw
RB1kMp6i/JC7a29dfDtkdcA8yZGAtaVQSx1NYcYO7FAeBeoSto9IgnyNRaUcwI73UgNyD1JIsnRE
fDbhh700rV0mfMEaqatvygSzgFPpmWS+Ts6i71W/nJT8tEz5t/sfc6+SgUwjLNTwt0jl0c0liGxP
yYqRLAse7eXZHhH5rqy5uqaDgOF9UKxrXpjTh6YWyXf4k8LnFnLE5QRbd3au4qq72mlk/FDDobDf
5HZc/jsYYv7v/o/c3QfZG8CHQxWyPczwj9ep5vH+eepofU7jEXRtrkT/eCI9Ui/Zeyzo0YCyADAp
exHrLbdKBlMbh0epDD0IavEPF7ubYfjXwT6g6nU0VL23NAltIdIFmQDkdG2vL7WEp2Tiac9m2MRK
O/1mSg70qnd/JwlkopAWmsw9oWJcm+LqxrQqWZrdpEgyIAPVfoNSW9inpEZO5Dd8gnwqXOiAGO/a
pl+VFBhkCoPQT0vDB0gI+odST4wTwobx+f7x2NszUHAy7wK1At50vTAhnDgyR6rEQjbwIx0N66k0
qaMVUYawtifyH/cN7m0alU2qBsC1SBg2/k6YTe8aSTrAXmYqj1GuQwhdinjhkvbhwSO19+xCPQfL
AYUDmZqsF0cy71Szia1KmOJTltm9EpAOCudgv3bsyI4ro2OMMNKT2rxLjt7NZQFZbWCNRvxoFXNz
zsOm+PP+l9u1AiYAGA551k2nlYmeQiA8TC2y6LrqIqpYf4wSffSu/392NmedCg7IRJ7AAGjW5M/u
VAPdipOD/t2tXAQIAGjQfp1xGrrbfMMyvURoCMEGtW7E85OdV5PmV3WOWxJNnn1X+6T6Oc5VOzwY
Va6RjAwx0/YmqJKf6Frpxlmdre5RUyMlDgp6zoNfJrmDe9Od/kdbapriq0acfO6TMteDsC4pLrQa
hKbvRJuV0g3OhvBFWBrLaWCONqPMkJqPbkcqcW6rbPnSznl7RBK9c+HkuB8sMSQkVM02JZ7RHoGO
mUj5Rq4LbUCRzJ8NuxIPZpWW0PTPR/NNe6eGcJBz8wtOvu0kZGFpejV8EAHkuGnhj6Pa+k5f10fp
8U5ASGmOyVpCaQpi28qD3jVFKmqVbk/bMoimg/onWlODqi6069KWcPiRFh0c1R1nIqcqaEBTgCS/
27wAC53Fxej5mCqcHg9jOmWfOuz5zAeYrw/hKYd7svEDIwJR6NqXDDlVFVSwe45rZlEAK7JvBn3h
g1hmb7dkC0DycsppPnl6XkS4taILXYlKmnaNqnwHWTqm/kh1PLh/xfcKjTJsoXUv+bx5RNd2LK/P
zE53exiok0ENbHeKPogcVfNTWSb23003MgvTtF00vh3bsv+MePv8V2rbinY2tQydk/u/Z28fCd8o
66B2xBzC5lKAWKxTYKO4HIPa1RJp+gOI2P9KrT8CR+9Zgg8O8JacrWBGbr3wZlQnNVxQSHepiP0p
NLpdUMxmkx8iNHoQbO9dCbmX5BCUxpguXtvKpijLO0PpAq1THO2tHjkOYEaRKtXJhNo2++Slipv7
kP9Nf93/nntOhhIqXoaOCo/FJjCdu7ztNFRug9hSkRqZ+xzJHfR53mteZJ+YTJ9/YwNpiDJk69Ac
ZVx+vdTYUlxTUQRhRK5nvuIoDtTKMPvXtl4fnN3dtRFgygF+qnFb0oUczWszG60+qHqzf0TGyT6F
Viyuwq6HR0tyIN//lrsnBiAvTHAgB2h1rJfWUhUmssXHmJ0In+NKMZDQ8bQnI9aOmhx7S6PBLMXR
KSIBp1mbEnAV9QLmAEaIO+s6iDk9xbWTXJwu7P9QsH8Qt/y6VxuEAhO91ApkyYCIUv6gF+6G6G+E
5ZQpiIImz6kQg+v5/TQ911O5RP5YdNPXcjHnvw2l4WGlcRt/so2sPLooe5/45c/YXErqc50ZUYcP
BJ8FZnwGN+ELtmBDiaPfeDFwdyBdftEmbDEgcWwIZHGYoYGwbTglZqmB4ky7S9NO5vn+wdnz5VAB
y/snhb+2L72mjikcaWTA8axkp0zXxzeUXtXv96388ljbPUQEmKoIBRWJiNrsoWu23aRMA1OwlWOf
01GbL0biNgGof0aNbXd8Yxlp9SYuwedVxWQ+GlnUXxk0bQuf8tfUX9pscJhpoOhyBftdfSlDy3rs
yZ8P4vFf6Peb32pJennYPznom/dah0WxhG5sYLSs7f/NIkdcu6XUVPo9vclAbYdmcpE5nbjqetZ+
AZ/vfY9NI7ugzZv+TGpDK9CndLs6aOuxPNivvVNIE5N0UmO7SCrXH7Ks4Q3SqIEDTW2d5NSMofsA
ZtP60TFue+BUdmoWGACEREcB+octs3lFTbOLwpmL5xgkyFMRnTO0Sk5LAjQHwqR/euazH+opOfKe
O4tk3AlYMQQFDMbd3Pi2WhYCOAq6oo2qc99MXHQrJagLNGNyswMPs7NOmKMZ98bD0LbdzqKa8L2O
wmUWKQ1d07cHyNVLc3T8sanLt8B+9UuSqX/q09gdpBe765QUb9Thee23WB2nq5gfzRlPokw5gjSx
inMDteVVFe4RBcOeF6UKLzHUJGcQnMvf8sKLlkwuzYbWcNFLI3lo5kH3S6cefC9F6ljpXeekhd34
MVJwMcqYID1gzK+WdcIyLUymfiF/I4HYevIQBFTc0/pCjK5+Xty+eaPTufbL4bDdt79eUjYQG1KW
YqvD67hpAyqfMqxYNOW9VUbWJ2bA3CdvRD1FjdvMX5bZCQqo5H3HmJ2zm4ZHT8ZObEVU9b+/YYt4
dRngIB2BTr7Wu/b7pNKUttEc+QzfQfk0Ton3sUuL7PU5ALEpzWnuDXnO9tZ2oRcrRQF8RHRi9GHc
0J9DwtYDKztRgBxtoGVFMUFquKyPUwRJKwBirGioOnyJ4rRKT43ZO++WcVbPYUyl5sAb7bxUzP7K
tiq1LdnvX1tU1aQbwk7lY5rxvPiF16qVr8ee+e/9t2rvUr60s4lvGBmMEVSmFkkHpL78D2fn1Ru3
sfbxT0SAvdyS3FWXJRfZzg3hxPaQwzYsw/bp3x9z80arhRY+QE5wADsaDac95V/mpc4OnQJ5M9dz
d0EF7OyUbFA+mJmQHJ4GpJUlNmF6mvOAKmIqsVBI4FxfqkCe24Xor6Iuw1bEZOSkwOQ7qFcqyVJp
lzBf2Nke+7rLQa99l+bctdf16l8iY539iij57Bpn/Pu0zRP6LWqd+t+KbtvcmiuC1qOHFRkmCvmF
6/vsVtwLB+CeEa88za+tDdjEONK38lu00BvclK14C7nfINxVqWiG4dP/sEN2iSIHPgqA/5OdOIfo
SIuFmMnpnBpl2clNZL2MHx3sM2/+l6GIz0hYgCCfUrKsdQuNde/JWQP2d/m6tmkXyvAQtM4l4va5
FcPACqV1/kepen8l//NAuD1K8paxX1Zd273obhN/Yenh3c+NlX1+f1bn9v0eye8ccQRKTh9c8vgx
0PPeTjJl+BkKdfVioF1wYV+cnRBlMLJaxOHI219PaDQNqCYjLx5VPOOIu0cXz2WvrufGzC7cTee2
IOwSUMxoPaDfeLIjBC4lixXykKtKiyNa68Z11cvy8+bo/ohMV3bh4jh3pIEJMKldw4bP+HpqPVR0
gVsBCYK7dKnSZvQhF8sSh1Q9DkXu5Hj1btnf76/aue/JelENBYVExHISF/vSUGrBIyUVdRl+huY/
YxCu1V02o6j+/lDnIrL/DHWalZA7l12pKLWYYV4vxyIvjMeqDQwV+3MeJcHo1Q9L0ACP5LqL0vcH
P7eYvJtImRI7UDI/2TebkoWrDHDau3fQA9nmh8rrzdS01+2hsPNLPuznDgOgLlgGe6UHfPvrtbRx
S0QVdgYW7pqQhVxvORqD+eeyTpiskd7t3DJuytPwb8wmQvfZGFMtcuvGChWmNuVFWadz+5L9uEvT
UYYASvZ6LnmGhhPeX+zLTa9gdNb1ICtKxmPv2UendHD1yJGmfn+9zn5AgGt0SoA9AZp9PWhp17YU
A2VCoHvllRqxoYAScqm5dm4UrmC2PSVJUB8nuyJDAMTxi4rGxlIrYAT4y6xjVh/en8u5M0a4imYJ
6HNS5X1v/ucSXjY4uN7ExpdodH4tZLPEkHpWEQel/78EVDtNDaYoL4v1BhiL+H6lfQoagQq9o/Ta
GmZNeIn1de40EYtyMzrQmAlAXs9od3WXuTYhCBnjiNK6uwcCXn2l6rK+CYJWXDi956rGRAEgZnaw
AmOevGO080yAFzAosU0Go1ls0VVlFP69a2z5Yc6A8Tub8o7dJo14LP0Gtzo3u9rs9ZKX/LmZ02ne
7T2QiKOF9Hrm4zzNdhXMc0pbSf903EomNVAX3M+wobCEdL//+d5Bz2x3EsHhGD7A6/GWAIsNPTJe
Y4/tdeDm7cF3Vf91ctb5Aqb63GGgM7pDJ1BQeOuiXmRrGM3w2vKlj44iGsovMyaqV38+IUSoiLIQ
DiSQPJmQVVW5Yy1QoVRmG3FjSZGuRkj0akT/A5cNag5cNnbOLn5ycoe0/ZyDvEPfS/pjFksva+PO
yqbP1TqvF7onZ+5IWgj0zYHtION5WnAfyoHyWLRLieWef3Tk0MRrpeYjKmk9dIYgTGjLXpIpPPOg
7taepE+o9u+2BK/3xpTpogqtcUZ8wZB/2TJ0rtt+0okz9OXv1ek3mKLFc5Rp58JOOXOh0dYDaUh3
m9T/tJOugD/QzYMfOBmFfaRz/3OYeu/alOJCdPJmS1Is2smPO1vH3al6r2foT5imF0VO0S2vhmQd
AAq0NF0/vr8l35zpfRReNxYOaBLNoNej5GXXUL2vGGXS860PsuaxwSrkSHD4MZ+MP9Y434dDkAEO
OvuF9O31cKJy5n5S1NfaPAyvDFP3qTG5EnNWy/nTw0bjkNAAESouEN6E0zBkpYOZtaNKu2jRt25U
b+mwyvoOta1Lgfn+o14VWBmK2J9GJcK8u5fM61mZo6iDWqgOmMO8e0koLw56vzyujRFdZyB8Y9Rb
uhtF8Tueo+WPtfz24ckJEUGFTEaB8fXwNfJebTEA/qkRPDpQKes+qnrnlhKKpX3T0fjq10tByptz
sA9Ks3TH7/MUnM5ZmT22YrXo0t3vKBlgpB9bA29Pp8jE8f09enYocm4AbRTC2T6v5+dvPLmD56g0
2ILtapA2d4tPsK76YL3w2L65y5gVwQNak5TKd1Oe10Pt/lU+4A6VmpHYW/ZONny380YvsVCu8dw6
o/cMLSP/8v4Mz5x1QEc7XmDPIkHGvh6241fpZ2GpdLFa5ArWiehCtOP/8B33aZHs8HwDl349yow1
L6kv+6SZxubK8Qw7DYvQisdZRIf/YUI7RoArjBLpqamtWAMjcjMmZJuB+ujUHFKqaT5yQ++Pc25r
UG8Cw8ljh2766ZRGSt155SoEvor6EHby96IjgClTdKmvdG6knZyHaB8Topb/+uOhMxwZlEna1Le2
8DoEtBJ3MjLvJ+mpP31i2IT0r1gjcA87aPT1UIJNYswBlRFPFTNWzrN5FW4Lb+ngVjfvf78z1z8N
EQjvbAo4MqdMS7ZAMSFi3qSi9XUXD2tlygebGO+mpIVZJCoI1fc/H5LmAIivXQL4TX8egzinYIJ4
oA5zcYA+6sZyWLbYwjv7qgnDS03yc0f6v+OdRApLlbGYE/agnrbcpFWjkcjFXm9CnTnoNeT5lerK
S0pH+xKdvgiUMtj8Fi/eG5uShufaG8yuSW2jaQ7UxM2koqJy11dbj9Cpre4FihSJs/j2hZP3drrw
SHf7ENJHWPDByXSDwut91XODNUiN3VRic9J5hPMxiWr8ZJZzdxPYHJX31/Tt4djJq5QYSJHh0Z2K
30U2wJVuQqCBfzv0IRrjdiGPiG0UIv74EmO38g/lDESWGO714dAtkRl7mUZrtXgvw7Ss8eJl9ae6
D9SFw/GvyP3rVUQIFG4JfTtAFlCRX48lPb8yNmYGInMbC6wmhlDGjdGW36ulaWEEYhScdEMtxkQv
1vAA3JzHtoR6ZvNWieK7n5WIKoQu0NgLF9/bF4OkmrCQiwLqS3h6cLup7erS9fkMhiM/SYpziYnV
ypf31/Xt9UCnCWwEwtaUCNCUev0B8IscqzwksJGmDVu8MLyY7nH0WZfqmz2P4YX24blJMSB5OpUC
YNP7NvtPsWBb/d7tqHCmoT+6xx4KePcBb3L/krbhuWntBFq4noiYvKluUt9uNjZOB/m4Q3hszKsy
Bmcq4iYaxOOgjUsV/bf6hrB4SOLR6AYbxNY92bXIOpmU3Ni1oczFzSKW9tFt1/baZ3sdVtczythe
bOMB9oj7OVgzWISIaQ0PmY7099KPhjQro/arbEL/bhhFeDcO0v/t1q33RXW5i5uuFB8rZRW0r7qL
YJy3txm/PQa6e3EWmYdTBkiQkTI7btHDwx2bIDai0nzuNru6dTDffIyC0bxvvNX5tlpGdCG5PLdU
ABd2dBrBHzKvr7fEiv7WEk4OofXo/taLiB6jrWsORei+9OB/L1UVzw0H5Aj6LR3HHcD8ejinKaLM
7IshXXEq+tkY3nKtccFAC8IJY127l4o7Zy7Of0XNAm5NgpjTkn7R+G4zTkaPUIc9PeZjb8VUT90b
Fc6XRIfPPAwMtWd5ZADkXieHy3Tz0Swxy0kHr5+2Y9hpdWhMcoRbATj8tnKGMB1EUVyo7J/ZO8Br
qGJyi1LTPO3CWDMVB7q1QyorkX0ZXJh6VxD1huXOc9ZQUT8dyu9FL8crS4EQPL5/ge3rdXKDE2FS
I94bQLwLJ0XOZsiqcGjtPjVnrb9J7SKmHtbLfW/NOYpr2nlBk6DBI8Kei49rU14a/9zs4S0AzaPM
Sm9t32//udGiYcsgXg9D2ou1/Kbw24iDvMhvusAQSVjI7fOq9Hyt2uBSx+HMztpd10lH+fS8zCcp
BQRCzxoXPaQqNIK082fxZJsivwOyUD2//5HPDkU1hib2XqE8hfCMMKPpm7RIwDQ4GNebcGMNfC+p
CzDe7w915nxS69n1ZsK9JHraGm21BUcf9Y1Um9jRXG1GP4+8yB4QT2tc68Ng55cS3feHBED1eglD
6eDGhMQnzskB3VE/zAqyQc83kmIz1vtp8JY/5emilPf/kwSN8HrELvBXaRhZD1h921Lh93SFxnW7
90rn0qVwdnL72aTr+6/y1euhZmOwiswtEWotJ+drEenqfpuUgTX1WoCQqiL/6f0FPHcgMBahmE0S
yk10MjeV+8rcCkRMc1sXcdY27U00Fb8Ku+ifoECvt8HgRY+oIFxi95yJLShVgCTd/TnoTp3ExWgc
DINT9H2a6dKHUlj3CeJaf54lwkqjArOjgfZW+sklu3a1dnzS7FSY6kfbVNuDY1kZdM11PLz/Ic8c
Otz7aJVS4UKe47QAOgyq3cREGuVnOEyizdel84xXBLK3l1A/Zy5Roh+mRS8PSvJpz95dLXsAVVmn
vePoIVks2d31GvofwkDGcBuipPWST3Nz27hNeS81ALv35/oW+7S3qBifAhcZMYf/9TbdwmAKmh2b
wA9fsPSdf04TVbzOaN2r3qFQY+V+eBDEP3Ez+tEV0folI8MzJwU6JSkrQQi/wxtZMWmuy1hg3e7W
c3X0pTt/mLsIePJyKOqoun5/xmd2679VS8jmHBWwka8njBz6sGQlE0a8Ir+rWj//MumhuDDKmcPI
KP8WnUyPRPvkjai0lQeEHMwJC+Hvk1n6ceTU3UMUKHVXYnzwkZhFEfVtl+6dc1uKkA6+OZcB0len
Yd0SrvncmxQBhOVd570K00bSShKFnK+HYjDoqVl2umxOewzCpXp5//OeW0yoxjSz9n4aBczXn9eW
ZZUpl5qAtJyNKyf41hFWHFGy/W0auX0hVzt3VGn3cN8BViSMPVlMkDxu3hRcChvbZonboRlu7aYs
Hjeq/heOytslpevOKHRcbOKuU3JsG0a9nDrk2KI5W59z38uSGiuNGNSed4V0u0pFkcGAyvhF3v+m
1ttp7hkVab2LWBC405M17TIx6FyoIQ08gdFfmXvFwdZGz0WLD3gVm6vtXgfb7B0CYwq7gxms5dUw
NVl5LNvcjc2x62Vs+LWDQqAB52dy5/HHhV9y/9avA0JwvxQoMEKnYkh49HrlQ1/ItpgREu0Xsd7Z
2/4S6bKN9bg0CGCF4/3mf6Sln0bCnfPYXHzvunD6P4awkWCA40HiaOeg0wp5/WsgLeErITTyV63j
34zG9F0MWHmtk1sdLWRQDzLbLtVK3256qNo7W2TXp4KIs//5f2JRsdltIbIBlhOONPJgbMtkxRU6
muYV6HUUIaOxX+XV+x/87aYg9nVp0wHroWt2mr8BKgucSpNqaxxIEpqPIlkmP/swyMq7UD34F7Hw
em0DklOX65IHmE7IydrqlSMR1UhRZcbo4mTUZfUWD5kT2bGl8vl2LFAlv8IfsmtjZwYLk0yNv/y9
9cbkHCJHIu5ibl74EOq+rxMj0NP32e5xpjDCNXxBDVetR8yHxRgPjTl8aKcKT7/3P9fbNWJtPD4Y
QhJ7Z/MkSgHZ22aVZFNqWZmJO/tBAirK+C3avIIuOdWf3x/vzPKQnRBCUOSi7nKaneGczI8Pyj4N
pCt89DBV9Lwhefi592Y+24XB3l5OgNbIBenhcPHyf17vQFVK6a19gMt5ZbbdQ2k7mfd9Lmf865HQ
qMNHUC/eHBv48Y6pURk4T3q1ltkxoG8uj9W8C1WvfaW+2vQPh7htfTuPQ7PNH0RdUCHXU55RLjG2
R0fXE/YLkYq+dAoWd0wdDROGbA6DJ7k1+edNb8qOzQAB+mMmvfxDkIX6fg4NU6RtSzwUd1VOG7ms
HOQSQRAO7QGUkYd7cQa2L5kN7Xm4l2P7dz3B/FqTRc1rcdzyRmL3CIFW3NZlpZ24bBEvT6JqMeGE
oQcX3eHvIiRm2YWcjqPRhfpuIsLLv/XgPXEusEdhoz0YoX3rCDN7cpbSUteolOGJ0VhVH1AU88O/
NoUI0h/nV4AgKLWAtqZaRf/h9QoBMLVz26duLYIiigW+7Ik3iRr55Cg6VGseHC5sCX7e6yMLAwkl
4X8BETtl4fV4GKb41gC8G8BwlX8b3E4dRoSXnpoZZfn3h3p7tMhNyVHRUSIBICN+PRQ+AKKD5Nml
9tzVV1lo5XfBih8nueN6B+3kUgL+b4/r9dxo5LGruPj2l+a0tuOMqwP2CQTvmnm4ma52v321pS70
Vcl/cN84Tvb3gBKvSIlgM/FUra1bJy2FmS0J/CzKvrThMn/hqS7auKT7m925fW/9bFXXdzGPS/dV
j658KpaWOkpeiC18RPKZRL+bxHxTGxL5OLIte0n60u/MeLSLKEfVLvJegsER3zx8tj93Vt9ksefX
njrUolpEvGnpvfR5rdsEUIz6p3Hm+pMpG+P7OIGQQ1NiDl9y6o913BdiuKFzW21p0ej+WUjD/AXW
HBlvFWVyi4O1IWDfV+OrrV39gvCbf1sNpf1rnbAsSX13K/4mvuvVwVrweIlVhXXvhy0Pa7ojsgue
86kaXrAo2qijG9lQJ2qAWn5Xl1b4ZYNgJx6bITe9uGafqk+bzuf8Kcgcd0TgYJBbldrCbLynrEZH
PIkIuzh46AXcVmG0vDhj7o2J4XTTN6OviwFmVl+sx5YjgAYn8kHoMmBVWaYaMFlNVSMrn6tyt512
rUw/zug0mbFuUK+LrYka6bGlNvFZG5L0tcE3ZEz8zF1lrKH93G06aucnvWzGQQi6YBf29+lVvgun
E8nSJefsQtI42d8zxww0MKCvxe/VrTVG1T3MEBkk/cofXBhsvwf+u7f3wQKeWoIXqC9AI18fpnGE
L7Fqz8IA1aySpdLBMcz0JZDPG+jb3tnYfft4mfYCnue8Hob2u9vB5jMTSza5cWhCsdxRacoOnuDe
jXs7Wj5lwtN3/tQNiOdWoTvHVWgaMrEaq7uEbMXbdR/x9cQJ23BK4WvuGuGn2EwUBO1iWQP8JxrC
us+BrowJvJgX9eiU+4X3dRZ43LqDu1MBrQ4ZBTF7zXaNkopE4rTplhEogW3g967GXr0sWL874KXm
HBCFaOY8taO+DOJB6V5eZ9g2UNlSo2knAErG7Fl5snQO7WDXeZwtRWYdytrHdWOAcHGw8kw/9dMg
+NtVvl85UTXE4Ry24ghQcZsS7CTXJtbeFPyezaJrriJnKqqDNCLrmZsiaA7VuEQfentY/qoz4W5x
V2RecdW1YvzmFUo9hbqLfkyuwRHPs4GPPgt/WJLcb90fnZoAdRbdoB+zCkZ9LAbH0p/7qdw+Z7Yy
vpet8B8DRMVMWGm9mBPLE4iWdrUq740oQoaurBr8wd3Obu9kni/TvWvq8Fvbd+6KI01f3wz5Noik
3PLOPJp9uHyn8TferP0iAYSUmfVZu+HoxYZukXosRfuBJlIr00Vs2MN1YVhmsdZh6yTCDuQDVHB2
F8209TNk+OAW6wDCO/Sl6aHUbabDGNMkHB1GCC36itQKBc6yWrc7UdUNkHEMUZIAzZ2/OA/8hjZg
gFttak/Ap62xHVKV0c7HTrgrxLRwkZ98+DFWOpVeR06WY9sY90FfqjSb6vxJNEQtH3XY9X/l0kQN
WuBI+IUOXxPGS2bP3xukJg3gkEvz0zSHzb9ukS7ektKow29LIXqDiGcQZQL8wftGsXb9NFVj+JiH
+MAmqzFG/2z88p+WXmHggAaH/31sLVknpuFGX8xly/LD4OeZStdmswJgQ5mNTG/hKPwMZpGNyRpk
4oO2mtxOlhEWUYxzsZBgcpyliGt/jYaXtg6Hn5NRmesBRLx6BF9G08EpLO++3jq7TCPd1U7cd5B/
ASYappFGQyuPfW2gF9WjBeEc6S0GP5uxWn+RxAf86M7WznhThR7k7K2y9G+SiqY/5OGyffFgraxf
AkdgYYoZuzEkRdPPxv289l6XBHkoZToVgf+MfkvxScOG9O68kq8Xkz/vtLl+KJAhbfyivuIciY+9
M4X4iTX9NkrexHG6R5u5jm494bZzMhWLvxx2rl0ez6OsmkPT+fzmebNOzk0zLM037HCHJe6CwLjK
5YiDADo1+d/F0mSP7Rx2FdZHyvzmAWsN4tpxxLOecVuG7GC7KQeCtNCYveHJNbzKTvx8dX5NfRWM
sath6sQLai2Pdh72bNFyqj4JqMj2FUJT1V05ZaF3H1gZwEixusq8wSnD9RIpy8KTsWiCxk48LGbv
najDfMlYbM7rUsqPTbaX15ZyWz5nOKhlgHqFr+I6K+cpiRZwV4tjq444xHIxyGnhlD36JETiOpsK
9QFWvv9DNXPQx+OGnUuyu1X1R7Rs9BQ7PZvq1pVO+SQMVxCWO1oFX4dS2Ff1XJBEeaJ2krzwhf6g
M7sqnm0MfrtkkH1bIU1LCzcmNbLC1Bin5WPg2H2YokATjki6quVTQOOhSUYnzwDliLBqYx9T8ym2
FllUR6NvcghNYZZvd4M799VtvbnyHyMjbb2ppGjXA4Y/uXnsQvRLE4DMQZRmfLItDpdF4Ba1GvNH
/E935q5blI9ok4MksdG06W6hnPqquJKZavO4FVtUP0zCF7/pVATBASD/6hwNVyMsEFSr+WOZ6erG
KJrMXtpbpfOTjJtYqF2lc7Vpyo7JLmT4hCJJnSWdykYwOcEcAPG2ZUWl0fVG89Yw2khwFDdnTuQG
TefBZtsp/jSMPqrcDj5MgeX+JYpoLq43pWb/CTqwro5dG+X1sak683ktvW3dtSubD8Gcsya4A+XY
pBTVxra2K3Ujba/+Ye7yMgkOpfrZneowv8LNtllu12lpdGy0tfWy1f3I1Wwv+e2ExKdHv8Juv1Gz
cyfEpZr5pVwRN4/nLRhHTOAwip57h+PSwkHpjrVbhs9Tb2Hfslhj4KUAibfwUGmAOXFVeAuDD034
u1+014M96JoXjqU5xfi+GNXNbGfmP9LdOnW76dp6xlXD0Qc5tP5ticKeulJVNYR8pLb/mPk+0aPZ
2/72PPdS3BmEqEQWGcsiBrS0bwKhqs9GYZgDD+JQ/yiWqbVj1Snzb/i1hR1n2To+9BnbPJ0X9L1u
EbUaWpD/rlccvTyKrv1l2iAs4Vbbx0NlYpaTz+MUJQrgT6ob+CMpuLjevYvyfkRSXqqlA+HVlXt5
LFr/6qYdDx5Z4/gVfMD4ocqtlbey79F3LHVmqtvWUryYOI0V34kyXYznrahtk2ACrHw7F1NeJC5+
4IrowDJuCVM9aFTs+q26woKvLSHsFtpFH3BtUZj3pHKxgB6dl77vuAuLTRc/we0KOzY6txI3nS5W
O26dqWqesm6AD9huk909yBB5ky8boXdx39JRyWO6K1uE8WUjd/BLbn0oN6uOYt+pM31YOdZTIiar
csgMxhAeb7WtfexPK80fPdvtASjaNlDtGIb1OnPlmqdV0NYvZiVlFpddqz4MRhn80G7NX5O+8NAD
Wvr1g5KwIxIhuKmOqohkFIMjkF8LQ6pnOsrueJhKK1iO6KnONpY15SgTHqcM0ftAQRZp/dmWCal4
f6yUWClCCDs34ylc2B394M0Pyuq2CRTPYs33lrWQKe70EzfxVJd9xLSbsrklVPbRMCzdJAJEzY9F
yMhJp87M0IFXJsu0mn3/aHWtGVzNRV/0t8qDPPG1KAoiuUBq7+sgTWNM8LYMvoUb1Y/U9iq0owJb
Z+i0FZV4QOs9C2OKyHp+8HJXB/HGTwUi2FK/iEbbqOKltR0KH6Iw3DXVbTjzrChTkrzj3sk72jPz
RNT28iHQq8T2KzP9JxKr8Gaw9WwkDaP9xL1UIHssUOgYnMqpjq60OYldgQX0VSm0XRxNKudRnKk+
+wcIAWRfQjgz/xSUanAOynfUV2kFVR1Ld7LuI3/aWJbacl5yCgzImxmlcY0kkRGm2p5c54q7vLsP
dpGEuFst8xcFAw9/ykUTCsxhlnZLRdhkOlmeXS/hXJiJ7Ly8T5Q3ezJFu8L6CUPB2FdDWGxdyynT
MnNCfUTTpfnotJ7AQ3S1VxU7UdFtsQ1j/S8Ysbwb5eCCjrYq3A94JZo2T1ohw/nO4YKSd+Ekl5az
PIA1QUIvuN1qkNjxOnd9duRI9l1S++P24DaDnaWhFtUaF4DkeFcDt6ewAcBsTqpJq/xKQ1PW8DA6
euVy8PARFjqcrgvbsIKj1Tb2V6+hDHyF4A+HoFtM85n0qCgPgdWE0X1e4skYm1k1P1SOV5Y3lcVj
FSunQH02o2vyyRx6azzkejN/4LnWm8dM2H1/Jau5+xqYC60kcgjx5M0kUkmXIwQXe9GsMFYdVloG
o4nRkvCb8JbI2oGMTqm0vqJwZfhpR8fURKzd4ew2Oe/NkX6Nkcf+LtaGwQ+e2SRzrY+3YmcPsUvO
QbUKP4SeIA8SSoK1xvA5izy+z4DE0LdBoPDD5szXMDF1HhJQNt5f5WCPXVLhEsRlxLbmKad8ct8v
HdppgzkA0rJpVhlUKYJujUt7HB6apSqnuKuDDYyeP1QqCXv2beJvleccXUEFIc68CMQ4aw9xi5HF
FKtZ6b8HWfgNV08dvUhfhxYRZO9mRYxvji+vMn8G8EdnR4WEYfhxxiWw5i8Ezi6BmutPYdzNwvlH
NeiHxTb+UcMxNDolP4fNEtHRQBEtiD1vWiYYfIrSfh0F1UEHTjkcWrCFXgwQXamkhsbDdRZF2I/0
m1EPV1VRuLebs0imgd6UdVV7Ze0mTiuxLdqcptwSmImLlTiNnp68LZ9RmQNv8asTwq/ICIrgvm87
nFPsJmwCnkAkqZ4yrvHv2ht5QST7covLzd/uuRkIq522JzTB4df+1ZR59tzXTfdt2GqjvnfKaTVQ
l/OWw5w7SNfsjJUskVFQfjGnde2SKZttn65SGN1JsXrPrIjlJD1pwBHOhR0cimZaXoRcwbmUINas
xJ0yRyaLJ4I7G8EVn8NlqgdvXnnc+yJsCrhsdEbTbPbdimBLGansDb0m0dD7v31v86I7T435S47x
CKuvp+Wb1nSn0nI0+p+tG1HWsiY3uLFad7KTcHCcp8Wx1oaKX1fdL6U5AOYsc/XZbQVh5iQkyzyP
mCclfocHfdw7dj0mzaKyO7tDiC6ZIZg6abHkdZVMoss/TegId+BdeyAvRVTo/E7les7wrfHnNqau
OX7q28XbDtOQu+0t2vLerzwo3DItRkU67luzCK5XiGBtOhT+OMd9GRlftsbu28SjYNhe2bXSR9/W
dRh7jQ+Nlr9BVaw2yQSGqW51vAXTIjl2kSpStqf7N09f9iM3JOJR/aI09uHc5zVm79n40+tGbT8E
9VYNByca/V8LXRKcQzdVkUkTmMZDKQuZzpGk4lbiDKR4tmv+yuZgS/bTMjb7H90JtrEp5S5MAAdg
oENSrL/WrMhvhRx9hTwJMjDJRE3sa2+4wCtxg685aGZjcDEO2v2CSGT4O7BWD18LawzzVE7LENzP
tTs+N9rPvyPW5ldpMZlDGVO4HbbbDa+9X3gBjDchEVeE86hZ/WOZpTnz/hbUFHQf6k+2mgtxPZqQ
7a7DzJk5gObS/K5ne5aHksCspBDaON+Wppp+6EC2RoLFiakowtQRRZhq7pfrneumYk9tbhd7kzt1
iQ518Gz0Hl0SFKNdgLAZYna83Fl7XxFXcbm0vX0FiwU31qYTThCjQVT8rrAUyGNYAuhyN6DPf44Y
G/2t5ZCXpFFlU6WApnRJOiN5i9j++M8t857x5Es+dSlRWSWpK+rucQ4yl9XACI+aUDDZtBP45PPR
7Cbvm6kmmgR+JKcxdoo2aGPJPdMc+sX0fne+Tz4xFXvLE80F8m5ZAGtmf/F7180wv0A8EUUiCKA+
GYsyRgKDxbjuaNCEMZy3nsd50nRnS0QrYieb8bQdCPFfurpzsG5fJv3TaET3WHWF+Kcu2+zrshbF
X5pomVo1KtBfOgu55iRrxPZlxcOc+bkGTNbKDdfYQTdEJHYFNjAgNytiqxD2Q7+S40A2hbZ5WBdL
XE14Ln/s13b8uIYF5ZZBDbIkme54FnsK0Do1cl6IBGVv9TkMsFiNXdEuz9zX1BDkYsw/lOG2vzs1
twq6UhH0ybS5ZRNvSPc9I+jlfMp0Vt6QDejf3jY6H3NO0K9FtQD3KkonLSm/Sek2yh0felBn+nOc
oaEbxiY5KL727hp+6cgMpzin3PDDsoY2T0G1BPLQKZ/wG73jgc6Kt/VP1HHWith6lFNCU6bpnz1S
0OLWiTa4AdKune997jdP2rb/j7MzW45bybLsr6Tdd2RjHtoq6wEIxMDgTFGk9AKTKAqTY3aMX98L
quyuyxCN0ap8uJYyDk4gfDh+zt7rDN+8vM6Hy2YW7khpcnQsX23suL5M28QtQ67f8LAnb6w2add4
1SGndPAjJdV/9OgFWV4AlXTuYJWtgDnKjnUA+svtQuKX4nqZ6uEuyofsOy7z8Qj7LkoCUybGYypz
b/bLsiSB3FPKvXK6pYrp3mSDDkbAlXd+15fWU1FMfcQOarPljLM93MyeIPuvmUrZ7tmK6600i0Tx
bT1iM584zyiRqZWiBgV79t2icWzjbJbkJlHGWTCdVK0iUZrF5b1mt/18QXbDfFiIlqn6DVycw0mj
s5Ifk4JfyDiK6TAU5EwDkaod06dVSOMXBS3w/KydSy1IXMUT4SyNqQjaXsA90xHZ3YjWgPgVe17u
XpuUEH8KOuI+Vg0XXtbiGkknc+4e4qgYM0I2tRnvWA0kh2iX0193cVa2sKjtsQiEByc3yPPWeLTM
iuqFpFfEWn9RSu2ySQx5kZDIiPyxxa67m9t4acIoLR3BlVqbKHqOS/0yzlP6iCi3ajbw+OJsEyUW
nQS6tjcJDKij/4zGcbqcm2H5IXL21Cu10kZWKN5vuSMUHi6spdK7/dwIZW/PatxTGLL7aFuMnlfu
OuKXb940cZc16kXf1pHRFJvCbLI7+sgqN6ZTmw8dtdTU7xvbucOxXHxp0lFJwzJ3rNrvFJ1fOc30
JQ9sayi5Go5mRCpgmjk6Wu6NVmCwkeebREar1riTa1fJcpZfCWqzp6R3ORidSKlj1r9LHQvpb78n
N7L0eFwNFkieZ9y2nFmtwTCqJYCMvCFQ8Kz0JTIGq/PlgEALrtgUCyoyelf4eNaryUdKrz8Sntj3
ppicLuiFO13EVa15fu1YykEMszSPo92Mh6Ev+nQvZj15LBYSSZcJnMdmG4PoTYn1B64oplFbXxYu
LklokejmeMhIWO2l40ZeMFP6fwQHZGVb3GeVtenF3CRbirjxHYopQV8VjeRUXWneDu18/8VqJueq
nZScIluuqwfE/VlFhallIeSFl19q1LOkrw95eqvoGmd72w9dFpayjL7F6P9qvxlaNkY6OeMJc8Vi
Fr5KOPUQzYNGGCnKXIb2EHVPiyjRwLY1u4YPcrF9xLiovGRMgBeJsiEJqFlEz2auZzedJIIIlrEx
qI8Dddn1S0uOL0nrsg8HO+7oejgU4kKUvRJvNbVTLlw2PjuEkGKWm25wonKfd2IpApvmCYVfpzYH
T9dZ2qVpyt4JoRMQe3ELxsKsO2my9Vo9roKkbbTDQqKe+kLV9LuMypjl98lE6GoXw+iSZG9kSf7M
Njmo2W2JNmLUfR7bz0yx2MuunLbyCI+sRf9RoMn4XpmAX4NcExoxgYRo4cUpm3YPOT6g/NY5vldF
7c1YLKm2YWUUDhSPmVZ/ptfP5s7WhBpziUiWJ2lYoxrks10ZG6mQ8yGa0PoscKrJfKoEmu5jQvsl
3W8RmlzNyuxpQeMV2s2wrNdMNh8rOaI1rT5FtAZZRSW6dm8RSHc+JTXKuoXIL4Y16AmAjikPTgNI
BFBWpt8IbjvlXaQXy48C0YN7qMyyf3TTNL61G3ebxrXa7SdFS1qy7a1OXsCccxO5geddSW8enylZ
uPUej1Rx5ELU/FBEzM7QTjo/kReKfruMS+cRWw4SrSjXgZuao4hOVe5C7jYiiCCp45iCK2duJOF6
4R42cZ27GzbW2CN5M/bNvkLsRfaoFsAvZnrCi8tWGAmbpTlm17MZTV8aju17gw8nRcsl9Z+VmxD1
rrS8S2l41bTjGasbM8tqwthsisiUG3xNTWme5YMiRv61CE9wHXWY5j6tLkx8scWAJpAP9s4YI3L7
pPatr/bkEEHobZS+oI0A9yQhf2a+A6LDu6LAS9LPLU0SVPS3sdTNzAy12L6FgqEJnUl7k5RxofqV
DTOMzu+2jMOqbOQn06Nn2LGnsNGFs8A+x3XYxp1b20tNxxA6Y39DTZLX21nhjh2qY8Zho7dJvOw8
ku6P2KONNW1scXOZB0pO+5msVe/LLsdLlrRajMYodgrTzzPXJQekcHZwPNhxGZpLCVSQoE8T23TJ
kUKGqtt7auMbzThb28GQhXJdkHumsW2dC1m/1knbJtdT7I70LujSnICHPpbGzC6a6rkeCjEpCFCG
GElne92nlKfnwO6Mpn9s+qZZdgQwdaz4WWSgbfImxJuA6fREedDlZLrQ6PUciZQfFzb7YOg0Wpnd
G7HdDJGvghcVIETnxvhk0ny3vG5KZVJJxHDomPtOtbFV0VZTJ8ouVUV5UpNiLA7ZNDbO+nNFWh0T
eBX9g60NC6GW4i5u9UqDUZ3QhrIfY8jaw8ng95VijVzzl1HV9taU6+NVY5JEp2JQD+VPQNbDUgWU
k7mIbdvajqOfkbc49I82s04cu5L2uE85nVfkD1fj7LxW3Sqygwnw/PSZckurfioGm1goiDy70L5U
Sm2p9lYIaoT7SBsGisqdsbjLD2WqVkEP4VzyrUQ6m+8YpqWaGK/tuGeORJoTPBumorK4NSfWyZfl
IIUB5Lut2YF6qhAokIGhogLlIeftYJ7oesfaD9bSKw+FpVdEGv1YWxRLoqGdkThLtWFJWegu3O92
Y9jO9952c0fuUuqkceKbk53VHRmo1Cyea5dT5ofH1TUKJ3cy0uOUpkLeWHMDHDvA9wbyO3GmyDlO
LZaNXWoMQ3GpckM3dy4dNsZQkDpf7uyav7/yVZdSAQh/Ovj9iNN4Ep/sRFWmr9E8cWxQK5m9fcv8
5tFsLfd2pMX74aDJgSMzUXVKKaTXxvZiVnqgznbn5MO+K0Z6ichSpCNHZd9l1wiikmZbjU5fXbSL
umThYBVG/hWyR9Rwz+3cNiTraar7FqnJ4mflvGgbQ5kLh1oGyZZgtszSfc5ZMfcwAbPpspstbjOL
yvkaykmCRYD3PH/p4yl5badFaw82m0C+mcw8+qLEbaX6sTKMj1A2Y307qV5+n1aF0fu45wVNljj+
zBCKWV59jbs8crhrGd60j2u+KeDcmKNDzHL50VtNZm1UtM7zDmGm9ogBiRyTRc7e83uPPJyPqUa5
pZIai03uZsvXuXGqe/zQ2qfZjVWHC1OXhl2TpCVFBGJEP2mw2/qUUJKrkrv3rQu9AyGz2RWWH9lR
8lV2cacFg9XKwS/qen4u9GUeCWQHVd1ovd68zEDJn8c+ny4Ugn2BLKayD30H8J5Lmh0qBuuCJpf5
wciyBs2AXC4pAw0irOLBPFasntFf9J7yTT1HNOg10zG/FA5NMkeuDVwjjbou/CHRa3oEUBinMk8S
6HuxaNOnuqod0qeOGMpNI5C3b5aEyu99xo74SVXajpw0DFOaQ1hOMlPXMBAhCM1G9JHwdj+ljYVo
Oq+G9hndkXsf5YWWb+Mycpz7is7fTw0NLRHsmJP1w6uGfCYZY3XzJpqtogysccrDNvamle2QO5Ca
gYaJYJzognvZSW0E1yGa4jCoY7IfETNXVxZWppQrtcXx7bUluQxwctRrgE2S+xl1NbnEtG6JoO6j
LCb33NG/l4O/pPDZRI7pN5bTfm1izqZwmgv0HBlXd07j3KPzbb9E8560VmxuOrcrkiNqKqWgs2Fa
iDCNlv5xQSbQhVwj5++FrSUvgOxd1x8TazoWgJ+G7dw06ddWjsiV3STJbmVtppQudbdCtzgvkiqL
1Nsj9yWur2D4vavV3hAHWmEnMkDpQx2G4irVXjmUdD6oC/qu+jQc7TisBmEqfhMt8iFJuBn79OIC
nu8Q6bQbc5qnW5kZQ80rmSzVT9iBFj9uHcGOp3kIruKhYzv3PNDqO42U5hOFfZQPQw6UOmBakrjO
lrQ+xhMhVjhg3RnY3NamhNaSNl/yxjA/qd4UCZ9tn3mjd7PUL5W6bVNfpRL0HMedLbjjdUi6q67N
3C2bkZtsaaaabHu1VvrAoXilbYXmdXdWFy+r9s/Sr6q4tW9B64B5LSo2cV9ZcncOk3Seb1OkuQ9G
2jTFsfXsKgkjc8jioEF0IMPIimKXWg9BxtZtqYqvKQTS+oPVxzW5TM1qtppeZMW2r02P/A8XQJKw
chqCftb6ryVnrxkIDQ7OExaLctk0Kto38m6JE4dq4qVQ0h2jO1JJmatnLVvcNFxMxf3mVJ1rBE1T
TkPI4oaekBVlQX/3qfPMQ6NW8mqY6HIVQEIiy+4WRXmhVwop7ETjJrclQNA/N9bQvrKHUtzKU3VN
FpHZVrl+TpobtBnNoB+zrF32GVIKQQ5WoTSLPCh/bJPW+qRNgImPGufd3VJoNvHAxyLN33RlqMXB
KrlQj1RiulPoUSnk3BNUkYets3ZbTIl1GLKzo5xaYYH8gjuCAA6ZzoN5dKKE55LS2MVSukFdk4N2
BJ++VWlon3I0HdNsxEEKjfzMo/2mz1sH/SUHxZFJRnH9+t/k932scRJFYKlNugwf4SRXDxUtBnYF
Jfw/H4quyYh1oUdxqpwatiDwaGLOayeoNXQFhpvKXWzn/S7RmvIMq+RUVbvyktcu7b+aQkCiO1Ho
JWNdsuwGN4iyuvTziG4JuVOkuznLbL/ul3MmhncmyCoYpic1eDOUgScfXT7XS4SExEM/MOsHsQzT
wWUjPfMC33sqFM14WnXwp79NEMzshZNPmRcg4aPh7IgC3Ii0fCMGi7Jv1lpn5JTvzA2NPu46gTxu
CSr1b+eGjkK863D4B57dfE9NNd/EIxrztK/O4UHee3+gEaFVsbEzG09UoljkmrpRUi8gA9I+IAhw
rgRh75n395thb50WHj49ZoQNX+HUp1tbrcXtkI9JkSTxq7zWr1BtaJvWVYyboXGHIBNJdN/Yk/aZ
ymIf6mhkHv54L8Hjg+bb5MzEUbO+ir8tOK52DjYNXmrXIp0PUg+pCiotw/jTXiUa5q51Srpk7uj+
bJwMpGcJTm4anuLSdQbTp8UAerJRrfWnZazPYTt/nyoGEEhqWkhv2Se9kwWnJFpH6YQrvJLk03fq
JxQ3Z5gIzxjt0nM9pk8NG+uTrV5d21ix8zzh21eYZZ0WUeYg4eVo7lXtlN8aqtRbopoXsl9FgL/C
3OTxMJ6x8vy+QTPuSuhg/a2S5pNx7cltFQJ61oM1WNuadl1B05vOtvDqeqPE9hyoWqFtP54v7z4s
HYuZM4iNMeC8fVjEJJPZ5NSVJMkMvOxI3dH4zduJhoO+NPMm1LUGJSlw/z9e/jzu2khk9dc6OIDe
jlyaDQ2CiskLImMpPgulKO9nQ5BKHaexuPn4KX/fALDwQjxezz/Oo1NwTGp0WT00HmOVsbtTx7nZ
aQt1hI9HeW+WWtxosRax/rVT+gDX8og0qsMGOlktjuGKulVfFscZffyZE+i9uWLpOL8wkzprLejt
y1tyr2scCEyBh1rrepJzdG2i/fmiwWNQw6U0o9EnCMis8ONHfO9Fwr+jCxodFbHRrq/gb9uLkqnk
P3tutsuoF1+FHlvFRnjSGDcfj3NqlV3XIMZKB0OnBXvMODkbOkWj98Fse1gJsAqCgGXFZVLbUJHA
PomAgeYzvfWjRQR5PRrun7aqXIdnG7ccKpdwUU9bv/eDTnmW4nIQAckOTGDtfqY7NJwbM9iGqjxH
4Htv5sBsXFmsBnn7U75mAoQjm7GxBm6vDlt6wNxFNA3a0B/NPXNInRvp5MVCEF3SueHFxnZlhaLQ
aPiQ5dGmaGrz8PFn+O5Qa49WHWwFuLGTBU46K4rbyPQCU0nN74Aq6IRupPXnOk3O9Sj/PXRZW2v/
91AnhxEBht1TaPKCIfGAVev0E43Jn4X0+LYQZNJb8uNHO901dYvAZSU6qL8Iz9bJeFxugLn1eR+O
yqjtcB9NSLNmb5uvvQMMYxq2TkwKx5hFd2YnO32pv0YGDISncD11T72Lmd7jadT1PnS73P1ZVJV3
yKn+AsbXqjNr8L2hICaq7M3QBi3zZI+xAe+LWao9ptnB/Ymk3gywRXySQ6ucuyacfn7rU2EXW/nA
azeG0/UmRN/qaYyKVTGmKyou2ue2GFuf4oR9L1xxzhV3unsy3GrOhRSDZhHg5cmTabKn8YnrDeGk
pGgkbXdn/TJN4KGgaFpV/B1U7858cqdb2joo2wlxmble9LyTIDS1hkY6FcpMlyLn2jEn3w+gSB5b
vMJbIg4rJMlTXSR9435L5ml8+OMpS0jDp8j1yOCZTxb+EFNEa+dChsXcyp3Mt1V1bxRxf1skrhVS
aq2QjFTnHvqdOYQz3wNt5sE9xDX19rwYeoJ5BpFh3mbUaWxdWQIiVPtn3KZoCT5+xPc+1tWNb7or
AJfJ9HawpkcYQmwmMUoZaeAV9nhdtUl3G2lzspUNYjOlrtQzH6v2ztzFMgWmFfwgzT1OSeUidWI1
zmuJEr3Vr3XStlRdXFt+F7Ly9s0wjp+cZMkvMtnpd9zwxBNJYSNscOw29L+hVBZ5RUpmCrtGGFWR
4Ws0Fz8XQb/7V6JQWwGCaExPp/zEJZ2u0hmiZBWDXiPdxWeWWPtWKN2+tS3x8vFn8d5sd7C6YEhH
u6CeRneYPcvCsMc+NFBFK2gQFRGFBoomxDJTeaSXarrBvRQd81R0+wjmxbD9+C/4RX34u2ttXXDE
Rjad7oEiI6F4Ox1akpz62sEozGu7OJJ2K7YO/c/3Tpzmm7qbl6DqpHXVqUsdWqJCxs0nHDZ9n1NK
QeD08Z/z3uSk1YxLnA0swjxF8SDgj6NKp8S8jElxLGY53w0q5golsb7ndexQY5qaM3PzvTFBPhD7
AonltDo5pkahqosyxjLEGZQF5qwPaylKOnfZ7A65T/GObEIRmc6Zk+PdcWkWsJIqkSWcdkTTqIIv
CWk2mpcbNvUDWa7g2J4+pFRTEmyzippss7wxz3zk744L3HDd5TByn37ilUymtLdKGaq6MPZOlts2
smKZHSNc35uhmjWKIpjJzuw762s8nWgsLY4wgNgAHNe18LegeETe2+sGTg+AmcNjmk7dRu9t6/Hj
CfTOiqKxD7ZxFjC8yFOOAFpSYUlv6UK7rbLQgzp0wBaAiKKLf2JbHoJOn/SA0MCA598bh49Hf+fV
4tZUaeBpaqj2TuMO4oS5zbWEqSQy+5jZqOZdejLtiFC7UJY6/ICmOwfMeWfTYlCyKUQFq4v9ZP5y
kkGa9Tiz+p4aMuQUTueZpHruRGngWOPw52sU1JG+HtJ0XVZPz0i3W4HLtitDU8zKsbO79i5B2Vtt
VbyRaaAKGW9nz5lv//zdcvMnpOPF6rRifjt/JI4JCzW9DJV+kbu50oq9tGo1xGXr3uro1TEItvPd
/2BQk/SGDhpljZ3fDloXXaoKi5PZzpPqOJnkvVvXUl7iup52aqlf01h3zs+slHfCAcIAprDOe9Qh
8L8ddI4yxxZmJMMqKjqS3Eb/IOmxKTgfWiyoHz/hO0E6jS1wUzNrGez00j9IFIT9MBJwzXiLDexj
F9a4GA8KdUxf4t4ODBjdW5kv7fPHI//WfJSjh0IoHWRXcNba8vbtc6rlwhE/e+iJyBRQn5ib64Yi
5E8MGPM2qQ3aoxp1a724dVTjXUejjJhD0dULQePvR6oxCBL1sUw2qJrwC3z81723qjiXWVgkKblE
nHwI1jCqCjs356KLWM2lVzrmodi+ojKu+lE8/CnZ79fLIHdNBpaYjF4Zb1/GnLia0zRcWZKenLUl
oRfoJCd3qS71Pz8AVj4wulFrpRefNsOhVmR0CX6wMEJjviPk/VyyyndsMNxdvNa68fQiD//8ddIQ
F+4dCH3675wsJCxtlY2Iuw+toiJXoJX9zZiWc+hFCEtMer3dfzzeezsxjD3XMwjmXLpAvX2dbqnS
d3Muh3AwI3U/Jb2Gh76Tj7gfNdjTRXRtV1V+Lm/w3qQBZEofF5CXKzXx7ahDmnhjjKcgLHvLCGyv
QVkmUmWDMFBZkQTGmU/ynZ3CQCFsGnyeNAM5Ha922YEpO4+hNcf5VW2l7VOrm/OOfFr+5eMX+s6j
kSkHBcfzkfK116//7fi2FnKdy5KNlCGRXzpu42AjtjEgKj3ib1Dxy5mw7J0BTVzWHOLU+la239sB
y8rEgYJZIsybONqW9vhamKm+p1VaDf2oqs9M0HdeJThNuL5UeGFKnF6LKKT31H3VMezYtEKUffkO
XYOJutw+Bw//RXU7CYXWOIgOaGC+yCafbHx2gnTMTqcplFky7y0DakGTKv1d1mfaxh5lx/VTLW/T
vlMvuhp/jdV5y4069vHXFBL2d1zdJoQDo90Pa0MWx7Cihzhq+2uXS98F8yHbl5hY9nGcy3N4svcu
DPgUuKSSdLR+b3K1aAYtNNG/hVbbVUiEIoxYlj5ZR1rUlU8VSg6i2HmKnz3O40PVpHBHkAopr9Ko
UkwhAAG6zcdz850zjGoAZTKNWMehgPV2qqhKBRi1ZapotlQQGxXuSl8aoLKg6Ko1M98vitdhrqyM
Mxe490YmN08im1oEpKLTbcbq6QefxFOYqc4PGk6YBOyLvMZRboWa1MWT3Q2pP3ZefybSfGe6UgKh
rsSVjemq628fOcb9Vcpam0Kg6AnyMjv36RFohFYznGvD/c5WCmV7HYdcOHyTk2c0pIgNjsMJZkO0
ivPNsdih1Jmo4U6IG+el3TuNPpx5wHeW/7rT0IKCwEDVT3Pos2b1bV5hbK9nCCcqili02uA69ss4
lewAoD3q4ONp9Ns7ZTYTYFprbYJ03ukNhdJ/pU1uP7P60u6605Jyp1fmuENK+ad1QZ2hmLAQKohi
3N/60dWZGOzMgYOxii4v8N6lfj646IzIaJ8JZN57KkhTBp+gC7Tm9LQvtXrOXFuZQ6zAZOiL1uwD
C9FKgkxpFOHHr3A9xt/sbEAESUxCSSfBivD2ZCW62GRQwoJNSJFLX6PAptS/LBUAlo/Heeeh2Hu4
8Oi8P/7nvZ3+Wgz0IG6MORQDHAQTzxf+F/r8xl7VfPt4qN+m/8pFtAmN2bG5evxiW/7t4LNzDwTB
mjDHttrsZd/VYYe7ciN7Zd6S+p6fVE2M248Hfe/5SM8ZK06Wm8BpM6wERh5mVQ3REfI1uBl6el/O
5OwciTj2fzKUQQuC9eGIld6+Shvfm4ZqcdU3SbrUWh2qJfhzSOI957/qcf/rZfrf8Wt1+18TofvP
/+DfL1U9g/hK5Mk///MqfWmrrvop/2P9sf/3bW9/6D9v6tfyQbavr/LqW336nW9+kN//7/E33+S3
N//AAoEv6K5/bef71w7nzq9B+EvX7/z//eI/Xn/9FmDrr//666XqS7n+tjityr/+/aXDj3/9BT/+
b299/f3//uL1t4KfexhTuby24lv547efev3WyX/9pan/XDt1UeWljMcGZLIfjq/rV6x/0siDzQhB
CzNRR3Xy1z/KqpXJv/4ynX+6kK9ULqZr0pqM5V//6Kr+15esf3KXA0ZFOMOGtupG/u/Tv/mc/vtz
+wcEodsqLWX3r78Im08WNrc02sOuSWry8vy6k+uQkXYxAlB8I7q5JM+56eXgCDIcj5qZEQCojdoF
HndE5o6M0XfCnNZGxbktGhEdkqVRwzrxVN/UyG16nawfcON8rYm5DjLqtZtiqrxjjiPh0iNov4q5
b4FnQwN9VaZ0wk0X27wavDa0QFEf6tizsTcM3XAxpYuLyicm36PAMsAlo410D1D6XR/ZZJNbKbf4
7JYvk0NoNQ0YUg94Q2gIOxjWUcumh9Kr0quJn94ZTosOuxxGlOxd3D5L+BiYk2W3xYd9J8jV+t5U
wsMEB+AGSpHEO3yEWSiwD29yk66Dfovfw2+T1No1ugHEvEjFdJcBefDXgzVgd9KRC6CgBkNRX4A9
GXciLo0tNujhZRQwDVrDfAU6hKi/gmRQYaYO9NzLLmxRzP6oCNIfRjtckc4aLjRB42Cwj5pzGAfd
KXBgA9yG50vTmUl0ybNazsp3iglyo9Ve7uPXYevX0vli6vDS+o42KV+WVkN+22fOXkoDF1FlN96X
WJP5Bbi7+qHrDTpRmoOAZJmLnxMkpX1eDtspIkHeJf28HzBAHpIqipxNWRo72arl3kVc/Di2UK56
bLFXsbE4xy6xGssHKD/sKwyQmARTYR1xo2pBX7fLQWBvvjZSFbikXVQ7r1IzELjZago2ihL2II1N
AW+uLJ0ZknBvWT/ZkO3j0PZIjqNquVsG07rTS0Twdl3gj0F4vXMbpd15XtcdhyXFR2Tk9gUafoDO
cGr2zoh3OuZDfdSFMgJKQC9MbUDfNcAWAhwT2cYilNs0hqJ9gtwg9I0Jo0mnEuHb1hL59eRg2MOz
jvCfGntR7zqZO9/Ro/JdHLi8OqFunMl54k7dbEcOR0RwUYdBq3EuYP2YVzSisAIuQkBtnLTYOJEA
kIzr/1C4S3FIikbuaw9Ckz16u2IY1M+kU9xPph3J7ehpmhJ4KmwuYQs3lL09IIXOzOdK9Al6eyXG
oxzr5THyyiTz1Q7vIvdvbBBml2nPiUgW5HjD8IJ4ew4iTtUGJpyub7p60g5uZ3G4qmWa7JAoR/zH
kuFYOrCbgW8LKBYgpL0Z1JeBoj3sq57/O/NZDv5s6xpy+pG8tiWmr9jV1QC/3/S91BPrExaNr7mi
tUhdhXGN3PUoMJLjGtS0naFY2g0+lCjsuNzuRjxfYVWDYCoLXpGEhnrVNHSQKJG37u3JSwAIgWKZ
/M5KEsevZ9F/bkZvyf2IUiqS3P5ZIW34qA/tilIzx21H8191mqp9SYuDja60Kmb7/LlyOzUcTSd6
Yqn2l1nmirsimT47kefse0sxQltfZyNSMeNmMrN7kSL4nuWUbpU0z2+jHp+rmUsXEtY49ddo8U2I
rVVGDaGsmvyzrU/THkZGfyONwXltpkQ7zi6KIdSynYGpV6YBsvARztSkysvCVCclHGNFv9J7WSDY
j8eu2eCQLa/pzZlhiyksDDZ5u6vgBvlRv3xXxna+SsD//8AqQExpwl3b1XWXBJNpT9vOVfDDY556
1SIgMh6/b6fks7woRTEe9VyayOnnbS3yx1wxLfDuY9Ziklf6Yrxw+3TwbtJqpnOH0vT5U8NSv64I
XrIAf/pyVynllRu35sZwY/3AUZZEvg5DAA09EvVQOGb5aapo03tQ1bjcJVHe1ZtMn0LOm8RPC+VC
d+Jxgzlc+jQ9n33R0D4Am78uQjdVPqOwto9LXmSfqBug9xrdy3iEa4fbT9+QxuS9V0m2m+xoQ4Ew
7jaD4sUHw0z6yxgE0tqm0dzhO4BwlA8vRiM5sfqsOBjQobeaBu5sgmKLt97KA3S/OOEEbYwxodIK
HUJjOACBq0gIb6kqvNh5+0V0gKG84dkR4tqEcGMjnsS+FWdQGUrbTn3UTxgM46ney7z+BtVivlLm
Kr60tHWS0Nhxr1LXC3tDGoigpljb1ws7ZbZ016RFjWcl0uIwFmZxgZEbXy58oU956sxfia7dEKgk
pJa8Fwjghg4E3FJ90UXz7A3zdT56N1goI78d2h+ybVraXVNlZmMM2S1GbqnOdL2Q40V7lQ4HqMpH
6ehJMJvunSE0lBLK+L0clehJdnWyMfIy3cTlsnBse2VAd75sk7oecKU8oSURkGSMWQaIsTjS4xuB
bG/T04T9TojU9bs+v+zxVTWBxQFcwWodi72ZeupDPTj5t4LrQebDy3YCLEjRgW4Rza6D78Vu14un
mR6EF0ABlp1rQxPBwh3Rxdqpnnuc9yaU/h4Ol4NJRdNr4zsX1Hqr2WWK9F0aDh1dO+sHgGz9xhOF
etfWiQOpgD/1BkvojKO0u9DdbL4YnTj6XA2TlR3TqhG3UxS9aOMoLtqIQ8wGFBA7GklxKk+7cVqq
LblErIJO7Ry8PMUcKK3kSzOnFpCi2oBmqcT1obSiqQxBzB6chtOFfdnlP5a1Y2Kqm6zCpkHixL7J
ZxXKUCy0+i6eFudbqYvbAQL4AL5BRQGeFF15xUeMxUlCzb0dl7n/bOTqU1exoiaX9FEK/8BF7Y+n
HczQtmohxms0HHnUI6Xax81gJUFJ6OkAmFNXcgRBhF9Tbt4gxrWf6xTfSFwbLTXAJrqygbxdJyAt
7zHHTgety5tNojRLMBcursHKwMAPX1V54W8Upq+p3JqDYnCd67iJtGOMo34LjhIYuikD3Wr1EMhI
dLkktrFLBB4iH4xcPvm5VyRBj4Vk6/XJTunqcl8NxRVkHc2nFxGlCCAtVaAMeP5B7aEYz3sT5JHE
KYPLJ4/ocd6bXyV5YJqkucrkl5mWY5e1QUTqK6uj9ObrKoKvtNAw52JqtfZTBu+OI0SDXTZo7hSM
mtrcDo1Sy71AybuZWOz0nchsowlSEB1fscvkAAdcbQx0aJo7UPkxNXJXeciTiY0LkyDd1Ue7/ry0
WfOlpbytXsJiiF6F0fTaQwIFAoJP7SzbilRKFCyp87VNh0VAIUxNfVuC5KJNLshVy87cR7PqfraG
8rOStvEwepG7cTFWYtQwXJhMsi6+eUYt8Q6LrIEXLb3r1nR6IpDC/QyzR8k2fFW5QIa901w6IXHu
Vg+m2bU7hyvDtgG5em9lTJXGxQxE6/Yg62W7VbHDucRaVJiq4v8wd6bLsiJXmn2VfoBCzTz8JQhi
PPNwhz/YuRM4gwPO4MDT9wqVZKW8alOWqv+0WVqapZR545wIAnzv/e21bMQfHjSfkQ/8wTP8Ty5n
yZRFHnABeVDst2Upf4bNFiQhTpbTtPIkpQdVHcE1dXs+if4I7m57kwsDu7n52rs24uMM1GhAo4wj
RHWVESexZmN/H/2E1XwJ0F7EgRBX19te2MBhRx75wUc5evdlNarHoa7yE+eUJ+X2ae139+ys/LTb
iMGVfO7N6CdKnWexuN+dyj4YwNSOut3sKwzuVx3qU10HjxklNYtW1gme9EC/DFjK0AM0cQv/pHJ2
fNlTpCkb2NVOeZzptZnUbgEOot6+LWV2m8ZroN1BNJaQ4Qt/eF6X3iLrKFoNFXFqGzzAwehBg6nE
94AT7JNNQ+SVoQNtnWL0oQrZa/5EwAP6qFnrXRvYdbItTvOSNU4Zb9ECC5DcyZnV+Xyv2ch+iLx1
pc0eqZljrsj8C4vIhs9TL7/BMQ39pGGKrmlUm0ZS+Kp8zif+lVuyVVnrnak74zhEpTiG3Ua1UNQ8
XRuMbycjr43HYGv9cEdJud27NbIlcHQ5JRfUQGSh7X3BoGvnIA59dG+LzEEnIDbAlsA6S714mDjl
LGKB1DKwJxMQkmF6ReMnnoEJ7B235i7cdMWx0hkbNFlJK1TyAXuC+w/PXqe/lKMNXy3Ml7tmdHFA
iM/AgnkjBrkYJ7nWnCAa/6CyadmB7UflxT6v9diBUyZqGj7X2ygTOX2WQDV4mEwvjdjMfTBtzdF3
MpWGISSF3AvOshn1uXAcSBjsgT8VvX2t3Z7F+WkDa5v3n1gvdJ571pRjQJFDIuE/3Pk9hAdX93IX
lHVzQPKVnzzbyA6tGW2oGXFVBCK07wprsdO+8d0DEYceGkTQP5UNl/cGoe62PKk5WSx3syeeAJjA
Pxi1cdLdVt9lWKFAzcqo3MNybap0FHPzvI3Lj6lsraOeQJJhTmS/ls2jghP3ZMirx9cOtMwweDtB
lOMtsDVf2TyPnq1VV58mAFv2fszm3N2jox9eVYhNgJoqcm9/QBNcc+Hyt0rkTyKz5bJbfNntVxVt
SWFxRzA2y9/lxW0jwpWfc6hF9xZs1hyIiwHvVopwYO3fQEkQwsBtaj6trDbP7EzDYZo3ClZiJVXY
yUe4FAFlZJk/QieMWAyXzbPnbWNaKHPb9awO75qbZkPN1paAO+Cyg+3R/2BFtP3kjV6t43HhPhTn
tBjcVsDf017mvC99aB3a0q9e5n41E4g3Xjpuqj4Bo63uROm+cjFw+JnG1TxvxtA3e9XdAPqL0Z/w
Qos9rdeW53PJ51v0wxRTf7i336WIjWxZHggehS8KGPdElTqEn2/765dBhyP9jq67mwhL7ljoXl/D
zWMYNi3Gt2xb1x36HvHLGv3wMw3X8gRHbHn9j9ZrerAUoR0Lz2IzV0ByK8CrHOHrWTsRmB9WWOrL
fwCc2koaHeB7nGg+mj1unpV91Puu9O9LMWW7wI9yTgviibKzvLcW628Zi3+rQffaNvz1e8/tD726
/14P7/CzvXW/ht//qP8f23c3I9H//nuD7J/ad2/whX7++F8XIfMfbfOHDt7tP/xbB+8vvP03fwk2
J6oFYqx/7+AZ4V/+0x1PwpOlQjrJjFD+1sLzzb+wUUvA4NahZ6/lFmv5ewsv4v/iSiKXxzoGuoh/
p4P31xnYf3XmIQ5i8QsIsdCpvIW+fncVMvFu3VA0zS4tX5q7Lr7fHS9Pl+RXlBz/rDlv/1Uo8McX
o/dPcJifnLeCX+6PPeWtGovNmqyC9fEA+k3styoIU03QG/JvR2T6sFZ1dFE8CFvwBoX1biFhAJBI
vL42swD/lc7DX1nVWr+WQbZnej/5aa3XIF2aQLyGue72y9DW6mXbtuUQyL57JK/hX/zVdj9LCJyH
lpArBLCxy7Jd663mV4Gk7atvlYFghZQjDYMtCZbTlbZJnbr0M0vnWBLA2oezcyC75b5A9ZuihyqS
YOLHrRyhgQXkUJKcxeb5FAG8sNIGRsdnewIXmrQjXYY9wJ+NCjBrop8dZ0N9HHOPCGOWGS4uoZWN
3oOqTOwL64DiYKesQQMKn1m+S/OepZiTEbhz+GxHBbiqTFjLcnKzJgg45A9NdTYDA15vNeVY/Rpn
OchGh9Eb2DnUtD5k1uMY+SsvES3Nl4LtwQfdEwWEShoa81GG0HY2O1yzpAvB6kIBWOe7hiZXudNb
XlP5Is8ODo3jZvvMRoEOSzIPriUT1paFcMCtuyWbfTv1ZneoUNe4649xM2lEUEes3qGb20A9Fjqz
xtNamsDGXRlEKhbGWr+0OvIfbLtbxB5JdnVnr9xtY6+oFyu1+8iYY1ZY5Bdas6I7I7nR3m7dNisd
htX5Zo0snz/VEez2dCxKfmAPhBQ8FCaXKUokLVlJLroHKHFyet3apaUmiTrZ76OgiYYT8hjzG7Ae
cAsZzrUYXjy0NslTXV9UqcIv8P3BdJVZrgGekIA8stjgsGOvRL9jJXd8mjUVEuRcX7xGY6Ag/KFw
/w6DA+dg4fef21Wbd25Qi2N/Y1dOBlSdeMrnACb0TTMfF6a/naK6M17ZTGqeo2XupwQzUJA4TdFf
3AmqWSygJbx0daPSrLfXbT9CY+YRq/PqvbVU/6harKPQJvRwDKllTJYKS1bz0VZnHx6csu9tbwC2
jsJhO0xtawKkCVTDMv3CBumeRm9fYFWwsl1orJLqu6yOfmk4770FdSKpw6z9qTJvcHdID9DuQVag
d6d08JEXnr3tHCtrn4TyugNBOLvf4wkMHnhU2ZC+K4gc8SxAbsWTicdkL5ta57vJycqP0KDDAvPe
kKlid+2O6bbzWPmT1Kn2igV4pSXoHw08FON6HVBrQd/qvBMLOPWdsVAjp5Kv7Td/taqcBilIwz8Z
//42uyTOyF32NuS+zRSp9H6bXcKKGE139BGfqaQFuOKr/PgPT42/jVX+cYzyf30Fyj/yM6yH4cv+
421xoI5WALEROatYbcERsOP/4yv8duONukk7TccrNBSv/A7BOPxPXoEA5i14QHbY+21cyELgwOXi
WfEUJIbnHvtS/ckr/CZrI1RHMpk0E10wHohkIH+bNQGyKnqnpIJhN8Bd7oqpM1+2oQk/idw1rIup
ehoFwciUw65CeSddke3tLqjvLC+H3xKyx+in/TI1n6jO3GA35IQUPitrNhvIyVJZB7wl5nI1DbNs
Equuuj8LyfwxvMBvwNWDmDwg6kzkhkWkP37QfVstvd8HFlAy62rCE4qqs9ua+1b/e/uh//lKNpNp
x2S/+BYq+uMrGS6OLLM2yLSt3WsWqvLCyfdJFs2W/Otr9/YH/dcj/e8vxCoqB1CbNtdvLwQ6zm8E
co/YnfykEWrn6PYdjcDnf/0y//zOsXdKdoDdLT77f/oSQnlrw/XWmzFZDgcr2+5qGX5ZpH80dPUn
r3W7VP/4KxEuYd/m9jeSbb8TJURAw9sU0omncDnJMu3h7i0Yc+3hUgTpv/69fvMV3d6/4Ja4xK7I
qJ0t+9sv/g8xgsqXgxsuuCwXOEC1/w5Di2dEZLS0YT6CW6ftHIJTHv4sxwrS4Y+3nb++NOFlQgzE
9rhCfr8atdtRykgIYr3tTTQjZkIZlHt1gFFsyh+kjhZn16518IMpWH3OR7k9O3pGaTEsvZu4DDTb
Iw968VC2rm/vKr+TBRtgGbMX35uMz51u6sPsdRhvbB6JF5qy3RvKRa4WbyrH12wV1pdsG6KvWegz
YxxCFilj2+szkVj+rWY2mgm2mWAXZk3cvFMGBGnTuUK0Hk9tyOkuRlM+f6s7LX22Bm395nfhgsCq
RwlE9zp89phRDM/5yJQBzJa7LefGzEznknfa/DZ2nXisQVBQ3TpZD8ATEeDZ7ILBBd8TiWdnyn/y
fMjXeDHlBIR1ASkW08JkAEFs2nrRgy/syxR2tn+Olrx/6Tet2tPSeSpdO2P4IdZ8fPRk0Z4au5DH
JsjrvTsCiYgLhAUwnLvZVod5IunsuBoWRs/hBIhiELZmHM6t4SbjLQrCTrnVfSuFwfjmJiLk4LlW
zfLQbT3C9szum7tGrfMHSsL20pOBSYoeaUcEt+XRUnabtGQLrjSACvqmHKcg+k9Ybkg6tw821KMm
nWfWFV9AdAU0Ufp+sGO/GtrlbjCGXF9yf5gR0FvZsPi7kmnmdMCcPmFRq4JgTZyy1S+dDPJiN4iw
+hIhdii53x09GNJpESrniYNh9EIsu3cOFsnNuikCKO4GoGOqnXfDt7KroaJ+3GF/yK+dqKQ+82Ha
KcvaAI7DbD4TxVxpjChmIliWSvmq+dbsDbbBllSSpHavEzMcKPQYEbzrmGt872Sc3jt7YwAeTdOw
J1/FaK1dfVU8cngIdv1Qgkn0S78r41G06m4aZ5o/hgEneHSUONkdUcbnW8+gY7zNAObS8FY+REXY
n2hf8PBg3VFjg+LacQ6aPw7ifGE1FWeVuieK/IoCBoS7nW8Xhb0wWYZOE+/EYETyQdhtmLIlwYSI
EyJTyNEM6nOvZ0ZWhPY0oA2Ydqb9oEkzlN9n0/EtGJnZaBxXL6r1C+GQ8mNojai9MAgKTrXcJFiy
qK19+vKR9+pXUgkQipIlxUis+FZ62oFf6T2UwLaAaERweHmqH1xqsmU3lmPtNCApAzptyvTRXXC+
/CQrMPepsAedOMz4UyiS0UvBCk3qEQMYYt+0xw+btmjqGpM+GqtWj1DQfI7PbvfLtrR7LM3GTgX+
rGOp1PQR9qRqvVwMfLmWOpwTy61xognRM7inrQHobQ2NtyEriZdI3Zgw0/Kp+NHCGXsmaHqzzcNC
+qQcR8OXAgD2ERWlDQU9M2Ua6Nk7DzY6D766lp8yJhk/+xDEP1ZQdjJGFOEcmACPj0Cq+TkMjxaX
rfrmLHxlGR8w+hzrQN/G2E85MKMEKsBSJ5295MaeWDLA1IKb3HyoALFc3W391MquwKHQyCucw+07
moAsPOgGQvieUrhfd/CMTX1YDOgfwFYz8bYKlTtxMxBF8JrMUMkNQST2Zm02v/TYh0nVOTp6xluu
8M/DkfMu5iQX+wEg/GDtLacTa1J5Ctga9C/TvkHPoQk2Hoj5oyEYrsc+Q4YnKkzd3ymrZAYOgZau
a9Kb9DlFMgpoHEzyUedM3KLRmhbmshOLvbzyc8uEKLv+MGF1d19GqiUQMC63DkLXLKGPM5aji1MG
8BoLg8NYrFD/HGRv6YOdaas/BDeWII1byFJBaatz0ytD76bV2PZMcYQbQ2o3nguMqnlqRlK8bVnj
vclp8fZrKbtz1FkFq1ETPcY+HNf3sHNwD1js3jAv3ZbpFTdJZe+EkPJxNEpsGazuftOTFQIjjtAa
pX61dQ6ZmSJ03uqQQbpcIG7VKlfBsR1xTJ4YTGm1r9p1i3zyRGunX6j9yu1cm0JgEidj5z4GI6w8
gj+97lPC5pN48k2/2ZvNZJ4ZFbfWV3IVlkxC4fXuo+b8eO2xgyC31Jt7tHqkQ0f23Iskn+383nKl
/yy7yXZ3m9+tiAasbMZDJchlyD0ZaT//8BWf633gTjf3Xg2fLC2nzcqP8C9X+32s2o5Cy9fLJVBz
fmyHLsrvwPrCoaIMV6fVNtqXppsjckB6FPUl9yYY2Xhvo0dQfHa0X+y16c7r0tT5zg0ijJPWmMNn
Ae899MgvDGYDUNH9OgWCaQKEM8OtuhjeRrihpH/xPEd8W45z5dv+kWeDAq1JguJeIaSALJl7n5rc
BuRc0nTQKRjMkYSu1XxiMrF93rgBBGnuCpkO6PTKhLvtfOpr3+Jb4ntDgaWjsA65qabHcRNzcGVc
sNwMEGtupdWwqJ60T+Q8u+MmeWcXwrjMoz/yUSi2cNhkfsGXYVISINPxSzvbb1NIcmDlVHEImnKF
910uHEdi5TEy8AqPO1iwWe2h2DaxxDVczpOCPmRdq+gWvI+tNpPPbusG3b6aZvOlKTwDOHbE5x4P
poqCe89Z82fGu9x76OG7b1tRPHObtkrI5PPUH/tsmcrPVZVH+r4xSBAEkEXve+jy4RU2p0mbSNVq
urQst9P28EuaBKMkVE/Bq1YepkRCacuUxi5by+U8m6CL242j1VIhDvxqLHXN924ONT2dQVf1XoKL
YJRYLe6eeaMcvxlIbvaN3tifyp3OPLqMJaprk7HJehShY1QJvDEL2HafR4TrjKhfadlY3sBUIWP6
zBAEi5ku3/UI8zFZVB2F9761lTDvlpD5f8jQr0M7KPNTmZn8EQro3+cNzxwinHxsD7Nl2hX3WpYh
j/kghXfKt6mS5wGCdxL2emQ61MCKfbbAGM4JHb6q3xF3UkmDKiAl7bhxguror9NRn1/IHO9ABJbn
MO9VIunNJLhVjr3pFfeFu1WHTEcF/m0iBpkF5iHn29+wSkvurmZSeVzIfYMx9nA2Y5kMr5CgzeFX
b8xQA2cyNbonsTfUhiF51kJQYVI5NPPT3Oi+2mczAbwjyMnxvoik+aXpl67iRjJ1N+TDeoEtv7hx
ODJeYVRmLmuq/cGtP4OpAxnXM0uFhH9bqrXHQXHqFe58Ndexte8idLGMhqao/lbycOVgcAusSHix
ZYx9wb8ss/Yf0b03j3hF2/BDV3Oev0em7MhGblHJI80PvmSsfqQF0PZ93WrNYcIwvxgLu847OtHD
0+Jgto2bZvAvaJZCmg5h2e6jSDcGUJMitNGzGij21mJbUNFwXAR60C3y7G5G9q2BEgIO0pbGF8oo
hJKuYCHlJZBFiMtiE9g/eO/Xj7HMqvWHHSAL/Gap1hLpFDRYD8xaqObFw4d3nMe+awkERgVnLdq4
sL9Cq0no9UV722nRYA7zQlLJHpzXaW2oE5rOXM8rTcKTYQFZxbOFX/vKE2Pe1QVyyThw+/6XdCtO
0HQ246WsTmtVXaaJMeUqHXfPkBmVMCsKxokRTpUGbZHDLyyzh4XFztduSEeO8gOdISQtM18Ac4Gf
/LB5I51qOLXrhlNr2rYERXRGuVFtwRNOsB4a8zaE9yFOsz1Vhnc/mSs1lIsbAjVd/cZXLjwEsLEv
Q9TZqREOxi8r55u149a8nrQZZfrsZZhKLygWHE6Nq8y/k42aDv22dcYbQUUHF0cbZvauLTHW3s6o
ZmrBpVkYCZbe/N6xhEwVFjG1r5ax3ivPQFtDmaUSNVbVdahvAThmAjgOEJ3ah0wt2XYS27bmp9oo
XLGzhsbEsyh7BDb1rMuT4WsCtqrsc3kNayjnscdF+1moQCKZr5dO78dtauW1mjZ9aQvbWU/cFosT
RRVBL6KwptgTJ1+/8zQoEWhtjQOZHsLvOe9vdZeAuW0NcoSIDwTqWOawxluz84djV+aFfkYOCGxc
EbV7XMu6/9YHw3znMGE4ZEGFe7GNpiW2+wrywGQI/Zn9+Rlgq1z0ZDMJZv+HGOO4BMzOiUdcW7ro
wXnMgMy+jjKkPckQHvh873TVZ4eiuNpxFpmfl7l2nowlG76GA3GWPbh5RK6FOV5mr3Y/lsbO1S53
G1PebQxVSZuIURXPfmbaaK2gqraxwz7AxZjzVe97onv3kJflcXBnpW+1CWkXwqpeLLpZfe+kmB4M
5JPDia5j9c3N3X5EupqMnkSIsa1WVt15fbF98SzO54k9KmbijjAoCdeh/ATjCWWew2MX2RA9epwT
yAgoY3j+jEyG7SgxfKUSnzAvj4Ah6K5OqbV/KqPbjHnwODNEU52sdcU/RtGcimoe05WloufOWkCN
mn1ALC10ZKylGR6iuci/AjH3Xru1Y69KZgRnAKWLp1YN5ruyKFnlZlYPHr2ofb34A8RXgjFfbNUF
NOis/hLaQt0XW8vLLl2OzN0t9PwpwpD5q25rzZl8iZZD5BbrPeY/6vLRV8vBtXgmJvhXx4e1dW3i
Lr41vOEtXc/FUAgUaqG9pXzl0OrWLKTsGu1/9wfbuKvorbPtguH7iSNp+2WaLRf4Nb88IquBA5Dr
oFjjNpED5J5Hj0qToZB9ghnoHfx5Ga6VqOorV7SV6NYtU370/smxW+tVu/VLJjkmeHQ3oE4Lk2i3
W1tDspj99osbjXUuIx25aeYX+rRyfod/Cbz806Amskj8ae59VTi4fTEU4/yc2UuDZFTtterbk94C
okayGzShJ0UtAlMv+hL2jXFsl44elbEMQAudweCRUTvZtuwDMOEEv0fkcT33g3fDqCL0eFX+2S9G
tz3Zg4G1vOp9eRZ2FyZRnakI4LtfPRkCUbKh8ubZ7yH/eka+XGqGNVetsvZmOAus+zb0m+O8OtWz
ysZgbzJQ2qEnaR/GQSC2rCKCHSyEksGl3msSf/T112kCekaUZvCPJTN82jpW701pUZhVsO9M/D4O
DxQj1gs/wA7fdPYG8jE8bJZtJL7KLKZ/TLr93ibpKobtmDMkOKklmrK4jZwxkXoezg1LP68kZMon
OLZMWLS3ZP4ecWKHBcEztmSmD/8y1do/bDP+XbIOM6xnlhKrY2tndCxat9/12TT4cTtZOmVpgQdP
sLaY3vif5yppClLzrjLXAO1LVFKmD38NstTW8mTY2KloKKmrO81jEnaMD7NiFQdPc1/zrBWFASMH
/qMBk9p7vQLdOhArqtbY8uo8dbo1SjRvRMhs356v0orUsJtH5f0EHt6SHezk18kbdqMIy2fi6c58
120TLlQOz2+3jf0XoBbNxLE1mKrvWxh1n1asWnNqbKFZP/J28PXB4bMGZM0g7Y1TiANvRN32YG2+
z9Dv1hvkHLCE5gF5fbAeRTma61XmlvfRCtfiZkxfNFEOhUUqhKFwSqqa/YS1MqMksvqgxNmRVWlf
zDyOxn7+jiCP4LPrP7rYy1D1dlRSsWUAophmvjqBwULfzHfqcZBe+NNf6Uytja2d3WgX22fkbO7n
bFj1M00wasmIcOkFnxbgciLaaLdlX1FCF5PNMG5jYLPX0NpeQPkjisbCuI8smYm0Yy6NObbmItgr
5klODOas93aGsIIrknM8s6Gj8idfrUQYOybxnH658mIKsWV+yTbsCe/GlUFe2RxMC1/ygK3ITiuU
UNNwNetO7KPG+AGVGAenoh7/mU2+Ye2NrEEBb+ki9TK1XbQKWiaTVmhCDZdq+AjYVjuYQesmyEnF
elxHi5fWA0Tn2DBnRWSssx6Wmg8uqm5cnqjRidkI1AaNNUIwbAVw8b53bXNnymHz7joxvLbd9BGE
bIZsob0+u3MkrtvqbtxlWcdVZ+9QPCEnL49rhmRsp1zO44dAEY7fEA0FZ3NsFu62bd/e0ZNnLT9q
KZoWOy9OVkgdS/3U++/UhvoMfVbvbSLu8zFn5+pHx6FyjL0obJK549KILQJpSUh3KtkyIDe0T6r5
feQc/K1ufT4H5VM67iuczHVShG3EcdukJruTUMmRBKCyISvXLROJd1v2d4UOuftyZGMVptxW+Rax
CGAlglb/Axq0qI3V5HDj6N2xJf4a9XNw7zh1m4bziOqHXbSqJ3Tg6W/2pIU4kFWbTnZRD9Eh46z/
UU2lfyi6ufowwFR0SaBt65xt5WKmFA+rPog+euBr+VQVdA4K4lBgyBcvO0Wol7w0whAuY8k5OUoD
zkN3XTViG8+zLkrKLldka2d3p4aBITii1eyTouSJdvYU6iVu+cjefZqwcAK2cnCeHXjjbCmU7slv
+PlTUxtNlhDM5NjkzCDOE1FkGtFR7dIYdLSv7rJ8DX/Q0PwJQ+wpK7B5x8MS2g/o81orxf6Y1fuc
rZIXZ3TBSShbYEgHlsw5AfcOWU00IzJomTjjjIua61pWJboAA1tJ3GNIZU7ht+tH3oUNXPB2Wt7d
jLxFDE28vFiOnGkpTbXlnOytM9m72jA47EI9qGbP+sFUxZM7jdW+zhtVpqWBNGuvLPxbO0Kqc/bK
ohJ89kDk25wyYM7WmIFgxiIBBsl4EF0FyEbWztUQo+3EUZMjkiga+vv3BdSbFaS8tyCcC1ccLzTH
YUwbjbiWruy9BBz0GhyddS2NAzkV/4OIg4VxgJOTn0R5PR3IkG/VU2714WvnNyYcdq7s6wS8k1ZW
l5vVKdKVYRAHpcmSx03R+eUje3gGwde5RSHLDbwhrTj0+qMpBm1Dgu/7j5k23fZjpNAiyc259yS5
By5HSWCAUHRn209W3vpVklXSejVup91j7jrWcIxa8sHjKPG8GEbzoDJ/eJmsyqNv3pvWz004RbpI
9rbiCHQYPfjFwWxm+kV5rXnf08VRPh1oy0w5m4g7dx6z7VCjrXgacnsiEeuVlFFE/R7GzBSPHOv0
PXv7M+ona0FkNZgB/5a/ZD/kOplqZ5Re5eyY1eZDrGRJKN9sG+0iwJW3tOmQvZMqN5Mmkyq8Eptp
YcuPdOGfJ5K5405wEb+DU+fImG+FwdEAtc27mtZqBesw1QSJZwM5wZTTP2VbPy/fBWYwag26+Tet
XpYQiBuu+ZhxYw6qvo1lHTIBapcPXowAOKGf/sXYDIVzq4O5UfPE+uk2ZflYAy9MbktD42H2Q8Th
vj9SB4cDYDGULh1Mnc1Fv9tWjn0V3gSPf6RyRYMwkUbE6zXog2NuK/seQe4Cyt+6cI7zMaqPi6zI
vrRLUJwAbbigPeTcYj+u+i+Nt3p32WSw5BKN+sV02I7p2fau4+wnhGLjqTEGlZbRD4HpIvIU5mJY
P4RqOICyjiAx3zGOQXM8WDpCnrqU+H+kzErnUhVN8YkUcqf2YqopzTDybRiJdPRGV/BhLurXzPKq
Nrlh+9FP5EPHp9iSIBmXiUKjKy9NgbFqaP2AmAq7YJdV0gi5muBH89SN1l6du1GP3WkqpWRkwEd9
7449FBVMsmT+I0yAqK3szcgvMPqZEDZyG69uhq0u5RPHwMc0vaofTEkupZMMhhIyLUXGD3mzwywr
UysSJao7mswMn/vbQzcfQ648P+oqRFd8u78y6IO3OhDgFzFXqrsXipw8Ff5mvyIikQ9zIDkJVvQd
eauo3tKF3mh1KAOU6InsQ8ozPNprebasOfhsVba4sHIyrA+qHScr9hant3eysM55VGoBLbft7Rh5
Wv+tgoIvUoURXX/qOmYWcR/pQhxU5/CwVSJo97ORaUZ1dG2eOj1vlyIql+pJMp7jNwvHvH60Ri98
EnB75LmGV2skjQwQtw6d+WDmuP1is6Ft5FU9qFcwNSZFnY2gvSGZstw13RZ8ckh0w2YFkM7mhKz9
K9dSlnKOMtNoHSd5XkbL/caJk3cIjnunjsy63tqB3DMfgDMG8dAMwXawmzAckzLPS/u15yhm7WC/
Wy2NxW3i9SZj2TE4yjE4AylY4TFCa8XjPBvvbUaCvwx4pN52WNdvfHDWnQhwan6t+LVvG5C28cJQ
tGa4MlfQ6hojcF70GOKDZsdhSCqLVPANiI8dkdnTfBqbKAfEkXedOuSDt72WHlsrSa2X5W1cAR12
a+5c8XA3T0zRy69y7NWRNexGnYJm7KpjoSQpsMWz92QH6VE22RooIGRD+SKttUd80lUt8flNRy+N
yXHgrh4NXT+PbRbkuwYxHrXxHLLgRoQB4zJez4hGosxrk9NI4P8yCL3Up1F3I8Oahvvjzonq4VRM
nCG+dQxx1jfDl1bxPAA81lyyOSbpFadZGXuh0m/zXDYiyRYh3wa9RJyRh5AuOtN1wyD4Tts83ebI
KJ7GbOwYfeHI/OLkeXPqzK04ukWLV9st6+1dDI5L7nGpXlCE0VeCU50ZfHY+G1z0OXB9lb1YgGd3
ujOvo0Z/d195RmE+F8XKFQ40sGH3iUf2CX+zJc4lU2Zq0oJ3P15De/ogLjreW5Vmp8cZIv9J2NyH
d7ofm0cWsYYXh7Lfhe0zd+KcjT6LSbm1TFdWQ2VaV23+xecgNMTzktFrLP8qHI6G9aMn9h3sUIaL
eZfjO7ttzIhxuRhbLqad5eZA/9plEo9OXjus/HpZ337qoQrd18LHiy7x9H2SJgmE2LSG8XX0fPW6
/h/Szqs5bmuJ1n/oogo5vAKYGQ5zEElRLyhJlJBzxq+/H+hzLQ5mzqB0rkuW5bKsxk69e3f3Wks3
FMrAeiGQ7A/zS3Mqq8CdLKS5bUtpY80eJ94QTlrCLe4QCKfXJPSSB75dkFxoOBr1Zzy21VWXadW9
pBOYyCgIvxTlGNzkMCK4CiV3F1xkd6mTNgFGrlE5QGemEkZ/N+oasjSQrptVBv44MobHKGqofBpi
JT9EWSu/q2JhBW4Qws4ZJzR1voXEgOQ+R/oibEqPxkXNedlXWtReU3MzvklFa15ByKmRVq/AY1lZ
6cW7vhLDlIdgqGxlNRIfIC3vdnKogziG5h7ZuDrBw3YtDsloSgC+LW9iqpZpLV3IrcojK8ysptzQ
O2ttNIoTv7myIKqYisp0PS1KvtdtVd3QWhjc50NMVyHbKgMUSP4vR2uYTkg7o2G2fSzlUr6vwzbc
hilMZ+iyyF+lqpGuEWWAgRf6ku8l1XvPycJaSyH7oISYyD2Cd3U+skvUDI2nXgSNrHRCZF5S+hle
yRRlWyJncbLTsWiuKiXwbwytMF7EVoc8v5Lb26JvrYsQbMLoJtSgea9IPgl8CmMZMSmF/3fOkrfp
itq6j6qWTFUyUwL7urL1U0m8U0JEHe0CGmY3xZ28tiLBvcjW3NDTaA524wVy+tvzif2uw55ex0vf
lOvA9RL88QVBOh2wQR+J+6T30qdIqvtvShb6oBv1viaq961KuQ9Cr6gv6OPLoKtV9YsBEt0PnHPO
jhaF9HGkv4FyZlRGv0TZm97kWqMyIlJpqy5IV47P5SQ24k1ABZC5UNPC2/cKAlWb3gqVXwrHcOeJ
YHpd9H+rxs6EOHn0fZMsC40s0iMo8ohIiqwbykByl20DgbInDJCJ7PihYiJc6kFbrnetUW5ggafJ
DZnu1k0jQOp7z/KFwE1boxC2RBQFKGxqhBdZ4k/JlzGcBrsT0v5aJq6z7DHGy21zrrQr+v5aaYeg
Z3avIWp1M3oA0si8QkXA80b0iFvmhdsiiJpnd+Q5Tf9bN5UyB6XS5uIWVQTXTzv/pg1rmqWVMWu6
Fz0nzAIrWA+2VwrasG/lSSXrbJJI44iXPCLBo7gGbhKMXK2jDU1Jd0qabqOPxQ5/AfJ6MOLwMvab
+DFoM8ryQM6vYIqYnqm2wzcRipIXkT9U/Avqn/6XQgg5V30b3froFJENMiSfjhLi9GhrZAJPWB71
nIuJCWsdgejZHSahHOxxCKqfVRej6avnTfdNizScllcG6X2dN9bgxtS3gDtHWb4xqUpkjy1WH9UR
eQMPN3bLE0a/a5uheoCFAVCOLMJPOiJPvLU8gfeK2cSdM7WFNcf0CWRSea0am0DW0ovWxA878EGJ
jxTOSPzCMKGDbtJUbz9y2XSXja5DqgfmhlUCYOVvK81MkVcns5DaAMdimc6LNr9XIlW+GTIhUK7o
rcuHvaKHpLjMSszvhSaLKe50HBUq/SFvjbK6A9OtcTb6bBcR36AWFkzfvSrunyooMqjAT1p/XVkt
pKtF6qN6oBkEWNtiZp8GLpN0ezLX8gsUqMErLecjGXpNoeygltL3NveAQXLsvPx+KBBgUzV4kAjR
RvWyh4rbek0GsbrOoJ+LAdCNrbKt1LSE67MR0BU02oiql5jEd1HHBG0JE5CqAkFc69RMTT17oAoR
jE90EiTVV8KeCjGvtAwutCqIf9eiaAq71FK64J6nvNntWuIZV6kTPXXEblZrr9TcTDdzGRe0r24O
ZOlpw3nEDcR0Lok598dYAA2bGhlqwXagWtjnG2ZcfKO1b1a607j/ZJeXDAE/N3fPI3bSSEdQM01w
y2kXedSHkJafGS/MjTI0gk5qnQAgJtF3HYWyeg1aAJ3jlMa4Z6Xw1RcV/jo3NuTg3ZT5lItKHYqa
AgSALF6LEpkpvngIYBeoh1eoEEJ9G1p6JW7wuBARdlyG/qtlVua7P05yvM9ASmo3dCdWaGoCzI0d
rcilm9GqCG0ksx+/Npka/QiHTPmOQE8t0AyWmd8COpsaKAsKoGKq7pvvAeULCxdP/YUUam+UjkBP
Na5LqCgTBVF6FzUjUAiJvgzwiQaKTRegJ6wHUpi0gci+GT51aSUWt7En9oC/xghh6VHti+4uVYPp
MpC64afIvfpLyUskADukBATSwfBVUvwzh68ybG9PYylIKAtVoMkv5vDMoFpIamlLPluHREXOpOia
XjQQ9V5qSqIbylYDmi32rqIhiOGsqzvITFoc9YggH8VkgBby7Kl92GXstPFBbxdq6ccOtIxavJkm
j9x37Av1i9IO6o8gI8B3FFSMuEy4WpvL0IP+ck/tfHhANq3Nd/+nGaaszQC+keOIldwVOrX7bba1
0tgBGejHuM3MnaS30TVUev13OWpKcrCi+Ha+LfW4qxdqUxpTLbQkoSJTF43KeS91M4mLYstgWUP5
JuXgWsa0QjF1otGWWqRoUggFiq2qi4ZusYg8YWwiqvFQDIjCY2gF0EvdUsst1PvzAzrR62qpCPXQ
Y69pMJ4tBkR/VgEtAxldqLUdUfS+xLn3cN7EiTmD/1Any6MwHni0Dzt5NaUQhjbGhFI8FMaXDCio
tdJsfdwFbaL1Jc60lxr4rw8w1+dm4SCnFyYoVYrSvVsKih3GO5E22SlYkzMzj3qgTRGpBW5zyzAl
xB4OB5OVhmIBX6aXBOXiiLReH4o8EWBW+ZmalyEQxPOTt5D/mpuRmTIZ1kvTpIv8iE0wB4WMFvyI
FhZCnh3JQ1G6zKpdaN1E4Y3vbzrKvWvCJ8crNrc908Mma2D/xWXvuoy02WDRGwdpwKOctxdd1myR
0Tg/so928cN28pkXy9RZLjRaqckdTuVgCDmNJMTQhds7EFLtOndwBVuwJTvcIGzuei5KPfxdup3T
bGAecCWHSbdJlTiCS/lhY7joxf8VrGWecD4LqkiJ7m9DV5fbFY7YNqx0Pkuy7ob2pTFX6MAVEI+L
NnoMMLOyDDMYOhaLIwdpF1lqE9hOuZnH3bmdC8O6Qy7Inuw/4wa/5lAhdeiPcf8ZNb2Wju8Ca3WR
W1w5QdI82werMTfbg+kxdFEx/8FVfu63l/oi8cxUGpAk3sPMJfkuFc+odvSneivdehdCeqXbLSvw
HNhP72uT/iE2eM78fO4+neBOjLrcizAvBDYYN/kBdcds/+0ud6CSIKOa2eHe2xYXP2llsTMbPOZo
/+5tqHRWlv9DT+vwS0wJRwUghQZ2HU9/+CU1aXdjqHTdVuvWKSXR6fLXSNOdagxgqFFpEy9Qnui+
y/VLTT6FlPQ+jP7D/Acq+L8QyB2tBl4MPIehwAyP0NASNZSnoAEQ2+Ydrd3laFq3YvOI6Hnt9IJ0
L6OdRgXq9vyB/IBULEbOmRdBJYraBwf+4cj1xKJlN5CorURwZJSvBQq/UJL0D7WQX4+ZvGl7/Taj
skh1C9oiwF/3AyqqtQI5RTld1L5/U/jD48pXzTCy469C/wDgyQxwWcDMqnqk2An6C8GHH3mhXomE
7lqklnaX35h6Cw+QaQtZ+2zJyZ0Arw4KIT9kVVrBvhz5fdBC4IbI88z8w7K5WBBDpsjrD7Ralymd
uhpkUBbChCUgf1O6iMnc0TT28/zIj6KAhcnFkZCrkb4PmMbtio2vkSiD9amnRttWPYxwK3ibozhg
YWzpjDW49pIeYx1NVcR51L8NXqHnR3R0r2CEk2VoiA8rqGctLk/6aMeozSDVEUdtQ61pV8T0ZvOE
OG/mKBpAFcwwAIDjvy0TSPXhPvYNoWmERvF47Jn3Yyb+Rj+FlFpaP8MWlb+cN3Y0cbCAmopFKsUw
6A8UZ2//yXHJWtXVWhRDhJi/KSoaFiuDOfXnEzmx/Zk2PMJi+xcWraV+Ts/aOOU/GlIaU2+sDOFo
vhjCZxPzJ3waghAJHf0smBBpqeIpake94Rit29AocX6yjjeABWm4aBI96SpKmIsNUKQK9DGa4dlC
KO4kHiS+0r1w5FeC2uPDihkkuETkEnSQcfOAPw0ob3y5aybLg7HxpYm2Kf0o8EqVIADar0axpjh7
fE4J1iWAajMsDoTcYlA9dEvIEEPLn2HVVsN238H2HQ/pQwztSZdNzvlJPFouA3uQ5cv4af65dEVh
aJJOl2QPho8f0PvdJkPzCPWLrWb+1V9aIhriADEoNI90aylCJcyV4CzS4XirjQd+J8xYXUWVO1JM
N4BR6by1owiEiEhG/ZggHm4HYKCHqyZWQ9XS7Yq/g5xJfZK03z1Yq0ykwm5s0u4rTKOb8xaPtuNs
UTXYIhYRj7b0R1DvpLGPsqcN1ZiDGMCm1X55fylPwhTCJMG7hP2O3wMPuhgXqdxRtjKdRo7hdije
tMoj77Wi3Hm0Jz5smKyVyktBXPJIUywuTOD4PHyEaxR0bbW6RBIM2rPzE7Ygs/8YCwOhCku4PtNj
L16mXaOMppTIvOWQ07sG79+4pVEO+2RQoqux1X57CuQ6pU8+t+iyi3gE0lhRId3IkTes7M6jcweR
mKRTj5i9LsH6wm31dZlYgyFpMBtBOm7Qar8zU1X5osC+uifBRLJPbbOV6J3zxTY8iEcwCyeJbKCE
TGFtOdUl3ZCdUgIJdV33ynVv3KsbfrWdf2y39na/t23+cbPdbvmVvbd3jb3f7ezHHT/9v7904Cc/
7Ed7x3/e889Hfh+/dzP/d35y5h8Of7nzT45ju87Dg3vBj6sLbLnzT/zt8GP+LfNvnf/Ffb96eXi5
er8q3IJ/u7rix/vV/L/wnVcrp/V4x0G2PatiIfNDTmSJ/ldbUseUVenwaSw7rn7K4rT14mtP/3J+
yx2vsqIqOmcHQDBty0vAtj9q5VQ1dA3n7Lqu6MAialcpzV1F6BTW7/PGTg2KQzrLuxkqdheXbap0
fShZZB7jpLgHKL4HX02TcX/dycLFeVPH20iBvVqXkbXQdSKIedyf7qjYV6Ju8jPDTpPYzb2XuoQz
sKYqJ9ebrPlJB8J5e8e+DpZ5VkvX0A/iqpqH/sleIMVKoUTwdcL6W12JXpq4tCjkl4MAYex5U8eO
HFMWksAW8YpG1HxoKoQgTNVq1JGg24j3EsUG9E7ggRtGHTZiqp/6pW+M3RVtOC8GXTgrQcbH1B2e
UHr55jADp45isjVP/aehwt2YiUMCU7Fm5/a3f17Vyh1NUzY8+3a467bgUN3U+dVvwRcgXvIEqm3X
X/V2a78Urmj/fjcdKAvd8VJYOTWzT1p+GnI+CimP+cws1aMmOjQjo4Z6slXgfpNhBVDWYqxjE7Po
1wclhCGrRwdm6MaYhrAWbaoOZmgBWHC5Iil+nJOCaOKzicVeKiSzNWAhZu+G0kxBKYyuNubtvqLB
1ilH+lwUKXuPha50+iy5U1qx/NsYaP4CC0aNmZppFuI9XOI08bxA7fgCiZIcVJrSdQ5TtJqNXxOY
1M9v5xNOATCyBg0U+Vie4ovnBIiMkbIJT6OkCVxJuBStmzQl2lpTZVmzs3hJVAJkr4OEHToM3F66
8egggkwNaZaVYOHUDkFTUFMsHrRznvlw8mAYjv1WousF/Y6HsvB/RsbaPj/hbQA2E+5IpFDmrX5o
og9ieooTUgkVjb92rXSOJg9wcmrlymGX5tk/PFEszCdLi50wQCFgBrBX2q0KwjG8n9h4wa9GgGZV
Sx2hIifcfq/p84d09Py+kE64cEzPUqQUAvjFYpAwx44NLYy4FelL6EP1fKmKF2V936MNRiODGl7n
3aU4oIeybarHoLqmsaq1tlpsT/n3lW85PeF/vmUxDWrUhFBfMQ18y5jv/OY2F795cMIo2jWAb13b
hcNT4l1BKklDCvJ823FcCY1ObCsiQ12mo5f0prKMCKROV3K9YjqKCvpZpS24r+lXOz/QE4cEWTUu
TEjgSNEtE2MtDflwT1AvA2v4W861LViJX4CUN6W+pjlzwtRMJafgZmTePjNz3edrpPT7Ui1iRbcp
yL924fhQ1NoVvbU/vbhYc9rHy8cLAco5ij3cCmhGHNoSerks4VBiFyvCrizNmZQVVgfr7W9nDzM8
iGWRmo8kfYT3n27GsaMpc9QwYzTddTBAWquC/kB+htzDSjbx1C08v/QpX8wiKf+wrHyyZanwSBZd
QHKOdIL5UFBh3fuyIvSvSVOU0VaJqFdvqESar6rSDBHNFRO3Fdzw/ehQ8Qj3gOL1lwQSDOPGq4r+
F0x31nQNzAvskUEjROrmqcZjp5ko3m7pXEh+jx4wUldHuuBFBpR+L1aJdcmWGRreI333pQgqIIOD
At84RBlZsoM8daAJMAirZ0Of/C912ERvFI6bfZQN7S/PiJo9+LAh+utLZS57/AkEFue1mbq+B0ho
gv+FVDqNB9+JcrG/mKCP2NS5OHw5v/IfhalDP0mVW5YIzMhToZ28cPqITkxxC7+zTdukrSvFZRFD
Cg2lrgAvCDiMK/qqvkCy8ahGg2MGYJPy7CoHmm+AepHk6OH89xyH9ToFR4gEZsl5y9AWG96qpgiN
a8GzpUx9VFUflDLaWHl9ESGXYk7SSvR77JsYNyAfilq829iSh+cLJW1dkFtRoCkh9K6j2vjdT3D4
nh/T0SGmrjM/VFCDgTdSX46pHJqsjRQ48XgSuVJ7OaHsYpjj3+6chZWFWxqhyJq6CCvdCNaIegRc
vw3qwxA3rfjaU+MhpYCkPT+OL/FOJkZoi4Zm67D+lZq0Rbb0dME8vxKPHDlaRvTZzuIsKEDh2taq
E0eQwQ5OsiOgwpdN38BvroSNR9tgtkQ+SyNBLPNEWbzv/LKUVZAytMsLo2UrOcAg6DxWjJyaNkuk
pqnxwjtxDyrikEKDAv4X2IHpF9da4l23jflyfredmjXaECzuJ1IgsIYfbmmj6IRAarvEiSM9+6KL
Y7KvQGheB+jfvWhp/Hre3HGgxdwh5WhybRANwzl2aC9AzqGoQjQAEggRumYvR07evekJ3dGXrQCk
1rhJerf2tuftHj0mZ7MQDJoKRGBcxIt3cg6BVdf6YuKwG67BSqi7uB5FW8y1+t5sLoPkZWhzEM2r
EdWRh6LQQzcLOlI8mvHUC8OlNY1NqEDk5ANJB27UGNdCMHwVaoWG6gD6obQ1X6HnmF7pgB7dJhpV
p47DR19RvvWS/6KYVXwr6OO0i6lu0gppCCsJsOPdzPcxMzh2WPPEZSyUCLDEzDUru1S+NMVrn309
P/VH8a11+OcvrowsreExCiTVzqVdLLwYMuCjB4i9NdMt/LUK8PGpOTS22F5qlKngoRiMl7iij7gP
DXkqbf7nh3ScwGRMtG1IPH7gHlb1xarKddOJMifKJgtkq8aLFn9TlGchG+xSu47l57K/qtGR8G7k
OFvxC9KJ9WITs048i7AtL4aYGV2elAo6GLL0JsVu4s04dLDIvw3NCdpNVQOB1fqN1T8j9bL1rBtT
WdGI/eipOIgCaPShuk2tH4eLfMFi+AIId3Po2NT0km1o4o4BvpThZaOSjCCfJty1wOK7iGOsO5BB
Olm+HeTN1ELd4fbqvVygYXVRWo/T6EFF00OKteto6RmeeppvxblZKXZKLdj2Juz0Hsjj6EmtLkbo
YwezsrP6O0UKNxZumuJbqv6qqycLZRFrF43izvcdozegP3tq4Z/PlKeVlZ+zTueGvtjNYWh4U5Yw
dBrRgGLBfgHyDwK7QKXNw+W54o7Ro0aP9nm7Jw7RwYwvFj0aBkFIesx247btnaFiHp/IrLPZ/Guv
CVfu7GN3ebDAyiL3BtlCjL4J5nJwuQ0NeWJyGQ80cneOjB6UPr6LYDbPD/HE0f08RGURy4UFKlNC
1mm0oUKEX0BNQBwfQjB23ow8RzbHK2jw/ANdPOdMD28gbxxpym2xM06DAzaUwvhTlvyytEupfTAM
wYbwYorBxbz2VUzD91ZW3iUZnIumA8DpbQEoaqHc9MOuBvIkCGuSyB9X7rkPnB3ApyePl5L3BAfM
RNABjyhFBCg6U1PMcebpwm5/JSN6d6DBDSj+w295wXsytRs4jrLBcsYQGIf1QGqQnN2dCX6yMm7l
Wv9+fh6PnwKzE+AhyHNTMYjCF06gMzpxHGvm0Z9kVzDQIXwOgz00x3JHPw0YH9V4NKtNEPi2Vb62
hd0O7/T1bs5/xsld8+krFudRhvfJiD2+QiQTpXrvZS3ZSC6uHL/jppZ5sLCqWyYvUbL6y8GK1lQA
ANWgHHyAZi+oULhKINtIbcNyW+urkb+JTLhFQ7BVfNcGSASst766jpMv58f74VuPdsenL1kMmASl
oig1X1J3E4Cki7YGSBzPTB+XFqw1YPQl8FGCfCfWj6K49afbYXxWBdjTo4u2hGk7Gm25vawgEKjN
Tao1ThQq9oAwYZp8BQVjj3mxO//NJ4K+efbmUj16mdQN5iP5aUcDpOgNGMQ1KsBfPRniujdBCeyq
VndDpjpeNzlooCJ5Rjpx5bSf3B4s2dw5SqPl8qYCvaHnXTghQZjAvNU2EN+nQvcOjDtZ2SLHgfQ8
xj+WFuvimx5Q+QpLAIx4GJA0DLbwm+z1Vl8Z05qlxV0gpyyaF2PJV0TX46qcEKtVknu1XQmaP4Ts
j/fav2NaXgOguU1jDHA7YTlT9oOY5JfJZdECPAwfWiFCkrCyfcmZhFtJ3MnKpR9eqRZhyEtifVWK
F8Oc+Jdv/XgDLIOK/F1mpU5UbnJI9uDMsFbSAad9koE/onJBjXxZntKVxDOM2U/qgnc7BBRrKgOc
OfT5zaBsY1ndDkigAE93wX1+i72fFWIIDmSRu8nqEBJYq2Gd3vmfPmjhN6ZALQfKD5qd6ehQoeIl
ibSaW9d1IDuwwCFKdVWL90CL0GD6+/uUXuw5Ech8wBez2CaISQl9iLCBDe3TxoqEG/SuN01SrORr
Tw0ROwa5TWJiNDgW96lQxyRMDDzwoAmRI0AnhWgYvYaoucQ2mFRhy//r7TxqhaATudKQdUGPojOT
/2XAtFtSUNZw08rsCz55Ga+k4pFFeBmSb/vE6LfhlG3yJl0xcyoAn/t6/7WzGDDcP2MUpNiJ4BUZ
fMXNLelFaXRXHnLHyrUntAz2wKGvLZgNAFA86L10F6rqVuvilVzR6cn/9C3q4Zjb2AL7prHI7Zzs
QOOu2ov6TU6fI9h0pXcqMb2Eq7dNV07a/OcuPINGIxmWcXkoqi/2dRIHuoRYoGbHiORCYGQ13/7+
zjiwsPCnUgfzNepn8EZZt77xOij7OkXS6lUZHtIcCbMbVb7u87W1PRHeH1hdHBovRvAJwnBiL+NZ
ml49ZKcQWRKy+wrCrGYnhFsRArfzQz1xR9EnDMkwd5RhkmE8XEOt4dWqj4xURfgBGp6LFLqKPLNW
Hq3zhB0t2Scziwmt4IsbjdkMLI1O0e8CSBYzkE+POcUJWAnOD+q4AZqX8edRLWaSKFsGLMYtFef3
UroVopsKHKr/CwpBMg1QGHAzOnn2LqnIJvQrEcf5KQWddzilSZQmUpPgdpU6AN4p3kFbcdMl5sop
WDMjHZqBrJUcV8IYC+2xbu4i/evkPZ6fx5MH7d9VQ/7h0ARy1IHYDqxaPAm22MNNIaxYWBvEwp3F
eSPSTIaFNgh2ysDjcvAvZ66g8wOZd/Fy+wECoeBGJYf0+WKX+yUtIqbIktSVAnQZykTzRiobKjVX
gi6uHKlTUTIxAHWBOUmigEA5nDYfSiGtjlgZSOG68bcWyBdZc1Hmg6MjexpYd+JEW/5ATIJktGDs
RKPemcOT1UI5+m6pt6LynhvvggJF872F2l2d567aXwnGd1OvHHDmKzHdKUd+8MFz0Pfp8prJJhM4
trlUYrm+k6ORDEje/FQsioT8hxja2DR8gVMiuwrGKYSbW7wzgzZZ+455tRfLhA8ibphfx+LRq85o
c8mDvUqzm6FIN4FplS6MX+I1+jMIDNLfbSdZ3zuqFT0FCbpWej8FDuxH6OR68H9KxtoBOG4TsUw6
wyyRp5eBzNfHzH2aGYFFq4xG0ewpebMS0dZQx4thJC+fdXNfDrVjGE+CKvz9dj1Yj8V2JcXG+xZ8
ph2UpEBkvRF5bLXdPgbYQTdpV8CggmLh+TMy+8Sjyf+0axcu2k9lE5ZqjKbTJiOF1mejXYXZRotj
pwXIJyrPprGKDZu91JFVYuWPbJ5M9/Hh1lPzQUEOkJOp9ZVdX0YJWF70zQPXvE2Mu2ysfqt6+ljp
wv78aE9lUdlr/xo2F17a7xTkQUH28qj+0vZvkvz7A+NpfsmrfRPFjjCB9LsqoR5ttZXL8ITTO9jm
i5kO5LYmgYlpnfaOtHvrJyph2YpnlU/P7J/DtJxZXS87b8RKxBXbwakVji90GXDbotb9vQKnHWQ2
OVIjh25AdKYYgo0MFuLxqYgaF1R/3nyVLTKliT1NX1dm//THkfLnfUA5a5lvq7OsSIuRk563z8N4
lSh7Jdl2sPsNsD6O77V3laoOsKTzZk+l35j5P2blw90WT5MioFul2YhzoSQEpTNivkm4aWBrqWrX
BEmee9+7iMb+isoy1SAD4fNZkxFGrUfIDGTDASgTzbL05lW99n3zwh8dBlPTCcWAFdLUffh5OZXX
MhCYFV3t3ZnJPG46pC3ukX6o47dxWtkix90/H97tj73FRhRyP4HAiemIwuGCHI4U9nYgbYsCruDL
sHjuzCdNu4H4JBhaUo830HGh0/ArGtxQetCL1UaoefrPjX+xZfVJT1GqmZdH+5q1075Kpi285XYb
PsuCE7cvoyqTTPlSjnzRis/9L67+38kwFg4BsII2SLQ7klVFh1i7TrwCRb8bj8JXyvOpeLcCusxW
shxLV0C3jGjQXg/OB7wq+omLFZdNswuUoHZKmGY8Hb105bWJsxXXvtxXSyuL+z2pMlWMB6yI0U/E
JerWLYOfoNhHaBIRijl/yI6iiaW1xS7WhKFCtjesacuoYXBztOYe7oKwa922dpHFabUC7YWX0F9L
Xq9N5mI7y20pChqUfFCe7qCQHZJfw1+Dp5eDW2xRwAM5upXYsGT4wL/26T5Fpp63TGXI20lfyW/M
f9rnA7GwJi/2pDZWYQtBeg2V1UZo4YBD0ONd8KL9BBn0aF0Nwu784h3dGkuLi1dFYcKUElYsXrKf
MayXNAEW182VtUFI+KbeokqoOI/j9hnxp8vepgi3snvUlREvPLRmoWJUxIwYGgk4LA2nyVaO3Lz9
jueUnm6g6B9t+YdHrmsFmh4QfHbM/KUN9oZ11ZQvQbIx1jB8a4bmoX6KHTWUh/PUw1AxwpT7PomX
CC/TX9DCHHR+1ebze25ICy+id30aDCqWxPxnDksZ7BcliKB8JW45vTb0BZlAxGTRWBzsMVJEKdHj
Go0ons1m7JjqygV92lH9sbA4waMYyFC4sPsmKGzHcKYmgLrOUK8Ry0KwWXPr3ljJ9Xz0dB5P3h+b
ixNtakFglSI2w6x8jWUD+rsEBVHRStILoy5gJkL0lWshjOLxLWzRlI7rtLzSE0OAOysUlB8yPDg/
2yEXrivSN9diPxTf1CZIHiHCUm+o2pJlMCHMvgB3AzdfoVduSTPNb8Cq3ks7iuMPGu0CpygH1R1j
IhRnbCCAiHXfv0DdzNumjQZPnFlY8Y3R+d0NmRR/H4r68BI1zU0NnESmcqIOMIEr4c/OHIu9GVva
xWTU6q9AhEgGYnDoV3VB20TK8IQKWrqLS+1JGQTrQs1lbVMJ4T1CVWth9skzoNBKpOvAP2ndOzwD
QiYbVStnteNLb+CdR+jsQXip8TV0/efPwNH9/eG5Ppla7E696i0TAlU8cyTvdYGHtnlRWG+CSu+f
AZNmYYsqjKArj/1THpouDBmtPTA3sI8cDrBse+RNVc4EcjuEkMl2zGKnn4EEWrYLKHuNae3Sk/h6
frSn5hUIl6GQWweRLC7yJhm4gXY0Efb1ag678dCB32WD1D8iei5EKV5xMKdu1s/mFq7MQ3JNAI9S
O7H40Cf1pjafo+Zv2wzmBfxsZOHFjMq0przDiJ//goorpEUreSgrxFnzK9lbAyUfPQA/zHEFgLGW
gLIsW9/DZOoLJP+gh4hp1fG+9yZd3xbU7nbcf2k5f3VjW7yBod+0PenH+fU7OaGmoszWAfksu/gS
AYk7M2/IH8jvGjwRIS1Y5YpnO+VMYVz518Zi0cpUU6p4gFw+BsEYTrvel10D1oXsTW7f1Xol53p6
RDrlprln0Fo+5E0FikgNFi4nU6CpDYyN+mPQ8pV46NQNZJKK+Y+R5aM97lVRFeKccDmvX4JM22aV
tflfVuaPiUUApBcTTAwC44B7lRQU7bZj4+jd+3kr/yVI/vfWWY5k9Caj0mtunczfCMVOHeCailrC
/6+laFvC9ZQ/G3Cyd2uH7NQyzRf4f+5wczG8bAzQZM4JFTIo7CW6Oz1cIji388NbsyIfekXBQKkw
j/GK5bjRtJYq+zbwfp23cXoKgenN/YOckSVAxy8tNc5GjLTRkz/txP550nYxT3PP36UhBGs/quCZ
F+15s6dOFVwG/1pd3GiqIOd1NWDVq7+H5UuICJjaIQKzV+KnWEtXrJ2cyE/WFpcaep30NChYE4S3
UPmpQtIwrd6cy2TMPzfnnyEt7rBxyCM4/DASFQ9eeydbt4NIv0J+OQZu7ZMdyp2elrdCWLk7T11i
4PL/DQ7mwX8KkIvASiDo5cY2Km+HaJeThsFt2/u3lTF+N+r0fwj8Z5w1Xc24XGXp8BEQsRAUm8U2
JFT2HGTYcLtokxW8YmAl/vtt8tnYYpsojTLJeYwxC2EJ/V6iY63XfphJ7mrGPmhWmiJPbRPmEaQP
oQA+f3GqPaj0DE9qawSCIMg0KjtCZzGLf5wf0/zNy0j5s5XFqY7ESKNlmUsrt269uOGdsYvl+yhZ
MXMqpPpsZhHbtP0wy1hgxkcAMGnUXd0h5qeY25lqpSUFnQ13otSsLNjaFM5Xz6fNaMUe6n306Di+
/Ga1v+XmUra+/P/N32K/h3C+1AAScFjNkEAFPwaIkMgoXatXtfR43tbJ4aAADT4FoL8lLhwHUj1p
A78gZEvsBFEyL3tVe4Me0T5v5uSWsOB4mq98FcKaw1krmjwa6eCvHY2nmzOY1j2Yud+Kn+9mcZHz
tk64C6oE0MdwycOusWyxQCRELbO4qhzNvLhDZcrpu1sFnq/zVuZ1XmzyAyuLg5uNak4FqoYit7oo
psau1sKyE9sbA6R3wXcbMvwSh1M26iNKRB4GtLiGnxc0u6Ru8/bLVNFH6Ak/gxp1CdNbAaicuLYA
AsjQrkBbAx5hsVCWF+iKXzUVzLdETaJnD7r6YBRg2bPr5rrQ1sBRJzbGgb3lneKDMfIE7AkdvHuw
sCEnnu6neo015KghhsvrwNDi+Z4Fug7jF4akcl+oe012Gh18BRo6L3ThyCTvk/hiQHB5am2QlzwC
p5Udc+Koff6CZeKYhxHE2zJfMI43Ce3KsnkRZxfnd+Wp1+2BkYWHT/2W19G8frEwohGNllmEfiGS
ZahMEb9FmxZvEkj9U86TZ2WA/8U4sANIdGD9ExdnAgXEaezlFqg/QaOW03hsIsD2mqlP0KrZVCeo
hdvRGjj55EGx/lhdbFmhgF5cNLrKMdotXH4ZClJJvRXLnZ/bBaJ28Rpv3umF/GNwsWd7T8lSYWKY
VX1TmncWenfDygPm5FRKiirBEQS5hLrs5R1Vwyv8ome7imFzO1jB4Irl6G1g1oZdwsoKG3hya1uB
DCW9OlG5U3NlJe46NU46W2jPQ6JJJxw69ECpDtYu7ifUDXneej7MjdNtsAY+OuWtPxtZ7BkhAZmE
VmrlZCXCxfHXBEQ5bJgoqlW7lbOxZmqxURrRqiovYTz6sPEBfRQPofb6f0m7suW2lWT5RYjA1lhe
GxspkpJoyZKsF4QkW9j3HV9/s+WZMdlEEGFfHY/nzDjChd6qq6uyMsPyYWw9E/R/Q+mkySFM38FA
PUPqJrVmkAxFqOX9uP4hSz7vdMjc/oFgm2ikNb5DyIDrVJ5yEUJsBeQCzXHlRC6uIJHw1CaMO4JP
HyQoG5GwAvcGejmtqXChCW2VhXt9ONLieE6scCFRCJlt6NTASgxdPyZ1OL0bItSJd2Hl+WTX65nr
Q0cnOUi6NXY/SPLpz+/NGq0fmzX+Qka70//Gyu3WCR1VAzRc4HwiRwez1QBB2QoQEfDAaDXylu2/
nA4AA9Cjr0oaaN7OT4dmQDhLADeINc9maaeQLfHwnH4jIH1bWUVlKdYAbBvscDADJgDOFNRKw6Rk
FCrAl9iVM9oAKNHJSmhyi0LrFjRlzuBEkCGn6SdakFyIXD3/Kp3sTr6NbMnDZfacWuFe3PxtOwy7
VE8+jMdeI5cK4MOAD6uMh8QPKYQ7krVGrqVTK4OZDH4Q/czoxjyf51kZpjTNldrK6qdKhI+IN+10
Q2ZHktcKy0vzfGqK80XRZErjrGA4beOIqFskYGS/flbWLHAuKIMw6pDMsFBA1LuRKpqsVZMWb47T
QXDeBV1YWaT2MBHFW1LvQtUZsrdQ3MSq0wk3frOXxpV6z5KXkUFDpMtoqDeQKT1foa7OsymW2C5Q
XfDUV9HeXDPxVcHkTzco8/AiBzkqEIbcLgDcCy+HGLsAGLObxm0807Sbj8h7nuzOLWkGrmCfsemC
zbPZFI6wch8vubhT89zOEMC+gH4mNqkQxRDhpxEZ6+pNNP+LHcT6ENBgRFk8sYihDWLcRBjmNN5B
Xx3M+lpxR+SH67twccFOrHAOW5SFAXxWsBLHIroQNhp0Ppu1xowLcC1zDmALBYEegCrALHAPmEFO
O9YGitSGkd0KolejN8948oOnbgZVS7FLzPsM9lXDNVPHXDtpS+ZltDKD7V3HEwoMFOe7Mp20IJSK
qbHk8Q7MvvaoH/XwmYwfcv4oVNBssxvtxsChUO7An3d9gheOOUsfAREInAiY07kT0eh4f0qm2gDa
Lvw0SigtN2SN+2vJhoymMoJWcTC38DwqXdI37WSCJhnUIxD4nYhL9OR4fRwLdypgsMiiI3RA9YFH
fYuDpCU1OD8tAnKTOYKcgUpr47OLnGasaWS4180tnLIzc5zr0sIpE6MZ5oQhdqHnflCEkULAzc7J
uLlu6utq4hwKVFAQXIIjDolh/k4NDchv+yYET4ebgqKL1/LtgpKQJnZ3U3joDgRBufNu2BUl33or
pLqFxnb7I7OTvWKJVP9Rrwx+aa5PPoi/SwUzVYdZxQcB9CtHvyY9tOGyQ0jOQBenrKeVh/7SgxgT
wKi3cVAJ2iPOz0cfkEKFdHtrSRI1qYAmELDkWR/NS7gxE/pjyGgBcsBpJWq6oMKHsTOznO+R6x7p
yQZmnzJnFKF8TjsPHSnU36r3EKbdmG6/Q8MyNR3zFSn6jL6Z27dm4wdUoYHbvN9Cxw165JbvXN8Q
S1EsPkxHhxCerlBv4PxF0EYiapX4MP+74Jb7wG4/IKsAdax94EhQ/KWAuVrZNv4HV3FqVj5fBj9I
BWlWYDZoFAoRZ2o8Xx/YRavu7xn/MzBuoRVxIH2lw8L40dvKBqKJt8Vt/NJ8jyz/gSAHTIMH9aVE
OAk4gn0TOgn9/H9+ArfoWZmQACqvrTVZDe2c9l3aq3bx/T47fPwoD8Qbnn0LKy3YIDK0p52xsumW
0Epna8tFD6YcBKitYgqEzWG8yz4B39wQbWNsP14KD8A9Hyper+hVfzA9/TjRn9eHLzF3f+lr/qwA
83snOeOxBo5IjTB8cndnWFB/eJdsKPzS4PghWdDcdhSrHulKofWiz/Br3UF9BcJYRg3JezgzKaMy
m5PW6nynKV0iQzMTXbejZqMwKrYHIbhB6RAipEZria9R6IxrhYDFO5j1XYM7DkBVgB/OBz6Veqnp
A+Z9Bi8u1CdpAtYLOGVLrTxF2RbmndFQEPTRLL+djdty7f27dKGAxoVRYzIKW/6OFEZ5LlQoUVsD
2Rkxuou3uRkgH/x0fYHXzHBneECTgtyIWF8fxC1zVeyhvPEh1OE3iHKvxNoXTSNfqwpkMtNK0EF9
ybmpMA9bibC9ZN5BDtgOPf8IAdvt+Gg8Sp6y6XfjN+GQfz6Qn4g6XFwlbmNPdLSa57VTtewxTz6F
G3YdN/oASq/WgmY9gbQHAB+jDQ5yqNrCIEQoZdp7ojvf6Nvr8730xmExDxhGJBMcCXyKf5wkEWQt
UJgy28ma9dEDOYzV1ljaMZvR8T7dIcH61raKI4Np5LrxpbgLqXGV0QMxoR8utkuFWqmqCcdKDgD6
/dWv9ZIsBOcg1GJRCY4MHlPc3w+9ABP6vJhVOZymkQZloQfuKAUpeuGzoFq59hZcE8DdiO+QNQbx
OU9TT3QxzHURNd2sgbadYD5UtWFFJKVG9NqXa1l4lqjgHOGZNc4R1r5Ua0HEsFd5YOXpAepgPvS0
Cu1bAuXypDmoyspWWbaIxAuQ8qxyzXkgYHZUKDLD4elR6kB4HMLfzzE4TbtMeRi6z9QPoBS2VlRb
iq3ATY5TjkcWkrd87SZW477VCMAhUms1BMQWAYU8KqjKHXHYyikoZlJLFVA0fyPQba2TbaWsxLcL
63q2i7hQGoq+zVSN2EVp227zGrScjeJMBjTQIwg6hT/+4UxgywLtCR5EQD7P/XwDlcShG4oWV0kE
aGKzH8V05WW8NKcQiFHAoGcgy4fM+LmNIC4mUVTK1iqgJB6ByW/2AbmsDSfxC+i35jf+EKD5INro
NUgAIGhTSNBbrBULbKZrTnjJ4QPbCuUNXC0QR+NCKrnPoObQ1a2VC4ZTji1azdCJMqXe6I8bkMa7
eZ66+vAgFZqViYqXdtM2lyVaGSWF1Ose3YBWKBTbDjQ5nf8a528JipWkK608SQ9TZIDBpYU+LHDN
1xdq0XOi3xDvHoWoiAy485CocigEIr5cql70YS+ZVG5/lIbXhffQ0xvznYbe/xWb7B7gTj0jgvqf
Te7Uaz6pRbGBzaBJaATUQa4IVjA4mSK4YnE3mgcpTdG/AnSi2/1DWvjMOLdtwtSXx3iC8W4QvrcN
OsGNx0ZqnTjN6AhKKHV6Xxnu0tE7HS5/9HKDNGPLhlsCa4kcX5j/SJCQ1lRbCzQo6dhKvRGDmCoq
0i4tTUUvEuANfw3TTjd/rXwN24rXJp85yJPYE3UxiHCN+BodnYDmuP9CDBPQADiznzi6f1/lLxCm
BT3Lc5X+EoyHFfus9eDCPqNix0WtohjPHRWSSHWFTjbMv/xYI8pVwydkX2R5SzT0tbpmAqzhWm1+
6Smtn9jknhtqJEnlqPbwvelD2Lugc5wEDYLQbj+WtAhWPNNCQHDm7Dlr4TQoQmDiUlP04iVv0BVl
tnK94nIWNtWZEe7cqtEgBCAIBPq8D7ZBEFkaOdZaZKGS5LbqP4DXYA1lP1NEKxM2M7dp4lbPxhm3
phmJji7PlhE9S1H02BaGO8UIEKRye32fsO/ntsmpRV5tA2GbBJ1WhtgEnreU040P7eAk/YcMP8wA
NQTtEMYKzHkDASJ4QxEDzCvgSUZLYX4VxbfrI1nYfGcmuOPvy0o5yAx7Ksb5BolRqo3gxLYksMGN
YQTV85fr9hZ3Bmj8dNHUUCnm8zjKGAFAVlQYUg55ZsVt/Ls68ozUUvI1PtalOxgiOX9scVu9z80J
1H2wpc+FeD+15cGMtGM3m17ZAx2tyMKDrEKIXEJGGerC6XTvI9/jgCbvpkuz+K41suz79eEvvTHP
vok7GWZfDr0Z4Zv8LH5SiuY1g0hsmiYf/vCUoQCY+L49gCKDJDGdVXSu+sGHrAVrPmchJIAiDdOS
ZFyLmsa1YJWBAph4BWgdGCSH6q1rbTN5zkC+tjJcdvT4g3Jqh3v/IY9R+WIzoHnNBj1U4EQbH51C
FhwrJd6bcJjs5m52Mjt4EPaac9340iE9tc0u+pO7pDf7eNILZltOPJJCEls2t5nyL1N5usu4eKEo
SAflXxzSJr/tGeVdA6rM8UnvNteHs7RkyNAD5WSiSAAqgfPhzE1eoOQHO1FgGaKnB8m2QAvbKqD0
y6vwa3ZqiDs2KunHSOmwRXvjQww7T5taZJd9/XsQ5hsl/QFpt41kjFSZWjtrnhu5v++I+Vxis0p5
chtPECI2sxWPu+inTkbPnZsCWIhRDPFRaP2W9b2K0KwxvEwHVBlNP+PfCuIhb4Fj+meyuUUVBKET
ahmT3U0oI7T2CCorQJP+ZUWxmkAyokWEr0QO4pjXYwzkZFVaoV5C1jmnBDi2RFq5jpcn748h9ucn
JwFq0X4/xQ16JvKfKpnvdTCNGS7J7W76UPxhZamWN+ofa8wnnFirh7CJgNrFgVCgQQmZE7PxBKm+
hdj09flbci4gjf7v/PG3cJHpqDdlQCOH0Y8GBYhUtLM2s1ryXIEd3Uh24xoJzlKWElGGDMEjPJih
dsDdyIkPEOhXH8WcjZuxGqkEZEgelTRVi9tEGS1BK12D/Oy6T5L/ktGJjMcXFXPT1rrMuz78Rf92
8i3cqs5ErkBSiau7GWKwrgCKYQ+VEtpqFCab66aWlvR02NySlqRIjViFqWQItim0vgOI6cVzZs2j
bF03tTIqvjl46spRHtGNYBFJOBQViieKvNH043Uri7HByYi+cvAnmxS7Ji10H2Z8IfW6SH0WCoDn
SesIgQI9GdlKJIACB80bdZS3+9jRI5RgVYiWDGt8m0unE15dBvMX0ZB15u5IQxw6oSLYxk0wWCko
s7VWtxqT7If2PZLA4JvPa3fWUhQG+heAVAwkJRW+2jwg4KtDA95UmZTvZt1FEBWIUxjNK7tS5MkO
AmnlsPKjlFBfl9Fgi/PKaOt5tCUp00mposqgWfUemaAzNX5WrCW2uo3jrS6v1Av5AX5ZQ9oZKA/c
6uBhOfdBOL5KLqotNC6MeaMo/rHArQxI90FFNk2Z1/qP+PPBzAHmIREU4lDbNrgrE8m8upUa0wAb
p0TBGE2UwdVnS/LXqKr50yHhHcBkoMG3DdQFlNfOxwW9b78IelOgav8WFeIxCXVXUIrH66fjcvZg
Ba2t8HHoqLrgH0zKXInGKATcr5E+2jL3/HJ6HAXdpH095JaEm/e6waVhMUZFeHPgx4HePB/W3OVT
L0gJiKaLx7xsb8NItyRtbfIuSgBM1ltXmSYhY5wFVvXcTCqDw6EQ0tDavWQ0oQGF0N/Hs+VYx7Vq
Flvw0xgKlmRNR5cCK6MhXOOCtRAKOT7JTTD3erUNyUHP2zd2SqEGeH3ivmbmmiFu5w2KPCZT5IMw
imZfeu2gsYb0tuYo+F/otkYdmv1JRncvL/bBdA53Lt2ObODe/YdK9+Cot4lTOsT5oPcqhUwqTemz
5zxYm+PPn7u1B8HlQTmfF24FZCNMQFiJeRF0lO+jLo+8XCoLRw6SbzoZpJVkx+VGZuZYdwVAPYAo
cVfkCPpaaZAwO3E33hhgyxMr/cYYqsM4ti5kXlaW/XIbI2RE9Q60/3DlCt82XaInPI86PJvbsbtp
KvCzJtOwK2Xh/vqq84HP7931Z1icF0h9QW+NCsMKDdDU+i/dnDlJA42abtwoaKbTSCpRLST2dbMX
wwOZC9MHBjcpXPkF8+8cqI1ijCA8DorZ0iAPSBKNrlLhL1mBtgMWTGbZc4WLNWQ/NCFMOqLfvNmT
uqQyeKT+SW9EUnUQGEtwB6jNnXuCKqlKUcmHBCj8bkPAkwRXuBIzLYwDQ0BNhXlrRv12bqKbg05J
0VNpzX7/FIai20ASWEz1v99zTATjq1ef9SpxI1F90lQSU5uJjYSiN9ruRFBkv1xf+cvLm92hf4xw
T2noi0xTCiEvCM5gzqSg3HZQhVHxtgb1lJf6n+FYP1w3edEIi01ufKkCwY0CjsenYvuoHJKpGyML
UIBjOMiuCn7tsRY/JCk4jklvZ7n4LElAWAaVHanJime9cB1IJoJAFHlgaCCBz4vbhl2HNs4+BDPp
IPYVbQf9w8x18lYpnWRJkLO30yqfvl8f88KWwcEScUMBgMj2/vmWGQe1a2OtiKw6litHQ0/KBspL
kRMMONTXTV1AVCWMD2EYrKHzHFht9i0nAXAYo27VN1JkTYE7S9DdzEUnn5/8tN80yVOXojYe7HtI
o4Qpm2orSx+n0dOyGA2L4lbobmv/l65vydrrUb64OtmHGUhKQc4YD/CvDNrJh831NCSVimTxnKOC
B5RXjCjKzBtwhQQSSGqTqYg0S9PqBPhWQevaTQGqj3sIvwiOGNWdv8kiIwhvatwME0Xsp9gkqeTj
EIx4xdc9oPeuJIzCzhCjXLWkJG0FqxiGMQAfZKW8dHpkBm6sVnG34j8vtzRjw0LtGsVyYI9xoM7n
vCa+mIBJA4zx9SbGc00KrVnbirnVz0hO5eBPgZ4N+P3XmLIW9hXsqtCME1EDVC+EMqsw99F4BMeN
I6QkBJAawQ50yVnZU8zXnAUjGB/uBlRWEQtLCIfPx6c1o4n3OKhC+hSLhTY8ITqaxncUkpPZqSGv
2EZO5d8ogdcXT8gHjsZDLVph/1aWO7VwAG8duzuI313/rIUNhbgcSXR2qABe42ZdS/qKREMJgHzh
+VCakOC2rlu4qFPiMJ2ZYJ9wsme7sUKLWQMT5UesQu3Uigra30wvw/v4Y00kdMExMWgA9o8MSUfc
S+e2zLkaq7SALQPkoFO3H5q7VoYUEAhZ1gAQS/sGLRyArbA3B6Rxzk0FgEoHkYkLfw7KTevPdpCQ
rVGsUcteBIX46xEzgV4e2xN38kU4I/ejINaxVULSdV9VxmyXg19a4tyLGykKtJWbedEeWFlwoTHg
OH/5J/XcS40G/iAzTG9QUA4i2Q0QG6orj9CF6YOcBwgPvzSFLiQxozTp5SBqMK6pusWN9dH6aPMT
jMfru29pOExwHa8nsPmpPEcJ/OAcInSOrTR+lcjPvnc15WcZroQAy1Yg0KQiBITgAne2o0iUwi6C
tlggbtv554zNF4z30RqFyNKcwVWhPKTgjXuBwYvTFsGtb0ZWjEga5OAku8kqFR3eZhQXK1TvF0BL
tq9B4MRU0vF0v7gDY0iYF3qEjks5HMSnMdNNsIWHsXQcJxFcPRNIMmUqCrL43uRQQMrbqfueRsG8
z4ZY1O/rMS0z+G68lD3V0MWK6mLjg+azHh/nMEg/dL0hG93IURycekP/ocaF9HZ98ZfmC9gyIBbR
Mgc9NC7RUXW4p0C4FVmdOtk+hGFUs9iYvrniQ5dW/9QMF2XmMmjciQ4zaYi+vBEEXiI6vRN79p+u
j2fREKAeoC8CXvCi5GmqlVzOKuL9DtndEKQIqvosGUn1DUkb5WPWQgQG1y0uzKCmIc4ASg5ROuTH
zp1cKWbSZJRRaulashXM0VZnwPnbyLtu5iKERooPlRvmuTE8bLxzM0ot+2oL+jTLV2uwMHUm4lr5
ZjI7kxKoUpZVayNp/C82dVCRQI8QlXFu1VofJOSBDptmBIH1Htt2W0rHusCjMbtP1lQpFy4mJgYI
r8oqJ6gVn48Q8ukESjoJSrmGthMRJGa9jrT3Z9QiC6737vWxLS0bMiuIzhm/P1isz61VvjGAv44J
YMzGjUigV2oQ4CdXXMTCdgSxLgBcOiM+B0POuZWODIlgCnkKDkLNY0mEOCspeAkbmg8rt8XC9LH2
RA1k7qjrX2yQxkS/2JiOMQQ2k94BH7ZwgBN5H3OAbmJovTgDdI9X8iMLwwNkU0ZaDFStYGzlJlHw
DQHCm0ZsZYOyj6sB8C+BTka28YdsJWexZooLW4wZer5VgsRvUjyVRkgbJBK14iVUVzzVwr44GxJ3
ziJRBK1gDjsFQRq7aRy9jTbdrP6918AjhXEuI1eB9yEXs4iRWKu15LOZM2z08d76BeBw0VqbDQsc
uYhaNfFW0Aho5HAtcmaUvi5iiLsmVhE/D1qNB/7DXx8jdOyDaAoHF3BFnm6q9EFLqhVdYmnhgJOa
uYWC1m7/r/Px7OUD34c0CLoidf60iqQxQkELkG9Jiz1EoFG9FW+6/CdhGLtorW1nYQ+cnVq2F0/C
8UgVYsTPOLVKbT6mdYmaf0nmya61qX69Pn8LCwRTcA+AeuLhwyN2geyM4D9gilTC1pj0u0la6w1c
M8GNZiJhH5Q+TNRg9vs2B3WMtGIQfLs+kIXzeTYQbqeFEyD8swkrxiDQGb5HRQXjmyKsvZUW3Bzs
AG3MeqSBhueu26HWxTmfSsjGVuoDCB9pb/qbWQ4doNTRQYc+5uvjWrp3T+zxPCaToYRp4Be4A8sG
2tl1WEAdN9BpIFc/fN9wgyjwwiJx/8EqSChY4hkPG/7NOYDVtQmiCqQMRXqDulCZ/pKlkZbqfaZI
Forv180tPUARvPyxx/bQyY6Xh1xvhAr2gl62pnqiQkMopAYhzPUwkLsMeWIC4r3YWbHLvDbnn87s
cvejKpWBCFhGilLX7Cmhq1bHSXkcVK/FaKfCKxp0PES52zVbbS3dsLiTTsbMnQvNF7IuyGAbVSXs
HA1EQ6NwP6XBQSIDnUn2l3RkeC2cjZU7Iepo4uIv2FjlfSBltELpXxvWOuwWz+HJqNh+PlnJuYyD
rmY7ZzJNZyTt69B0FDsW+D9UoFeWb9EYhGPAVYD8BUjbz42lbRr0jYpUbkuEEoVLNA5W+kfOcn2R
/xhvig6I431eR1QRtyLxwvjN1zSrD176YsX/XDCXQgjyTPyScwyiUXRx6g+gyQeU4Vs+SyKrnpDd
SMA9UppmC+4+NCIkvoxbJM9Cp+t8UDB18eA0SmSsLDbvNlDE0RCAI2eEzA1CMi6M6MUBZSLBgJ8Q
tySerAFrTvaK9FT331YpqC/RCGh4YzlBFFdEtA3wtzB7DfWzUITWi/vubn/dfzi3D4G9puR8oYzA
+upANAptcnbdI699vtyBUCpdOGeR9UQoipKU7lEGpJazWalJmPy++mrgYzOIXh306Zi8O/LltJCD
MrLsA6qfL4ffP657cA8UZvELP85//oN/8eiW4hdKk//5M+o41Mnpfm/Zm+Nx83nc2Lvj0/Hp59Nm
5QiwbXXqwfCpSHAhK8h+4ZHObTtwXBDVLzrk+a3Gcl03sr5+NiG9bugi4f5lCAxvCPHRKoV9dT75
4lBkSTZh8u2dbbu2i0E7dOWyW1phSLLDsaOmhfoz3wJfK2aWAWURoRy82z3t7MOr6z2jzvvsrCzx
RS77azgnljg/JeaB5JshLO0OBywbiujX5+tLTJFfGGQFGWgESWuDZyWIChOErhF0mXYH2345uL+o
h+1gbVZ84Ffi6podbiBSnxVhUsDO4fX1/fHxMaAzfUSFHJhHdNWzfx5h2tk71ubhs7QePh8Gyv75
nNBjHbL/Ol4f+Ver6+UXgTzGNPDkRE7vfKfU4GrIASTBTmHHZXu3xfQy6IC12VjWyvC//rJrxrhb
dNBzML1VzJiN3U/dbx5OJizZG3vF1AVWgW0ZdLei3vQbFcG5H3Fsgqk1G2bqwE6Au2XHnjkCDA/j
s9mvf5nLE5ssgDm5TgMzGbumamETuB+K39A3jt+fMNrEiqxf3rN3v7/f752VRbxECnKD5S6Qrurl
UExgGB6woK776P2wbtecyuJ5P51S9Xx4eiDJZR2x4dkHCFTCe9572Knf17bJxe3Mrx23J7UorRm3
Gwy92O7Wo7drFi6pFtiEaaoK6SQJuRoeDavERS4k0++V2un0pXc7x3aBUimdjy9XaW3YGViBxi4f
/xOz3PFPFD9DNwfMsv2R0JfOenlqnAHXwQTQeuP0tq3jVFDclAwegwYo/OszOB/QCA/hC6pRULfi
dNorF5PJMrcXB/Pkw7j7wsjDYZbV30vLrlH78PUbDg47POxGxTXKDiv7Db/jZ4///jpMOE74sdkx
vn6eND7g/9oHf76Kx9wKlV91ANb9PsO/P4j97tq/b2/2Fexb8As3AvtZ+4JLejHsEzBGgTwNCU3E
Mdy8FAX0WdVaxhfAMCKKrx+4yG/0GaO/tW6Ym7SP7lpQcxHTIMUOSQSwz7K+0YtigVI3odIbsNt3
U007DZSYJigNE+Io6dpj/Csze7b4nDHOK7dxLsShoeDyK+hdQAMKSTWrp7/wbzPoRtj/g8jNwXgp
hu3t761v22/e1nEw/M/P409My9aFn9s9HXebo318etodNx39DOyB/lwDdfEPMRYfs0lBIIU6Kyod
506IJEOWQ9EB+FlQsILzakKDjzNLCvq/qtHvdA9Mm9E2qPN0xckuLAlUDgjA+qhHob2Vc0qgYq2m
WQUiZQQkk4LcCGJMxfxCJhLfJHktrYRwi+Y0xOgq3kqSymOG667Q634GoqcH/UaF6rbpyCZLPDvX
D9kFThETivIHkEOYVx3Mndy4giESwUkKQxLYcyUNzYgjdFxCOgd7X3FD4SXwvze5O+bPsu6NmjXJ
D6ngGJq38h3s9uB24dl38LswGU2x8/EdWuxTQ/bd1HT17B70VGoJLlEQkex1OE7JqXIwwYBITVhJ
vzPne+0DuJ3VzEAtTEA4WqoENOpgBBTwA5oTlNdzMXGywHdqyLxcH/bCdj4bNXcj+ErZkXiA0XYM
nbi8qaGBkoau0G+E8cc/mAI5howtpUCFjVvoxjc7GdCBBMLlBXS+vVJ20hocnr3tr1FxsL/qYipR
J0Q6Cn5T4zevkRS6GtR4O4/m3dyiNvM8rwlML5tAsQmvWEBceLKPWFT7vGJwvXCqQAlnT9JnGrxc
n7HLQISdDdTR/muEC+jCOvRn5HETS2xQbaUq2sscQQm6l6wHMZuGNoVNkMziQz6i4ysty2HfIqfR
A1kiRNskjcjaQ2jxkJx8EBfooV14LiMo0VkhhEhEqw7R/mXYxN/p4MgPj2a0rUw36tABoh8iYtXS
2gcwA5crq6P1FeQ1AKpxYbXcJuqso3eP9UxbrWRlgqOoW008ELT3kYgWgm2CbniwxupDJduV9bgI
U77W4491bj2ESZ3IVGELF6IXtrez7lM5ejcmexieRRAq125Tr4x4eZ/9McnNuAl8WJ/XGLDiv6bJ
t6k8ZOrn9WEt+gBIO/13Trm4uqjEWSqZiTl6FesP9GRnxl0/e72+VjVdGwz785MHipoVaIouMH9K
PN0W3atgiq68igBbdKQn4+E8uZlAbqPumRWw0IQgcVK9wbB0KLXqtaObK26bhWDXdiTntgszTwhY
FOBr5vthACThVtP2Y+5FpZ20N4FkXV+sy45Fbg9yHrtC7jfuBNjLISTy4n82VNnM7+l7sC228TeQ
WHjJIzbk+98Cotk9DZgK6qbARaPVlAtFNaVKa78wAfsqj9HwFsTIsK/JWC/tjxMbfCdLJydShpZh
aFcnPhXbhMoge55z5/oULoU2p1YufAgZB62ClSxVHuVBcdARLPZDAo63lcO7tBMRv6MzAmQkQAlw
h3eoE7U2QwH+otwFtZtJd9H00kUd7chu8L3rw1qcvBNj3DGWUqKNvQRjgz84WnCMAZKp+/frRhbn
7sQId4J9eEBEhTCi49qT+0OmuSkaxUR/zdUujkZBOw4BGwpQnNx2M9o8mKcGV3gJNoriY+wHOpHM
JpJTV7JjhA+pItpSgSdCbnW1PSl34fhWdyufsTjcP1/xlec8cVjoju8jocRX5DEAJW8juVHSB1+w
/35SkZDFewIwXSTjuW1imrjDtQRlu3a+VRPbNG6F0TbWkIdLM4rwGrhDVNjRCs/NqFb2YTOASwqt
dyMKkT8aIaVDvFJKuEyxwU2gkwrIPKbJdvFynIDNE8G4gcKRKMRWl1apSpW0gKCCXA0Fhf+H7Axq
G7UTJEZ3MIy5BNHdMBWHUdMbUIQbqVH9GgTkSmkfF4EpW3McdrYRpPIvsUlJTGs/GGWnILlYuc00
FaWjGlnb7vteGUUvzciIyKRWS9VWlTxYa8Rd2hLg+wZzlILU3gUtVwqyIKGL2tSqJNnOfSeT6Kga
tJtW4CpLoRYaaxDjoIcQkT53r5SlpFSCjoms6gA8yrH+mZZkTRdi0Qg47U3GFQ54ILfz/E4NBbT4
4dFTNLsoCGmQhys+cHG+TENkvXxAufE9G1ofdtU8A3IWgZrAHsfXWkLX5wjAylhNKwdpaThoLwe0
g7Wzg1fwPL7wUXeoJigjgPYuo0Zx7NMVYM+iAWTsJJB5AEnER/2QACVCmmIw4JLH5bSN24/rrmDZ
AJGBUxHhC3gUmxnEY2CqQLHNg/7TTEXLqMO1fv/LcgbOKEisUeA18OoGDPB8mopazqo6Rg/s2Pie
FDmmjBdtZguarZCnIB7sStjnBhOxW0kqLI/uj2H25yfutC8DyEmkQM3pVf4GPISlBvLKsVnabqdj
4y4oqUmNDHTkAAfIP4CHtpXREQziTmTltmXekg/7wCYCoJymA5zO7wSwnusGmsIBVNEl3wqrj5Fx
HA7PdR/fmyM0LNQ83YtoP7i+PxaHB/AmWlbR0HLRP52h/Nj6PcxOPTqUpEqxk1h/TwtIVQg/r5ta
3ia4J5CgZqwpfFFKRLI41xgGoC8VS/P3enE3aWhX3crKr6LaEHIU5Ee931w3y87oxcQy5BTK0aKK
9/v5HlGjAqgihnXU6vBeBv9w/rMavcZIPHVwr5tavBEhxvJFXq8C9HhuqgpVGSzkcOVCZd4OkWxJ
QAa2QeJcN7O0Zkj0/88MF7GnjdoVLYiVrclXeqoMUMmDRDEab+7iLl2ZvTVb3CWvJuhKh2g71iz/
YaS7PDmk5W2Xv1wf0QUEhz0GcDOhbRroJijYcmaCLJoaBbexhcfIrw6o/0rsqJ6GSBWrNAvr+yRP
7QLN7/VaX/OiC9E0He4dWUm0hZ+vWaH2oV7J2B5Vi+ddI9Xgn15lKVszwr3zgXfPsTNgBB2AT4Mv
PuoQUb8+hYvbHHcVGIBZfMlzWguTbo6zgJtkErpfVRBty2EC9ZW5MYbXql4DELMtdnGoTqxxA1JE
PPLBrpVanTQjkBY7BylXGgxvQCo++715K5Hn6+O7hHmwSwb9Blgl9BwAgXG+UERXhCwSYLIIy+MA
+gypjL7rUGyHpg4d/NQmuWS3eVlSX3lRzMmWO9XujNLR6zXO/+W5/vMp3AH0wY2UphWuHZMMViXg
6N22ldOBACNdozVemGhdRN8IuBGgCX5BVd7U8lxlPnZOMBp22XixbocElB5gfTJehTXC2zVr3LJG
ndH2cwYco4b3sjZ/r4KXMZBRp8GTybzR1iTMFpwL0FOAWgBCAroZHs7YlDWZ5aHD9U10D3m/TvhJ
2m/GXK1ccgt3q44oDg8IRhR0weGpjpAyr7Me+CfykteP2oCu5ZtcBX1nQ2tIa3XlSmF0aR4hpiVD
XA8jw716vleNrBPN2cdNl873Y2WF+biTnW0XO33b/CXyHZ5TZ/tDAUkpGr/5jk9R0OpALHHnNJ2x
GxFX0LFLsEfAnOMn+r2m/m3Lx2+D6C5XFORv0K5wPrY5KEY/EeCq40H2OsGgLUoaA87Z9fO+tDfQ
wfJfM18V3pPQrm7kkrTMjI9nUdwcQCfll7I7yu51O0tRCVToASEjwJpCq4u7ACqTdG05MwmwspYt
EyzXaLXM5Wo3pepRGJvoaEST8uFXGuh0coBdw1jrQpBb/h9pX7bbuA5s+0UENEt8lWTZTpzRSTrJ
i9CjqJmaqOHrz1Jw7t42rWuh9wHy0mjApSKLxWINa1lF5a18y0I+GGVZinIg9nLuqzpfW8IcLW8d
Fd+SHDjw0s0eeOrhHLtjFjcgChwa6im0+n5d7qK5noidr6+TtWYA7BsE0xC/D+SpKnEQmfVWMmdL
6PRY2YnbF+XKkfyyS+kGOVNViqvNcAj1ptAzj2u/B74ZxFYz9hE92HRvGw+0fe3yoAI4tZns+3Dl
CbnkD06XWdpyYKCqNtgLcR0Pn7HyifH4bAIIVHdjoueXNm68lmRdW2DJr05NWMWlBYHlSNwu+1ZN
rzloLrQy8fr8U2W76/u5cD/ZeI5ZaFjEPBHmb873s+vbqYxmTORWAU5ys2tt4KE6niIit18b8lne
SOQUgF8OdHEg/54LS6MhFCSGbrrFFeTGYzSA9GO8aXMD2Ntq+NOIEr5JAUJwgym8IwGtod/breUh
AUxxibM1tLsl7dFkYMxNiaAUlTN9tOdVYhYGLCt0NraJ6ehkmzSBQ9JtlU/b60utzVsn2/GJNDmj
VyZ61HKgqAP186FTQS5R1eA5aZ/gvDxWGn6fJ35Ra3cVC7jqa569t+IXnhzgpEn+rIAk83Hwia8m
Kx+2EHLauBpQB0f6DPiusivRG0AOWViFAXXRtOIPuBr213VfctEzzggafcGjgomE850HPzID197s
rdLYTv0RuKC1O9qAPa+nKg7igbbHv5eI5ls0NYIbDCkZydZEhYqZU4SQGNfJQxc1yJMpU3pXCTX2
w6ht3OvyZg3kzcVrBK0r6JEAy7C0iHh8mASdzHiUY+Y/7PYTLJb9vi5j8QI6FSJ5X2OYGqVnECII
pe7AAdQRkU1m6n6b9OheH7YTMilFQp8Gm8bgZvq18gFLt87pPs77fOL+gZuRaojnEczPk1/Vd9G9
WtOmV9Es8W3Q7nKGh8THdZmL1gnHBAvEITVkthBMykVpUsN0sh58QHlz6MM15PZF60TrKxKrSEuh
ofdcKzVU0wmNNQCGbw5KdmuDLEPb0v7puiKLzgbJL4DPqSCosKUz4JR6XVnl7Gyi4jHVyU3FquPo
AHak6+5ZVPvXxS2um42oEmOVgG6Ue92VNurbnMLbzBijt41V0oM1OW/XhSxZPY71P0Ike+AJnuhM
QIhpDoC2rVySpH6lfb8uZenNj+lJwHei38HWYAjnG5QhmC2S1ILdG/lT3ateQvk+7tmOAL5gSo1d
x+ltb/626X+Ks5BuxdTm3Euuy1gx4GtgNIwpHh4dTln8oQIznNVaIFgI2tJ8m5uffTls0aW94pUv
e07Bv/Ulc4ZHRdw5n8WTs6YOHZC2zGkOPeiuLICFP9h+FL/po7YjxLpp+EsdsVuUVnxqgOgQ09De
CPi9BAFKa78aCdsZHVAy1J/Xd+MLzevM1X19GFLd6pzDRYXg/MPqKBEl2pkxEFSSxiddlN4ws1Q0
LwN4wJsWKtOHQzO6B7ptD4LJMfXrrkV9mqOFwovaKXSrKWXfiporj0WoJaEPjlZzBvdOOwBs9EN7
UwxAsHbL0dJ9W2P8V5eIqPc1kg+/siIxfrOwjoPGGECF0seW9gOA9ua+6Mf0doycbvDCqJ6eO1qr
L7xV0o+wqebGONYEVR43+YEUHb1LFVGu5OgvgjesjIrsIWYU4bAuG8rQsinyBnZqjyTeEmvSNqj2
7jmv672ul7k/OpgQG5FJWnlFXhz2mY155lSasbZQVJFsZXCYnUxTBFBW/hIWSDPoa82HFyddkiDd
pz1YYsYkZzkSlhxR78HqbsI1eMcLDznLMFCvRpINs9nykGc+op+d9gm0UA/K4HfiQ9iBnu7HfsVt
fZmoZMKQhCIa6FAUIMlJDqXTEzsaQ0QHHfjPWn9uVbcDuC9XO8b7yeNPoEZaeUlcZqW+tPtX5mw8
J+fZKbRWWHgzekNg/Elv+43jT9vykN1Xe7BCBOZ+bcsu3i6SwPn/TwRmZltbtoBAZRs956/xId0P
G8C9PF/3BwtGf7qWclhr8phZfT0HJYEdgG24CUyoI1bCgDUpkv0lBUNufo6vhp/Ax3kKD6DnJP5f
EwOdL9lXCH+yZE6kheDihZTkEIKAkH1rfLGJA3ulUnR5oUly5GhRNVqU2yDHeFIDsWtv6w38wnu2
XQs6Fo/tv4b+hQJ2otCk2TniAwiylN0U+lG9D7XX6/t/GZUi4EXVcEZvg9fDET63M1QYhNJOMdKs
2QcHmTBCmVJsRus5tAOHblPtj60Epb2SzboI2r6kzo/J+fxSeXrHZF1o6VmWeyEVoMZs3TjcVbgE
yrVzO1uW5CugHthiZ6o65LEky1OzLms0zJR5jdVtSr1C2+G3UnnHre/aobpxBCiuG9Jt0eHgR9Mq
W97CDiLomUH6bBSL0KNxvrrcCBNqlAixks7rNzwoduVBB9bRbbib861bk7vFVj1G367v6sLynomV
8hBZ0qoG4/NjtbmZhEf0X+iTyEK+8my67Cmbr0zwcFFU1nB3yVVnJH1Fi2oYEuSiLgBSxpi4Q3gA
kIQO6QjF6NCMbKV8+OEURndfDD3XXUWkSBMMaXPT20P9nAFmOQJN2ZS/1gAofKwy0v3glEwrt/tl
/gLfijwmRupBNw1wJmkr4pybc/dJ5mlP3Rt1842uucxX9tNNGZTCVV6a3fVNWLjWzwRKm2CWoGjD
aD8Wp3nSwZ9nr3E3LO3yqUaSH2qNqHUIgjVP1TdgXS4xnRzGipf8LVoI3v14hVhgq7eRd74YJiGV
qLpYRXziWKh+dOl9oSOXLuqVFqCF9cLzGGH6TFoHODXpWi9yAZQmjEl4ndP7MUHgOXjXd2QpRMFk
74yvMc9+yo+4HgSDvaihiDaixXijFRvRaW6Dvvxa1VdkLWwOciVz15SKahby9ucnXygGzwRw05Ec
ckXxWQ8PbblJ0jWrXlTpRMy8qCdXhOj7ClxYiIXGLT2CAUXzymf7NnsIHwGw+6eI3DR2tSDBbVut
uNbLjBiuQQf1VLTm4G0PdLBz0YaetmGaQkP1aB6NG2NDNskP4+mHeY/8I1jp9k7hdjs01HjxXvfG
XbIFm9v1DV0wmbNPkI5YatJYc8Z5kYsPy7lLppXfX7odzwRIu5gosTBjCgHmTz1229CNXeEafgzE
M8zW/7BWeoKXno1n8qTtZHHGRMJgoWzf3ZUYmwNX8bQ1One6KVz1iWzHbxjn9970l3YlRFuMcE+3
c77KTiyJkEzPDA2q1u/gVN3Hji++Afi6dNXZkLz2OQ3+3kGeKTsfoROJDB2hAkhx8CtDAQS5TTT8
ddFfMlHJpSRKYrX5rFOhpXtLAKuBr+iwfMz/PQRz5HuiQ8VZVk0jdKiKKKA62N+GbxYmINXguqUv
ygFf+zzRp85s1udyTIEEOlgyMOGmPk0mSvDO91a/pwlbcVsLAQs47v+VIxmgRdNmpCpeihFQQsRd
038j3ZqlzY5BisnOZEiWllqh1qAOBWKM6DkJUYXLNwWKT1G/a6c7rX6Ki71Cv4//4bo8EyuZG9Ln
lMTO7CwMr8PYR1cpHi9v9bWtWltC2ehYiQHuDuqFztHkDzW6ZvXUv24OazIksxvLKcy1FjLq6Hly
diU4J43VuelF74phTgA+4Ol+kYTsMMcJNHMsWAWG5c70KYipwJieFZ6tvI6ja8RvdXZswLQdAmG6
y17IWuSx+NTC1AD6hQA/AbppyezLpsobUcLsuyrQ7SeRB4UK6twKzGAUnDk90GwOWbly1pYTDBgu
xaTQF0aftIOtyax6nNOGtT/44Z7/mDASX7kUk8zRg+nxO+V5IBiRv76nSxHqXJ/+R6y0qQnRE6wC
aN6srY135RBErlvfDl73Xh2r27Vn7JJHOZUmPfwA5DiNtWojQ5nvuHGHmVSnQd//5rpS8zfLZ/1E
igy9WdPcAbs1pJj1e8EBG3nnCA5aYPjJIMzfrwtbDElOpUkhiUqqYao0SAMF+XbwI2xZ8mDfIwRK
3BwEHa72HiFfxJ6P+k0NKFi/rz2xBk60eImffoUUlZRDx1sA9KN69fAZu+ndtAP70pFufmv7Jggx
aMNROby9XZuTXPIJOK2AC0PTNGisJauduJqWjoJQMKv9uq6RRvZs8nx9hf8/NvqvEMlG+wlN3/UI
3dpA+Oauu0dO8Xt+6P0QxOD9rluL8BYjsFOtJDPtasD1NCoEals1C8Lt8BI9le8DeGMsV3HXkpiL
a4gefVDIoGCAjqzzaxbjBAat5ngvLhA8H9pk1689c5ZF/JPtlVsgy75O+niASzPyxEXD9pBGbiNW
rvEF132W9pBMUKSpQpwYaY8yHtzCuVfXov8F74H061x819A6DNi784XKbNG0vYMETgMnnJI/A8pu
7O6vgSrx9DwTI+nRMr2NawoxenSIkoNgOzNc8faLS3WiiXTFTBpxqijNc2/QJr9vFJdHL9cPzcKO
nykxf8FJjEjqqEY+Akqg7oL+uj9MtK7JVzAWl06mBc41AFehKxSogfNXnEiZ0OmMiSNISSIDMGjI
BbAMtMxuUdwjNQN5g+lPzYaXr0P3Gq5NaM7HUPLzZ9JnezmRnhJdJBguRHwqkm1D7SMIIW5Hu3Aj
3dqAR8xP0NBUOM32+tLOPu2aWMnnxVkS4fUNpSf9uQkPmXk3qB96/alPKwfqcg+ROPiiRTLQfXeB
yJg3fWU1CpgBQCjF3LSr7nOLgOeZrSRGL9cRfRzoCTN0UK6AM1yyRrPtqrYYLcwYFpjb7u44qM0q
IKvpe6XFYO1j0a8Un5YUw8T7PBQA7FFg6p5v3MBzCwPgduplaGdXX1P2TJqP65u0IkJu8TM7q6Bh
CRHc7La18a53lt+sjfAsvF+BcQx4DbBxoZh2AQgVqrTFEwkjSZPq5n8c7uV/qMtvG91ta9f+JHfW
MfXL3XXVLp3HuVDJ7EfC7b4fILSyMTsJOu5+zZMvxDQQAaZNmASanJAuP9+gqm0jFlchRGyKFxFk
Xh4k22JPD9m+QbuuB7rR4s3ecu+pd+kh2dLD2vj6pa8//wLJCecGsQolxhfYAvzKe1PbCF3gznq7
vpYLYoBUMycYHRQR4crOFcXxAjpBF0PB7tWkt/oQ2MoLiGSuS/lqCzt3GYBKg4WA1QD8ZpjJOhej
NBqt8ixHROrmz+mbKtxok6ge0jpufBNvQzCQ6ZGX3IlNFORHuhodLpyGM/nSgauySWsoah9edzMF
qp8Fxod6Pwaam706d7/s7fdfKwrPLuOKwnKJD41TdZ44EBh+mqrbK176Jm5Vl27Mu24I1D9o+3RX
RF66ZRQ8gPmMQApOE6gd52ucKCOpTbQP4wFFjsljdS+OaGi3DhZH+mza0k/VQ6dJ6OnmakFzyYpA
iQSYTCDjI9M7L//JRWSS0VLTMIIVZWHmTlX4nCndfT+RZq8qIVk5/0uKnkqbv+ZEWmqbyUR0DA4W
cZW6Bv8+FNmLFn04k7Yb2z/Xl3XBcgAJjMkPXBAmJiLlVU04CwFfi4JCGXmD8n0YO9fix+tCFjya
Mx9BFQCMIKeRc+SDOrSlTTvEpXM3lIvioP2EENBZscolMZaOaAWIROgvv9im2MkTm/R4YiPRHyNg
cf4+lHeQuEDbEcARMaoodwnENCa5lqLRZSoaX7PfMFzs/jXbG3Df8VIAjstMXYF/SM7ZsDMwcDko
tBHnSTRB1vlo57u+IQsRAYieAPAIzMqFAu3IaK5WokVbShik0zurezfB1A/KtGqA2TEUF/K14/vF
syC5DNw4qJJgWAtayXU9NpGcsgjzITq60ydXMcLRy0MlfBx0G3ZuM2TSsJjc8GxHdD7tWe9WqoPe
FaS+CBrJkHRtQH1GkPGPp6bf9z0x3vKwwWskVgTfJVxPJ1/oCKiU3GrZtuszcD0JBFeHpu67A8qN
9X2ljlF3y+3YeLQmCzfPNE6B1o7s1tJy5VMbS4xCxE6z73AQY09VMcHpGpOhVhhsSUkN1jNq/cmV
cggmwxl/xGQ0QXIa5kdGmvQbxyD5rQHww8CEjCfuRNYtLwqN+flAxY2RWda7QJ/fVktHNs9b9O3o
qxEp7oFnLvxJyWbOkloBNZOWofNYi9Ry31mwN7fuAQHVF3U73aI3rQ8fKVH0h2SgjvB6qgOndyhY
ubdNNr7xrmaBHQsauaXaYgiiT60ti/UpRrG65ADo70Y0iAL+mzxkQA97T6sJXK1tE6NvzDYrwBSR
xLf52Nc3wgCeGNLRrLgteFreYBv1aKPTdPytVVqZu1Of5i9xp3Gkz0DJFxRNE/9p2irTAmLXBZJA
tg2g+64CWJBm9O1HOUWCuYI5yQ81qvUNhsqNwUVHm34wWIOseguM6RUDnK9g2fwgHFSn9szfKrcS
xYhVGalKvPnzyTMGpG1Iu50SZRu33MMU6++ErOUZLhjV5pOM4RqU6hDgw2FI94bIq4pFLfweOSJB
VRzeS8+e3PzOANjpvbiNPeto3qebyu8e8x9s4yAM0yL3b2Hsv74CQ+gApwXQMQZoz+8TM4xso8hx
2PU0sECy3A2r8cfCBekAieUfEdKVpffhUDotRNAwMDtXuxu9H8gj2672SAtff6r28aF26X6t02jJ
45/KlcI7XmR22faQG4GkjmSY5Sv21z3lmgQpsmtHFfw+X54S56uJ7wft6bqAhTc2kKF1xBVoAP5q
TD/fnhbvjxIER4gdS4182sK2PwoWIYlYOQWqPnRqsiAPKfAQjNwSk9uyMNZ8tF3nv+pIT2C/cXPL
416sTb4tqX56nUqhAcD7hz4ycJ323StBSGuxleL8ktWcCpg/4CTQceo2LbVqQC2g195SrdhWFOzj
I78ptP8g6fRKlV4bNC/gURK0YTbDZ2paftJxvy56NLGsQRUuxVOnkqRFU8qu5D3B5d2MO7W+afDU
XiNqX4gPMTBhIB7F2IR5MXYfi1ET8GaIRtMiyM0yyLfWEejiGyNUt9eNc02UtG5DqeTpSJD7Dnm8
AwN9kaEtsfVb5Y799dzRHPWcaCUt3KDakUhDFCowIui3VuyPhp+Vb4ZS+QWxvOt6LV0GoFzRZ6pL
5GDkRooqKkXXUCxhz724iV3OPN3Y0Vp3zWHfJ2tGsWTop+IkQ2/U1BgLAnFjjmq/8EflTyhckb1d
12qhSOCAlhCFLbDZGxaYhc4PlKBmzXou8AzcdBt7R4+/UUP+iSunRq0JVAJbZdff0h1/76m/1lu6
ZPgI8pG2Bcv3ZUOP1Q2dmZmQzUjrorfbQZ+IOpWb6yquSJHfnSMgdKx4xI2asMJ1GEZUn60uuC5j
abdONJGTI/mECaR0hCYmN61tD/w2FAjVO+Cqqigrh8nx/yZOOmPxaFRZk0Gcrv/MwAGBCJmHg8uS
b9flfCVr5QjoVC/phCVV7qhkfoXF3+mLglyjOx2QNMPlebA3KGgBd+XeCeIfK2LnTvMLsQg7EAah
Owq4qudGWcOF1GGHWRqBGzQ3Mff+3GlHdUQaN/ZBateO650NS+d7bpA050wBJqklVSlTWR/NkzV6
WXCwW+q3Zdcdu57nGzBGCRSZCV3pmlpyleCCBuckfC/oACU1EQn3uj3PhZLe6ACM+WimHbBb40LZ
c6d6BwPCWi19UeLc249SukERQ5wvLAh4jaZKcdWUY2ajH0CNp13ax+qnloaEeZVRhdk2x0jKSlVg
IS7A/AkmJIH+i2eF3N2LLS5SC6AJXsHMfdnd2SDXvG4zC6ccZL1oHgbNAep08ugcQcO1Y3ToH1bS
NN+Yk8J8qwaJUBjbv69LulhDoCehgxb5jxlKAH/na4gBuVHtaVd4oAh0tWGndr9q48mMf1pr4LYX
XmWWhEyrifcvpofk3eqSrrXVUoByGBCqidL6eryzkDFb43G8MH1JjqRR0tAOGVFopNtZgGfXTweT
tQBCC9KMfpihccPTtYbBNZHzdp7EcXbRI2M1QSQeGQBE8xl7bsbIEyUwE34ysYagsbyS6BMEEBDo
V+WTNmJyM9NssNglEaol4p6DCkjET2b614HWvJQmLGNO9aDkIyViQB8/akoOQU32zczvSBbUyC0U
dFP1sXvdDheX8ESUdAkUfKD2oEPUSADUpLla3m2y7CYC5lCaHsy/7mGTNJNchx7rTKH1vISArUtZ
eBv1/e66RpfBiCRDMsQ8pnlsdPPqjZ+F9TyqAF8ZXGe8aZObegrSHjBObgZ642RHzNGz4teePlvt
IwpV6J5/WfmaeQHPbiHpayQbTbSuLBUDX1MLQDTeGqZwkZF0BfrEuXVLw9rVlABjkazYdGwloLjs
N5iFIyeJ2UdMuaOYen5AiFWlkdOMBbq3tI8UYQTgB+8JgCAcNd2OtARuJLqC6s+CZohFw3xtK+bf
v1AegI7I72pgOZKvQ7wWxj4mMzilamHsDK3JgFssulfFQoUi13cEfV4iD78bVv1uKCsX42URDdo7
KpL281WlXXBdlnonrMyB9qL/1heWH2qAyHRyz4yqt5Bqe7u0N3xIYRrDJjLT974vNqHVHuq8LFaO
2ZLrOP0U6ZiZoakPWYuFAF4tj9hGob91dqdU0X9Z8VNB0gFrgfuGJzkEVTb3svRNd7aawt2mfLGQ
2yR46orGTfijztoVFS/b276We746gdetIKVwbmwUULWioljuOSei841p/dKVJ2DFJ4O5SZMHNt7n
2ub68Vpe139lzu7t5AaYDJysroJMQFVM1UYD6EnmW0neb+ssHj4E5f3zdYlLFzcU/V8tLyDvxFR3
mYEgEnDnnVeGFW5u+66IjzktPKR0/evSLsHPvxYVA4ggoEDUI3NIZQBcKTtFwW8zx2WTpyhPpgFy
S/vFsX4kvZeVoxsb72X40P010NG5aHnqtxmImTqgxfbaaggAN5J3nZ/ryIGnaz7yIlKfJaFNwJn5
QhEkSJZj1wOZag2S8vKNhUE9elp0h0wzsIhv0NdmT960BrC36BpPZUqWY09TVqglZFopWiDsIFMM
j4QHJwmIeWtV2yncWMSP19i7L7Nukq5SxTQWDukyFXIxIuLVdF+396YFR+i1/SHv0Dne+mEW4HmC
YY7QWpsBWDwveIuhRgXgVgCgnJ8XtUnGlOZGAbupX7s+AYg1iG/YW0bW7p75l2TX75xImr/k5GS2
g8iUoYekEihnnDFfF3HAyV/DWGM555AdgMEzKchFA5oqBuC4qFCIIMVuJ0nkOhF8TmEYn6narYw0
LC0fchzg9Ab8v2LIhupUda4ShRQe0QoPWEAubRnQ96un0Fij7ltav1NRkn3qqMJEOsozSGvktZ/q
gFrNnMTyubUG4nn5Pp/X8EQrySRtAAsIkUNUWdw22qdGHy3AJVYHxn+irqVPn4r6poY7TXwr02d1
QKP+9rqXW/KpJx8gJ1eKAe1ImP5CmFD+yvMbxTmoRuI52mMer1Xz52WTzfJUlBQRiSo0GhpFpddM
9p+UvaUFhvst4XMUYRzOAmFkK8otScQC/3MtSqvLppjnYr4wTONXQm5T7pKwdNng6cpdkq0d8CWz
+Vca/On5sQvVakw0jvvfLsqbuGx2vAkRcP6+vmFLUugM/mtgGNVE38m5FJJYJG1ECOMszD1tuteO
M78S4ea6mMXjdiJGipp0h2WxakAMosjbtjSCCSLiwdzV+Rpd9cIuYfwes4FoXrQsjKVIGsXZ/5qg
Tftmk4UG9XslrzGSYD8mLVF8sx6Yi0bReiWemF8jkkGaIFECxrUG+ZYMKlPwzmI5WGZRhYnJs97l
NoBRHbFihLORyVIMJInQvWIjfaJLRjhVeljmOh7GefUGziQlPoyT24SfDh1dTC676lpj8GUJEpgT
yHOjxR+4uTPI1vmCVqUAyF+llF7scFfHEF3WCbebbG/skIrrzR3Vpk2sGW5qkr3eqa5tRxuzjbft
BHDzqL+PC/RhW/1msuwXpVRdx8m2GU2DhKY+L6iXAkj7urkt2ICFPdBh1QhCEI+cf/KUIp+QERW8
PDbC5MytnI0VbqruI9Ir8AmsSFuKl1ENBggPMGs0zHBKe1I7SChoszg7x1zNjx7z3ChHWeaTPe3U
ftN3W2J61zVccLTwQzZAQFHcw5yj9DowS8cxsskoPSAy+HGEIp+9KaP72jlURryi38LhhQFQXJNA
M5q7b85Xcxz6rBo41ENV3uch4tXEzZJfeft0XaeFXTMxDI+qA8a2MfM863wSaNiiIHEqoNPQbk0N
uTq2j/oXLcULs93Z8PT/N3Hz55yIK9V6Uux5CYfotaTMVel9Ih5Y+Fr0ws3/y6MK2mEofS5tgC1R
WsWcV/HQKFbpAXQmc9waqewkVf1Ge4sdtzH3U3lXhisvuaWds7FtOAM4CoCtPVcx0jpzYFlfeqL2
W4AdFtnvYnzplXplKResEWAG/8qR3HuUUzCQqHBKprMTQGq1XJMYqN14GV/tApotW3aAuKeAq6Wh
CQiVt3OdxmgAGUIMWbb6OBiPZPA0pCPA7de1wjVpYKt+yYMajVuJvnXE7+tGs3TWYZwQDTRg/MmE
ebllJ1Y+Dl9G2io/0+rTNgNN7Dj1FBONLN02G1bOxeytLjQ+ESkZKmvDoWgs7KIFQolposdcXxug
WdzAExGSB2OWPvamgAhSsUNl1gGJqkDU8Z2ZZt8EG1e6u5febKerKPdea1bWcKfFKtpV/6tmD3am
gKctekBG8QZE10cSOQFF2rc13htnLbJaeoqfSZeOBS1pO3IKbVmzT6tNlQDxiT+T7lcYvTnsUPIj
eAFr/YUbK6+OpTfjmWTpoMRE04rRgeS6SnxSo37WsoNpJQ+1Vb42PAvG/nnU2ZZEAkj4x1FHI3C2
4s5XF1+6O1LdGsueY/HT6lcWPnVV77fUy5MHUXmZ2BcTXuvfmrXGx0VfNFeV4YrQRCUHLuMYKUNh
QCpT/aI92s1j2AdJsRKELd0hQGD6f1IMKWpOk7AriQkppoEIqUOsEkzqTjM/tbn77eW6M1iIxZA2
AnPKDOKC8Qvp1MT2WBgqEL886rySIt1a/G2k5FgrwOEsrUNionvaXCMgWREqJ3MwmaSSvoVQUQIS
5xVkdQlSDgz8HcrBjmLXKlbsZXaokvvBiCsKoUDLAw6Z/ETAkBWNtBrxH2a8eau5Wr0f0Xt3fSkX
rONMiHQwzNzKwxa47t40PLbI4wDpEtQnWL6Vm2pNGcn2Y+Kopc1nOc4P9KyisoAK6xpu54I3RfiJ
yRVkMTCgLJt6UWESMUWpzkNl1cjeaLlxpg2ITZGuXducxXU7iXQlfaiGAYhSgSgePkzid9Uf7eho
tn87/oO+awDpYPPRYjN3sJ/fuU7DSi10ECqVOXPLdE/VV1a+O8Pgmu3PCd2X8Bl/bw8I3dHQgyse
LYfS0RorKwNzCySi49YlbQgugeigAm1Ky/66tWZW7l9Rcs4CNYfUrNJZFADtgQC0I9o3YCS6U+ms
1TGWdgtA6ejSQyMlaoJShNsACowPkVl6Y1tnv4owKn84XCXvvdbwY2NrobkZyywC7CTLDtk02Qdr
BCT3VlUp26edXZauM8RG+4juarXbxBOrhK/ouViJOBa8KArZ4IueR71QbpJWn5vD0HSjXSKmAqmW
FljNowkwogwzoXrJ3L7+uL7bSwcGXQ9oBdAQpaJgf25fkdVxwRvIY23lpiU6gz8GBJCW8ujEbMWd
LeqGsi+K9sjEXxQ3iFGXnT7rNlW1CoBZNm40m9/VEcec5cTv06yMd1B+peVh6RkNTkqU8Gaqz8sX
G8v0KkZSk2Pk3ArfHNBGPNuRoR6neNBUTxdZ+9FberrTjNz8U5kd/U4HJjaNALCgO6Dms0cTtfmO
B0s0usAPcZ6dJDXTLSmNvvetSjC2qYWVfjMZ6NZyS2/8hNTqn2jSke9Q1UhdDcUXsv1AeMZMG/i2
wB4lN0SHHDgqfYrmZ15+aMadRsGCYT1x7UnTBp8NN42xQUnyuqksbN+ZzPmInbzaDHuqheE03CMZ
ip7Z5Ofj9zmvamaZ26J9t0U5/7rEperjmUjp1A5jHw22MYusNwpQuYwtcLznGqxq77gKkDi+p9Ed
8kxtFRT8idO36x+wrDLAzMCSBJ8hhxm4bIHZlHVAWVTueOk37bPToi4HjGTUHmAM16UtxahQ9x9x
coCRYmSIhyp2NVHQ06jtSno/in1XeQTTaTMBQGi9cSD/ochj/RrqNQ63pRfWmXzpsgGnKtAZIqgb
TfsE9NHxN2BSR4o3xq9M3w3mO4+SFZ0XooIzkZL/AWc3ihLzCmvaExO/FfAWdn+uL+tC2HYmQrqo
uRDZNChYVQaS4RL9GYoamCiv0nyXT3497+zmusQFpwr0K0CF6EBIAxyetI6kV2k/6RPAjOnN6IAS
1HFp/SMOt/bqni2JwvsfBCcGoFZRgzg/lLTOMYoToRN2IJ9l4Zsg43FSINnl7jCttdQs3KGY/MFs
E+IqlV7kNIwWaDoA6gEPbo4qZnFAbLpJkp+i2l1fviU7xFQJ3hLwbXNnsXTsVaFYochU7hmdif7l
wja6zDUyg/l905aTOzaKxlzQrBcHizht7+cJxoX8Khryld7zJfNUAV4LggJQXV6MoIqIhU4xJrCd
CkM+EfBdMUAfOvZKbLywi+DEUMHbgHFXFSZ/vouKoTitOqUchVQ3A6Kyoh1ROKXpD30NQXTpMAAg
Q1cwOYYUvYyfIwpMGRmAPvQcIF8Wb3xMXKW5AbBeToZtXrI9Lr6V3ZytXXrFzJB3QPWkIG5E6uZc
OYfUNa/UEtev8kdJtwhpXbWLXczoiyENUvpRlm+R/pYUa7Csi6v6r2BbepEOvEuVVodggwiv6gB2
QPyEPprhdy0TbtUHcXhDq6057WLqNcZjbb/H0cdU3jerSD7G9TWQPcLQjrnoLHwKIbVnwnh7FY1E
YKFVvid24+n1TssP0eQXoxsR9C57YTH8B0+Ll7KBcRVcZheTB7Ye6pGhV/hph24S84Ex4KWUHyub
vRSYoK9vhnG1EYPI6AGa3Wp5aEGKQDWiDzLte5hvndmQ6yAZb+pEeJbdrah2mVeZCS/Uf+ka5mN8
EpqUoE4mWQ6UlojkgVFs7ekjCu+Ncds20aarnzTlxdH/gCP8urYXuyqJnR3midimbnUn19FMayZl
QJDztIa/DZlnCei7AlUCUFXRDH0uoY7USG8azBfN7YW6ulHFa0K2Btn9D2lfthu3Dmz7RQI0UNMr
NfXkbs+x/SIkTqx5nvX1d8kX56SbLTSRfQLs/RIg1aSKxWLVqrW6JLbSiDdtdhXhYQ6tBkzv4rAC
f8RcXOoM2nkjBNxbkg64w6y4JVYTfxRCxAkKazt3boi59ptSzYNGxywuKfOnbs6fFe479ip0L2sB
qb2OXuQiNsDE1Ij4qWL0wHSH7ZsBgdUKVBmcsH2VHjImllWefX9VbNMq+5YTGl6gmqFHoGQkqtUF
gPvcVzzYy+rHOVsQ4+RmYopV5OPjTMlOAhJS0Es6GHih8KAEPEOMW48CAJd9gp2L/Z1kvPTpXd08
6uH29uFZ+z7QTcXs3BIpCIsEHuPZmLVlZihIDTCiCu9lWWFMKX+4bWbN0xaoCThkZfzH1tD8UFRn
oiM0GElM9qIvdTRopfjltpXrlwpcAUB0E61vAsJ7FhQktrGeAy+L+YxO+OgqxZMFhQog353UhA5j
eBgaxEDDrqbaNbvACXCkjDKw0s74L8EQA+IKWiRIWq4o8pRSGzBlhBdDPbeE5lE/0gRTozUpIMFQ
WINgggQK5HVlRJt4topZ4/yCJShdXPjfe/H3BzDHQjOrNNOXURgN8iF55yb6PgdPCeTXg0x0gOWF
GBXnJK657PmambOh+gPe9wHQS2Y9ulH7q4m8YlDsuf3F+c5LYLq1NuZsqLk5RbqEtU0qJC1y8JSW
A4gs9HoXgAOe4glp6+0vZU68BQkby8hzFB4QdvW6O18tkx+TpJeNYdngBiNpqeyRIaPE+DOrn5X2
awrvWsAqE+I1Had5tBbvUCNCYQosv0BBMLtsKFOYQAkdIVWKN4FuUrMAc3/81Bp2DCRlb9/e7Kv8
7duP/ppj9roqoM4iQP3YCsL5Rz5VTk+0XdmhnbCIHErm121zqz6kIm9Z6KYxz8teGG0UmyhvQCyy
M+ypQi/zOItePPGSwdVlYVwShCQLqptN9sNoLjoSwU6VPS2Hoq+8UQpso7ozeBptq6ZMUDkBlSMC
PsDc52WdhVodVwgFomSJwUYR7KxwJ/9npHAKrGuusYynq6qMTjtylsurMJqMse0gyW1JrdOqtiY9
9MlJ1Ab0ig9Nyznta1fHubHlx5zdu1KUAP+tw1jeN7nXx5JIMXPUbuVOaTk+yDPFJGBJMlckk2BK
GY769JkK95Ad49hYczwQuCDDA14Gk8HMV5IaAM6LGA5RdqjBdug2g8WjlAUgIzmWVldzZmmJbmcb
F0N7aDYLWAowMSUowCz5x75/v32O1sL/+XKYcxRXPRExuYesmES0Ag1bFVFJRSX9OZsq2oynqnJu
W1zdQJMAIAgKGjzWGefDZRN0+QQmgTE8ksItxW0E0p2Y43U8K4zX4QVndmMFK6AEMSloPz5QBN1F
knxKQx585LpRDiVQnFg81hZUN2bFL79UCNygFBuY38+QLNQ5KJnMkmpVSjvypafCFmTrMq4fdRd0
PURAJOA/as41vnKkl7ETcYGXoNnKHumxRBuwXH6CTr5k3QGQpVS3fVFTUf8EkT3HNVdC1TIOBnAd
VAvRomEOGupKBeCkIhas9ig4Ci4KUM9EGzemUOyzANN2t32GYAOZi3zZWIL7DHLWV2OKs1SPnaLg
a86i5gya4UCW87aFlcNmyDKBpslSBwR56OUnBGQrnWp0F4A+/iiDI6ArNE45nPs8G4xPkjQS9Qw4
OyjF1mBT/Eh04SAZo3t7JSuef7ES5tsMUaIqQQlPqGNUvxsrBSWI8iS1OmfHbtvBuMbljoFYBvUx
UMBbIulpIZ7CCNLJqEbzKN++uVvYj4+aAGCD+J+ps6SKMiScK6XGs3quQftKu3oqExoSybR9aUTf
yzSKsHCyrjIdH1RP23AYh+3YgBMiiJR8Q6IO2MlJQ20yHcLEno1q8OYwjF1Y6/7kYiJGtEbJ8N5o
TT9zkjqGEGE0zoFOsynxB6fFqdM3HWRwReiuNYqTpKUM6NY8/vCHWXyPgyY4mFE5fYxBqvsPSScr
7wS9MbsIBYhtDqIeeEYqab/9KJnv9VTOZFsw+twryzIfqDYGQ4yOft35Xu23en8w60QAZXaTSKEn
BUH4owbq6IdQV4pi5UURvpeTIUVUCPwst4wWuCqoLufuENexyTnqa4EFKNqFwgEQBoweMJ+5xDWY
SRjw9nPQUahejfS1JJuxOpTEQXfttvOuHZFza/KltSDuIsC5YQ2AJwqMNXramN1DceO2mTXfPTfD
3HpNApYpc4IZSfktZQ+J/9h3nxVXPXnZG9Zz0YkC4xtyVBP51uVqal8NTSXUkPpXn6Viy5mnkFMS
xiDm2guxpxcns7rXtIfbi1t7cYBC9q/ZZfVnicPQhkGK9wB4AJTffa/SIntMm4RqvaNiGFMkp0Zw
2sgSui3H8MrXM5e6OMInqIUBhL40bFRzK5ikBd+7Hn2S4mPuQc6lPgT9SwfBIC2YHAMPgiBRt2N7
nBMAfzUAOsNiNym6d/u3rNxQFz+F2YO2NlKI3uKnkEHS0I1XbUEFgbnSggsfyAyQaXHOyUoihYXj
hpKAABcxanS5dl/z84hkQ4ZBI+2pSIFlMcrEUjP/2AnFF3RGN83UPJWER8X3LbbFONm5YVZ/UM2k
ZABpEAr0xbz1xRTJjgFMfSuQ9g5jp+OAFCiJ9/EM4MAuCQV/L4L3LrKAJAi//EkRBatNNAkim1l/
L8pTvIlBX1FQIiSpTKfOb9/DRB1f+wBi3DQmYbULh17dTaKY3osxLuQ84Ik5rrkwslJ0WUApChZD
Fr0aB3PThv0IXTOh71EE7+5Eo1ERFcg7sP6JU9fJMyoy92rqgUJEoVDs/LrtQNdT1ZiwwrMZrDUi
PidoGC4/qB6oejOaXWZp04taim4oZa/mkNM+Tp9MtEUCQ8QMVm9JTU2lcLyPAPlv1eiplZ9IF9/5
0vOIiVRB4fG5ruwN9LrAuqjjnIG1kN0bKCsrpBYriHzkIJ2rlFa2In0+obZE/SJ0ylmk8fRrhNpC
2nz6lfp0e2PWDjmYb6C0CXpQEQ/+y30hoQ7OzEiEyI2Q/VAAwjQb/VWT0n9PL0DysVTFUIbBW4G9
d4Z41NQKbj0NM9Ug+rpofoRehlnu2+tZ+dBLxRFEk2ClwJAA2+5pJHSAJWMCgY/8PuLlTd4AGawl
O5t3vfhCOtfvKEiYlGqkKdRAwASYRtsw2IiKBU4tzq+53t2lko+yBsRdcelqTI4opmAkxcFCOU4F
/XsIhA0m/XhKWisxA18OwRWtPgMlXW3Jt89uCCE1keCG0Le13bvT8/Ln0aPU2llPE92EdLPhZL7X
9y201FTMYIAVEOeaFQzswl5Xxgo3UgCBXIiAjwCayq9jywG9XD8TLs0wQR/po1I1i14fuFjoQI6T
yeNeur5WFgt49yxUViK63Zcbp6ZTJGUqLGDW3pnEl3y2kxxjOrPj/zMf3nf8wbMSHUAgsNhukqbN
PlwB8Scx4/a+zSPIb7fZv4OTYOY8mjB7BmYPtdfaGsKvlen2FVqtkzCB4iY8zv5X3UTuBEghnfGe
GHk1vLXNRP8K1yUuTQR55sosCl9SQLeJCIsnc9TfocW6JEf+uJ+TfwZKLsv8a4tFL0YD0GYh9Ict
ZW5BzmCA/GyvRHuD91pZXZOqoLIGzByR2bpkEmqobQN2BoaWlkpiQcEN003HtP3IBY8TuK7TS6zp
zBZziseeNKBOhS08XpGT/xEl5OQbzS8sov+aUeCOiFsobj8+3za8skY8xUxwbEA/Aktk0jzZNKJG
J0VuDdlXANZYOcfNTKgY73Qzdv6DLZQZFoIpwOe+L8PzSDXUWQ4OwdwygUyXiCfLnliqmEjoaPvv
DVUJsx3oTSPnADSeTV/LdqrkYKpgq/E00JAlJgpgEmZVOPu30n+6NMScuVKZai0dYajL9kl4N5fe
qPyWDQcEjTn67X2+R89FlF+LYms0TpdwHgjXqSrME/TycOthUI2tFeWqmQZIRkGSog62kDVWG2nW
sPRD9acc+D1Z+Z3wZq5XboALm8y9piCayRmBzZmkrhm7UuZvdGWntryOGm9xTFApq1aNy7FGAx54
UDDjY1ETBTmTpILskPRWJLqR8X7bSa/fyBcbyk5T4C6HuLiMxeU6am67trFn8jE3BI98a4zr7b9b
Q1oqghAMTywwXF3eQdMo9jXK6Hj4F5GjTJWV1AcBlb4ErBVVN1BAaThJydqBP7fIfDxV7TCbqoPC
QZBKrxkBJE2swdDcKMzABcvLTlatyXjBot0igViFyfwAVInDpMb6MPhkT7lOVWh1RFNhy8FrLvAe
6VffDvA46F9iUG1JMpF0Xe6mP8hD33WSgHarBdZrCWyHoSYD1HlnxA94sd3+dlcZymIN8i6QhEB6
d3U9hJGaN6kPa4L5s8kCayCcFOj7Irt4DjIWmEvBD0lbFTH6EZo3f0abdOvOmz+KJ+zK18j61dPE
ApLIxua6/yx+AsuajpACzCGSo28pjLNQ3ReNHlWpLtBcxEsI1Yf22BSvMUBrCSYgMkzmD/+sW8OY
ZD5emoG6vJfhHsH0kaLLiYmiIqZ56pbSz97A2LXPOXtX6TljkNlduZvbPkfdlo7j0ZBdBUroUuTd
9pGrUMnYYK5Xfw7mTA9hI0RI9qFLOXQUUPWKcNay5ot4XKFSg0InvJGJI4D9N6EcwU5dPqcKSKR5
okbrm/XXABM2tKSd5qxYDIxPqEhI0kM4ctID3hrMy9PbqpMSJy1MGCH4ckEDOROej3FMsDOYhQRy
pWzZpgYYPBK8iibnO6xvExgDwIcA4TfCZAP+KGs9hmixhrhZYHh1/Shrj7d96juMsWFBw3AzqiMG
SCzZ3GbQQk3QeqxCe5G9N0xNvqag9fckL9nmXrPhooJXnfjMHrOoKlc7US5hr3elJ+mtf5Otx8Ty
oeVwfxgO8kG3RU+3OYuU8bVvLZLxaNLOSQiAGXYySOygUq26tmdz33dQ1dappp/CRVUAcNaksUUe
leaqnwBnDTCeijogSwksBYmW6DVWrPt3VXYymn99Qy9h4ezfZ05T0Pd9DLIMXB2TZhGldyaDivNd
qnJ2kbcO5khVmhKo0xLiijqlmbTxRR4iQFp3jv/dKhbrW5NOiIcAJlDn0AP7I3qYD/3mEwS54Ve+
T6nmZm75whO945plEovIN6N5HGDWlK3p8SH7Eq2IZsgI98P7j8nOti+mnamc3On7FXvllPh0EtRB
kWawL5hO7AQRvSSBziatduqn7E2ecVd9tfbzfZzS6RTiLAR2TeMXcc9Tzb1G5y9ec2Z9OTJnlzJ4
3oGJ8HEkJpXOoVO8Qt24pqPvCJ78I+TcXN90UNdrBb0LSj1AsLCYoyKLpGJeUoD4UH1Vr7KFcvhe
20re+AjVx11NgaPZJyLl+ezqMhdEMbTU8QdaEJfLNOJ5nIcRyxyTgmqqXaLNEB9rxVKmbanasX+s
eP3P1cWCZxZBDhQjqMcyNpvE77tSwGKzDCTgopN3tPLyvfqIWcDD5GIy/2HYjF7s/DO2Ad/03DAT
W7WmaqtehOHEPLYinaRnAtxipW5uh9O1QHBuhomm+JboE8gwI8rvmF9D/+jPbQOrueq5BSakCbrv
yz7wnhhQsyoq70qX3LeUBocmsDVq0Jdmk3sPyla9552LlQikoJ0pEnDDoJDBDq3IYxmqcz0JtGpe
JPRqKpDgb0feRNrKzQ4ruAwWqARm0piAo8SZqab1jDhHnBzNk7BO0L7miX6vfCcULTAWLqIqCRQK
E7BFv9aVLoekcWy+mPqDGHIG+77Hli9ONSqQ4ADG7D60khZlocvD1UuVisnmLLT2o21YwcY8KdTw
Ytt3K9q60T5x2n32QKzAGa3Wml/vB089anhp5DS7b06INXvfIcfj7IFxbSvTwH5JrduudLXTzE9c
9ugszIVG1AoA9IaYHjkmwz7RHMX/1+MAE/iGeHCDSghD68w29wGmi0HkG1plfBDTR6Jw/v3lOLG7
jOlxzHGj7K8DhnK5BKEXgygbitBqlS+pfhra3RC6oIQKI46hK99fFnJmiNmrwPRxLgIIMciYzhr8
XaR/kNThkt3Iy+llF/SdCykKstqrM5bOKEsqRYcF2drrSEE9e8Cw2/GjtAGssAKvPUS73sq2IY2P
6kP6aG4zGxmAJzwXDq9pdnVGAFkX0QFD1R7T+ehCXG6ukuXgNsuH0JLkrzayOwy83HbAlU29MLBs
xpkDZm0saVMEA6p+mn03zLYlEKk83MKKj6DrBt9T0RaApDvjg4mfSb7aLlaqu9RvaC5vFooLI0VH
xb69oJUTdW6Klf6WRrNQpBGmxvmeFF7X7HqDk9GurQbVEHAKgKEI8/7LTzjbs7QIydC1Cj4K+SQl
dCz2fgP1MbRUE47Lr33+c0vMjZnL2gx8ESwV0MSLc3SxueO4V28PeNi5CcbDzNwQxaIk2C9Xl2nU
UNnx7dJpAm8CMwPi5vz79ge6ftIxFhmXC0xgnNIRFmvBXWQWKLEqK98HhwqpFvlUDYsHhr4uXDMm
Gf9rhRlXBIHJbpcLdyVaptYf0xot8Q0SAupEpcwW7Mm7vdAVT0SlGv4OVCPAJWzzsB2GPiGNCt5R
VOiSF6I5cc0BRH8305hYBRuYPALvAFERtS5dURG0uc9HLbR6uzoGVKfGTj9lj9C7s8C+86XZUHez
Wpoc8uOX4gz0CNgbRDwy+nOgwa/b671+MWCC9PzHMN5q1FmjQsYxtCYrhs6pGdoEA/v2fCBW+Kt1
fDenY2UVtm/JVCuoz7nvV0LZhXnGkzGf5Rutj71IlT8GoUGp0ip+LMDffnud111oZp2MA8eLJlUz
w9DkKDSjzbF2ZSd9BoPOY7uRNrP30lvEhaCrQ+z2aHrmrtugOcOZPF1drgJeBrySkMnrzL1rGIMJ
qhszxLSnHSuQOrA14zTzuG5WIhC6xcA7gxgIrGjsKG8XKXKkzV1kqS0wLc9R9nJ7M69fI9jMcwPL
DzgLpnWAel7UwkD72SDImTTdRvvAMbbhr/konlQvsLLQccyttOVYXjuf55avzk5UyVUPy41TpLR/
I1+dN58g1wmc853wUR2aCPc6L4PnbShzSHq5y0OQu0RWmbhNdt+WX7eXde0Wy3A3WtPfxeyrdC8K
IfTY1AFQp7Hcbky/PRpkbrZtASBtNYY8+Nj1WwgNgaUngJ4xIhDwRpffL03nMul6FERCxRocoP0x
Bdfaw8+ZGnabOTWd3Ji+Js8oGQTWbxFdHs5xXGL3ZQjED8AQD+I3ZlgJYT4jMUYBOpz4AX2EYLNE
O3IK7gfKLRJcf7lLQ8xKKxKnqRzBkPqUHoDKnSmQ8uU+2mbWD/lTdg2T8kjVvjFRtxbHxLQky2e1
0WAT4NVncSda5L3Dfv4xTpEFgC7NfvGEP9a281taFmJMOHos6Uuvy5DIXWbP1EqlJHby0B7Ne0Ag
xdiGkiL1eUDdVQ/CNWmCgAyItStiXXHqtViYQ0yCHhQ73mbO4JgObg50RyBIFn8Fz/pdb1gT1e3x
swNnEceBVi7RBa739wcwHzYyNcxX6/gBGVVcYQMFVOlgfLWHt9+GO+1GO9iPe0wnOMBwFzTfJ88E
eEJL3B3b2ap8ClwG5xetnuGzH8R8dbyBxtmMIxQXJkdrwKJYuxFSZQzt344Vy7/DehfgeOhVGshi
ZbaT0qRz53cdBLOj8SSFDeC+7lDed3LjlsPP26bW3AocsyBmwlMUzM3MbZVUKhCYBKaMojMfklwc
H4a02c9TUm+KvokseRp+Kc007pNo/Lxte/XgipqpgwEb2ibsmMsQKKNQG9hOFbHJ13On4U1NLzc+
u5GgAlwe8xhlAfzyMggGMfjMci0GvEqFrJ6A3EdvQSAe/Wj1yeqB3NHBXv4fFnUWd5mwFytdFJYt
IkNU3cdgbm7/GYkMhN05PwqT5TRpS8ReESF/GI4PzfxZRG8t1B2mBPz2My9Dv/L4xZipYJQeY5Ei
RtQuNxB92aCOO5Cx4PWNzFAXCKb78rfC1N+EFHDU23u3Ym1R2wVrzpI/4Rl3aU2MdPCUFXFljUb2
wyjbfiNHRu2EuMoeen/iAR+uEg1QKOKhuBS6AJK8OmZh0EdGZSaVJWIcnXZVAvUaSU7o2OJF8u8r
Azn5Mhu+AI9YBrooDXozFOsKAwKlF9a5k/f9doz0Tds1nPzz6lRhVcvYES5eeDw8/3ITu2EAyXoD
U0bcbjJ99EK9sW+vZm3jMNOEcIHW/NKjvzThh4KItk5egSICtIB90PzWQ6Gz5Vn/c9vQdR0ei0EW
jT3DIcZFtISvsyy0QvZblvVQQb8ESm9it4cohmP2/rYUdU9s62MiVzspKV3J5wHhryIjJsQwY4Hr
h4ChAG84xrSpTMFcgPBI7JSjkBqOVLyb46Muv8pzl1G1A6dT9e/T3Vgwpn8I0kQR/sJe8yBz7mIg
oitL9ien9WenaNOtlPWuVtV36LqC8qyhmaDYWaZ6+RTGnE97dfUs9tF+AGQYkEOFrUrWXd4qlSJW
VjlowCePk47h1/4I9ufQIbGQYf6vk5zbX3nNnc5sssxnndDjJKAqDI4uGxp4HyKIkPIUetq3zaxF
Fx0rWupcABkSJnBmep+iQyBXVhSZnjiMn5WkblC136Ci5N42dY2pxzYCUYXGOIImXoJMphDVZkpm
oIetAiLCy8Qo6YkdQEJLilo7gS690VV21r8mIFjr+8D7P5pnlmqMkBkKKphvulF3sgwM5yQakEQQ
iJJA997CDXJC3jLhJR780tX44Bv1L86PWGEDAhocqDKcHbQT2EZlhE4FtCBU1JDC+F5TIVo/gJ/B
9Kuf0iTvYl/xOijkdSGGDhCzOLiltY8NtUYVCAUJqvEic3pzo56M2tQrC5xId0MzPpbB/CgE4ls1
m++3F7rmvmemvmPYWYxa5mQhgmLAVFt2djHl2SnuUYXQasKTPFiL7egXYPILNXAVj6vLmCRPraFA
RBE3FnQHlKp8H4j6eXs135WDi5wJrmsCCLjMoqNDwwb3DDMnyP7kEuzK24oA14Bk8HeXbNJUoXnz
FrbaXgtepnLrj0+V9Ds2S6tK74TSzeaNnntkgoqXUwaeWrqDsr39466/KqZ2AdjDIA/yYoxzXK6/
GdWAFH1UWlJly9JMO0DeJvkzNh//g53v3gwICMF2wVxwo9krPajCS6tIfaqCqzgGZipVdiTn6Vmv
rghLWpJgQGjZpm8olLU/RGlpTZhkaOdHnbxN/mnMOGn+teNAKhWlVLC8gukVWPLLjTNHlQyGD465
dkg1qxJazfJ9ZP3/vm04CWhhY8IF3NWMezadoDZ1CLLFvhzTPRj6hLuiljVbhkAWpr0aDj3y9cFb
qHIxn750t0Bhy3wlCUiScfZBN1brPpK2zlM73dIKXsK9tncAAiAdRdP1GsaNbF5J0gXHPOqbzP8t
p2+3d20JxpcHDssAURXWghl4pNSX30ZPwn7Ssr7E8LutlNTHTAYJ95Ksoq2wJd2f29bWV/PX2vL3
Z9FKkvxISRNYiwbVmcXgoKU83NRyCq8W9L+Z05WEkpIalYauUgm2oU3TuaHqTaIljJkXaZCLAFwK
8Pvbi1rxBFlBxXWZYpNQHWHigjGGsdmPChhx0fAxZ1eYRRscOLeNXBd9cHBMkEgtDDELPTbjb/44
FBO4JsDWr2a2VoyWbgiYQIrxRo5/TLH23BeveMraif8AaoXPSSz3EMesTcWuZN442zVHBPNj5Mvv
2Awgp/SXHNw0H4QZEbd1AshyJ7iNaGv8yLti30NkwZwFJx3uxnHiRJSVLceDEOA03ENQRmbby/KI
ukFcoG+QBcYz3m2BBd6wxkqalJdMLVGDcScCdR9ICi3QCqQUlystSimKMDNUQy2bYMxUaOFAs3hf
6cGnqnWnpALF1O0v/Q0tZk0iB1fB6oVhQVRsL02iMZ8bg97WVn6QP5aKaeR8vsc2OIedxArd2gH9
htNtXgaq0od/HyA0MIkpYWIEcHWkL2zySAwhVOWhq61mok1Ng2N+P8OsrTrBXW8pr0pK8ao7Zs+b
hAq8zHXxG2bpYAvCMN/SYUc9iNntAGm/oBRQPJHvygNwGTtjm1g/irdim7g8ebI1JwY9EcgYcB7w
xGO7GKPigwypxT4LT401b6CG4YGMdDs7AHZsYs51wbXGhL4w1YNZM7G0ytF2wQ6A6FNqR5BuOL2T
fc57Sa28XXEwzhbHOJFuppUk9Vjc9AD2FAzCUYAWUlv3Yn49erkjrr7ama0lzTiL6poU46h2sDXs
OucXinVe9wbpegpuJHc88dKwtUh4sTTmopdIh1nQZWntG8YWf+r7nvY7DHARWtLgqfXql4eMdyav
nxOX28m8aXLIjg1SAZvGQ7YJbRCB2ZMVHkzqorlR2a1D3NF7hzKwm3uvt+PBdWscoxUoQCwFMLxl
AHq+3N4hNYVmqmFb+jR/Jz9d/05GP6NzUR2Yd8WW215YCXkX9hhPVaNOTMrlc5I7PLlPUKlF57Z9
q4BymQMqn6AcY6V3hpVzrriVm/vCLuOy7TCZEOOE3c4qXbBL/npUPVHku+v6+iBxAMzuAmFl/CeV
5DKUzB4Rbid73Z/sTrFDG8BHy7Rqp/8ZbX+Gu24/cYdTV5IfrO+vXcaHzBxDXCQeoEr4lvxElSGg
/qH+VTuSNTp5Sl8eeCKkqwZRV5fAQok22LdjnZ1LtVXUXF4cZxDmA8bF923O479SViP2mQ3GWfoZ
A9l5hOtisgi62Y1zkraTdXp884GoQ5eE6kd5exe9/NHo9A78Fw1cL9xHNjmazy/Gv2diKkY5iQFC
EBTN2ILdEKmREcsyTkrxXE6Pae5NvNOx8mRC2Q/Zngl87qJScnkYZ9VIKj9Rayslow0ORkkGK4d/
F/S8q3DV0PdAKl7BeGYwp0EoYqlIclKj0W1Nu2gzU/mdUPVBgxjLQBu7Oojofc33ncjZxNWrAykm
XroKJIBh+3KJIam6qpkAoRvd3tiU9wHSDkc7CR6mDW+HttU1nlla/v7MQcG7gAH0EZYWgkUL0C8K
Zcj/YALCPKgpGkCtsmcg6tI+GFJ8r6p/CcEn4iubKtoavMxldSULrwbao0gm2FyizlGw7id4XiAc
tPxRrtAwtCaepvd1VxRXASpKOM0SqF5xtC43LDEwderrGq6+z9EGwyFNPN0JqLY1DmFKZ6fdhfQ4
0GLj3+lbnsjq8t3Zax7vDhndLFRnwGdxadycwnKsdHikbnT3k2ZsutZ0o4Fwvtj6Iv/aURgurmyW
IOI1ws60wxB9r1jgpxIsyUOMfBw805lVGgqALRVOuLRcTWi52D1PHeK7uXS9WhBSo5YgIydVLlfb
5VEoJQUcR7trfhqPAR5dBxDn2tOn7tab8KcyU+WjdoJncQNevs8I0nWcjVj1Kbw4FtVBIJZZLE8S
kAxCNfgF2bwdxgfdrzAM4BgQWPgPR+TMDhPCp6wypiKEHT9T3BCcRvCwly7OMH44cdpDa1f8wtLx
P0tiQsvC5hYbHUxNQn2nSb47qKZdVIUlS/1rrX2mdYlpR07ytppAnVtlTo3Q5src17A6L1woCSZm
/kwSrTBrjLaiTrbgmUFboQX1jCFv5ca5vb0rtzDG4EwwbSwQVIz9XzpSjZw/j3MfjqTHFgTPINz7
7x9QR4cZSGCUBtCyYlwVMFrQvy/0/rkU0gn6gvo7aH2i2b69kLV9RCUKvCPLxbAQu16upJQDQCa6
qLEy8DK55YlsfVe9E3+3Tu9ApwJaQDyLK2n3hUXmy+ny1JkNyEKAxkqB4pHvh3uzoQB7NJuaR5iw
9p3OV8ekhb2cdGWx2IoqYCN1a0Bd7/YGrgTQi9UwCaDcN3ObBbBQmlsVLBdCA1FE3pYt7sTErQsj
TJTOylHrahO4DdHTHkK7c6A5mTqD/TR5+u/b61nLFDALAoIJ6FstfsE43pw1qVgXMQbNP/FVMPmS
UVxEI6097W5+5xhbyTSR1RnAUWAqWyZsc3KMoO0QqGljyZ55Ep1577umVWLS7Cc09jwu4n/VHc7M
Ma5XKaUyqFkOyslesRuIR0gG71Ot1F4vVsR4XOKTfIZeTgMmMHt4IF5Y0NitdSp5ht2ZtHWUh+VJ
UtLiEH2pz5z95C2Q8UbQNFbanMN6ZxVLaen4q3dFy7+HatBT8bu2wj+3Da48uy5WyzimMHbiWJXY
0MG8j1JHyKmsQA3Zp7nCwfyuWQITCOAVQB9CoXNZ+VlaqYwjor1YNNaU7WuQQvsogf4uIrvlTdFc
g5sxbXVuiYmIsiBXsyDDknYXC3TYaZ7qnO5PYknLzUgDL6U7iD511Hc6XkN5pct7aZtx0Lmudbk1
Ybt46KlETcs/JV7vfHWAdG5uf7o1Rz1fJuOoVRLIYBstG4t85Ifw1G6EO+Gh4RjhfTXGH9suC6O6
wHpM3GKDtAwiKhWEzyDQx+MlW0vu8N2WOTNwygPGzCyohVZMJCXVsqDZBWVMgFoVtOydcVtv3kO3
eDPv5OfwcdrHKBIkv5KJk9qt1bAufgCzWBC0NrU54AcYPjD39VtVHJex1uJTnewc9FXDJyGfc3NE
E1dRawrBcK5aw/VI07fz/t0E5kDW2dxByGrZhLt4Oz1onrQ3vBETruLvbNtTQJ/cno5A6EuYdY1c
HQNvoTeeTPqqb/8ZAH35W9gBnSqrO3Ga8FtmSKT32gMpOHJa31Ud9l7UFvEpDaUQEKQwnzypo2qO
xLqxepQlkMJ4Ge2OIXKYIERVlGwwR7WZ70WPd3bWCr9g3P9rmPnUuYDR4maEYcyFzlsRb10RKGFI
3S4xPiq5kOTl3N9aKPNZBTCgJ3UGe60k0wGdi9qnsgSOZtO5HRWWf+iGIXbw3RAmMHYZ+GbiZOmS
1fh7Eu2WXjX61CpxlfDztr3rgZ3FSf7uJNtyBdQrjsEC3lgfwa6p6B/cIDi1s4Wk1xZpB5lUTsLG
W+GSkpxdJEUBKtJAwwq7eJOXdk3Q93EzFTMPtMy+dJ65tfzwfH1MOmWoEKVV28VTwAcm2mP9K2jv
OXu4llGf22DuRnWssk6VYANzn1b3x39O98JHTLWj8h/aohdfi7kbm1ZpSCth89rOAuNqJh3TnuOB
1yQIjEcwd2CqkTb4/zvmQj/Okne5nXmA9LTwiGTbuEDDb+Qf5PH2Jn5Xc649H/RqmCwAFQILFVWr
NGk1HUszn7Sdvld+mKgeN/S+Ry0G1HFuaf1A5LRSlHbFjWhL7/+h3IS9/fsDmK84VHES5RG+ogQt
t+oAov5Q8UYeXd1ahohuMyDMCuCWyvfun7k/BA91YUYtELRfIkTrM2pyBw0Xl77aSaKjlIp5EVAt
MC4fmmMqdgYWonnoi1nx7xASfcfoXrBTJ/WGbWDf/nTrWdOZQWbnutiI/dCEQRUJBp0G+uNdps3T
tCk2Ayd6rLvJmS32BFQo5dU+bBWO6DsaeBUSKlojJdsWHXv6/0i7riXJcST5RTSjFq9UqSurKku/
0LqruylATVB+/Tnb7naYSF7Cdncep83KE2AgEAjhrtsQ1n4MHr/L59CjKF6RowKpFM6vWPmIUHwB
OwDqABBf/JttW3xEQuogrWQQq+koXtsou7qdNvBEkOY7jPmMmNcy0UWEXhVcdcxnVA0y0cRSUSKq
alfQNzX5QEvu1GFApT1HPP3ztSWZs6ojMMW5UnztlqtU1ac6QiOanorTRafV64hPyivYrjyk0T2I
UgKKl2DFYJkIQDxeTXjQ4P4M3WBw0yZzQ91uxDeZftDUM4cjdH8nHo3oyh2wRGUv1WyCwlLTKig0
Fr/KVHuXa9kzm/zj/jFYQUGr1D87yMQkLXi/iiJFg2Ifg+9ZlfdUV/EW07f3YVbMAiy5yFjPrNMo
YTKhSJUEUpJ3EbYQmUy/6gyIYRKoieR5ca5qy3wO1Kp6iVMu28fKxY3GOQR56NpA6wbLVU+7KGhN
KESDDmcXml5rPdYIb5NTRb4gCUTI0/11rjxdruCYa0gNsXxDBVw94pSLHhFKL6lq5BddCWZ6H2zF
+jHcCdIDHZaJjiPGq4SqVbbZXL6cql0H7sIUItj3EVYiyCsEZjlGmmplRAcsp4TedU4gxPisZqei
Gdz7QGv7tlwKc5CjHncCSQCki09NjzGqsPSm6iAVGSj3/oM099WqGJsv9XocChHl13YSqnMWkcFr
hSp8KifrScypzFnbyhHDAZs7vUHlM9+g105qzFq1HDXAddZTnu3q+Be3QLC2fcgswwWq8Lrour2G
6CoyZKM8oZBdPMaa3bfbnkAa/dLlnIBnLc4Cbfk/SMzeDQGUOacSSOMm2GR/Jp8efk4oyhie9qxe
wsdyo4bI+t23jjXvsQRldhBsOlDZJAA1k20G9yQ+Gp2rtu4YPUcd53m4dqj+wUKC8XorzRZEClEB
LDpc4n5v8urkaw9++PU5xEETrAi15WuAMDemQCLw69O5MB3Ry079Zpg59vFawsXf4wFjuXjA8HjC
1sxwiStf445hNCAhDNw4nOWT3pMgdUWBU2FZB/nXVck+zPoitcqsx1WJ5+aGlAjC02KvmDyhpjWD
AEvs3B6O5vAbZarAguhaqGIthvinSLd99jwVxO5qEHrjXv553/pWbX6JxnhBGaI8lMRAw1CH/mUm
A9npFqRW0CkbTGBGURRvgHU+UinUHDChFkcDYss7zAo1HjSBY2dIu2YXJZnu9jU1PUrKX/d/4lql
FM3yUCrHpAcoP1hZgbhQ8jHTRxgVkb2Ovrd4fLeR7CaJ5ffVt2yApA18gdDTciSxO1FlVO2+Qsar
/ZzMxzSqd4Kk7lE1Omsi+D0sno7X6h4ufyBjfUNdgLTfwg/UT4OfgEop3KZ4oanUCbbqJdvl+wgH
e4OJpvs7s3acl7hMPNpHhlwFCWoCBXmn6injJXXWLHH592f8RVBdqIlKVBXuQsapUtAzSDvXiPZJ
8hh0tpVxqqZrx2uJNv/7Ai0vO+jiYlYIk79fYz3nzd80HrvX2p2/xGCsXW/Nqa9K7JiQ+gl5UZC/
Ia48Pt//LmsVIwwbgNkL42XgUWJfzpDyyoYsxVIm+Q2kiU5d7WqJ2gUyitpGb/Yq2gkqXtJjbW1L
UOZrNZZSmYEGK+y715S8aCleyyed9ypZdfFw7VCsgwb5PLV3/ZlU9LLEI9TdnNrFwZvcc7OJDQ9f
yytPgWci59fb6jOvbLlmHJjWNlAQw9jczZBsbLRdJpvY0b4kXlyhAtd0b1Ouc2oqaxa/hGFOspmZ
gUgq2EdEN1Ph4kzb3YRJd/CRiyKxVYVzIa9bymJdzBEWar3pxb8GOVJnAHu9ikExPCaOmZK4fSEa
YHSJztAmsq2q40QevD1lDEaOIFiviNjTQHyK20/SbuqBI2i7Frst95MxFkE2ikkkMJZ4SJ87E9pE
JqhrjfqljjoPnUScz7eWO7WWeMz5RoMANYMUeMrFVfepb3wokJy7NP7kjDvUF/1mdO+f9XmTmJyA
ZShgJ8McImZJ2QY2FMa0uAmAqKfC7zHpf+apyoFY+05ok58n/PBMv2GpVeJUpb2Fdig1e+zJQ2q8
iCLPY619qCXGfDAWzldBkN10OTAM2RkOmPd9FpzY03d9Yk9P7a7bQ5loM3xKv3jMRauLM9E3AsZ9
NFuxBYvOTEOTZIg/tKnxg47EdtGUdhYEnETHLXMREssYycFbS8OEAwZUr1c4agYd9aEHH8FF3xSe
9C2cA5xoJ3yIYmTIXMlFo/pG3JmtPY22+oE24L35LX5Hb6Yfc77oyvDD/GMgxInGAjB5s5kkGhuh
DhE1ivYFzS/w2gCRChQ4DV96wEBpYoegT2qOym9pF6Z2vkk2+ivP1d1u/PVPmA178cUx1TXWoLYH
g0eyt2RPRncd72lzeyMBAoOEmIUDaydIB64hskaVKrGYV1n+aus/ltrZMTJZ3Z/7R/DWdq9hGNsl
qLdHYgWYFOIf3U+x3wXFqZAHexR5fCkr9bUZCy8cJMuQlWeH/MhEhikKgBUOySZtf02qfqDyD+Tn
Hb0vbQmCzGhuB8M8+U312DXG7mRp0Jao0WWemL6QPg4hebm//pVL5PpHMV5PhUp50IkVdfB2gfRI
4wno8h53Y+wq+sdUbU3xQeEJoszmce33gGnOtA5gP7qd2BNraywUGWmmzBSfSKZf0sTghLe3l/E1
BLMsJSLCMFY1deRc8erE6aWNSFyhDHejsI9A3Xt/G1cPxGJFjLU2rUWFqAEclNLsHtN7UdqAm77i
wKxa6wKGsdZeLyF8F2DjdCJtw8YvEpROlHl4DwMsu/9gSWDCgJeRMezEdi6FfRclHeRVHAmFRK0C
Fz71MKx+H2TV/CwIXs2UkOAxYrVp9LxO6ZBhRbX0J0IXETJ1CKzjwIFMlZ0lTqTbsry9D7pmfha6
HTGRiow/VEeuXYsxDXplavhYZYaB21p5SPuaE0ysea8lhHwNIVQgSqliLEuIE0fAHBNUKpAaV8rX
+0tZM4glDhMCxhXBrpbAyQ2CsPaMh/WElnvo41KBYw88KMbnV3IhkUYFFJFzNzLtspbRyu3U9JjG
3/dXJfO+0HzcFvdLnRN9zESK7du2oEKUbfNEd6pnOfIZM5sOeGPBNix502ZvnqPn18R5DV3Nvf8j
1jzIcmsZD4J2i74V6WyZbe5luddPhd+jH0GTDkLoCsKv+3BrHmQJx3iQChwbY2ECDkNOL4I8IaWH
acqqRL7iPtCqac7tHehKxCFgyaskZDcUoW2po1b+pEBB7GSGPyaetazu3gKF8VSWFacZBk6pE2eb
3uy2Asid4uAwNJlXmo9h699f1EqbGcZaFnhMJjSvqtIAPzvFEKpt/jFCO/tQXPFJedcyO+zsMnSE
N7RAbOWHyqeYDwsv93/A6udTFKTdMEiBjinGYjtFE4ZoxHqFBJo7YezEqqPzJCFWj8UChDHJcNQj
4e+mBmjVE+X3uOVdMCutOPN40DzXOnNGS2yj9ETACjIE2MdcOFfFYx5+1uHGGL5j9VfdnfVkr5en
UNgQ8eU/2L8F7rz0xYkPwBZBovnEN1PoSpBb1QxERNnzfZTZCtjAY7k65isJdZd1UwCUKn9Qi9/q
eJSRWENhLyxziISkXqH/2zwn1/vJfLKhKCsL2SnYRbO3kk+oHobNp8a7q1fO9NzxCyoMtGcjYmau
gQ5ZgInKQCkDwUkMxU9RKiLmuZNizi2wksIBxAKK+VAhRIJ7I8dTCEp51kXq7Gkbn6aNcFIf69rO
diD8OFifEqcpZ8WdoAqGRCgSYiiysDNKZSO0CkTTqUPLkxkMtg6hFyjDqlKBhLrXFpzUw8ppvoJj
FkmVPoUCAuBK+ZgJz1KylQSOKd7K0ILvY7kkxhYHvezNSgRGrT1D/k+owTd0alO3yyHUF3tS94eq
fm0eRPOp7g5a/tjEZ+gktHBsEWd3156U+C0mtlbFzILBFoOlRoS6fU+wXjd8UM4tvmzxQ3We42N3
pNvoufUzwQ62Mx2ybu+j14YncbESXFz9AOaY5IGASj7BDxgCPxj8MnIj67OzHsrIcO67AO5amYu2
rsQ4jTVAKaFbJVtRw5Sp+ivyf5Pjd+In74XkxrsQRKj5sbXjl3IDyuf7P4G3WOZuNM1iMCqIvEIO
0u1VVwVjWJ15cfilJG//HRJzK6ZGMdIculwOWH+64FCl+zF9bsZLEPMujvlEMJ51+QHZ7lQVjEhq
UgOplo+1+kUJJ6Be6UrC0KCKZjKwPZgzz8T1BdGoJaRD1JQ643DWgjNmXIbUrxR/yg/j4GJxShhB
bJIn5/OXdYxZGIbKcSgUkK6hGZp5LERh05RgXaeORRW3hn8bQH+ebBJq2XLvpSa4h4gTWvo2Kw9h
dxKiAzSiR+2gKw+99qH3T+hCs+UR0n/hhgRuUnQeyKZ78UAmvy9cY8LLR7GhRpKYwaENRjs2B6+D
9jnNBaeBDHtUYu7qh9xu0kx3jGy0S3IY67NBRX+IHAsPphD88zwPuGKjMhR9JLAFIRS4ES5EQgat
nZOGOAAeEB2yhXUixLFEr9Jq976Rrvj2KyjG2Ra9OtFUnqHiY6y7TQRGO2jZgkMf1Nwlx7OvgmFa
EfUV/HdD/B5OfZtmCsBSUGYP2eSLgm5T6UPoj0X7kJTUv7+4lZt5BvoXHuPY2mYE9ZgEPCK8iRhi
UeSXsNH9qfXu4/DWxXg1CVwzZaPP69ICaC9mvil/F9pGmaJNaZg7c+J1wKwAKjMt0tz7NStUMCGH
IEdmIOtm60i1J4blLp6+RnoS8uocS96/P1KOJISMiTokYJErZ6//LDdACxdarSNrgTOWryPKy5Hu
9znHOlbu/SscxhRLSYnUBgyKTm6dB3JKpZe447jkFUd5BcFc+8qkWDGKba1DAxXKu72j83QeVxcB
hlEkGOGu0AVw7SnlSdHDPMJmqVH7TqFY3pXRc55wYobVdSxQZvtYBOydZAp6LAIF3Hq2gs7Xotje
N2neOhiPnwiRJaPzqHWq7HdZQfkWuS6kSf8rEHaSWtUKJcQBQQcAJLWotutNFZ6XU53m7BXL2WNm
6OtTC6xEbLVz1Mku5vfc++tYSy5jxPBfX/0vC8Xie9Q1qagGjhmM1E+nWD9C08/pC3DWjYpbxvkx
oygGRD0e4yJ47AyvguDuEElu1OW21ouboL9QwqsTzJ+IuTyvfhTjJHK0DFFLwO5m7atZXKrxIQwP
oK/uwpNEvK7lNBmuONsruPk7LPYgCcQuT+TZJuN+08WWLcTvqbwJCKfyyvuezBluO8tsSms+wyR5
bOvqkOUv9z8nD4G5NooqtMxBBEKvfgT5RqYSx+7XEq9Xe8V4CT1OJwzBYK9STXwxkwTi2VMPlmVr
fBw6wbOI6Q9xYdPm2QrJfwvOOI8onDAy0Ac4EOJLFtR2hEPenrPpsdH3Q2KBjeWQCzIHddUYkfXC
1Y+aA0barq2jqU09VIUIElTwWEHuxWqCVh/HGEAd+UN/Funv+99wzRr/Ktkjz4z+J5XZYXNQm3Kw
gNda3Z+sLl4G5MJaKXdFhbuh8spBW2IxG9pTcB5UJMYI7hFN2HWIfrnyh3EKLq/yc/1dcJrZVpqW
MMkMBWHtf5fGuGYzUFMIkgOu+xYf4jfjQh7G35UFVQfwtiueq+3etCfuYMLcYch6kwUqy0NcGjJ0
7FOg4nXq9X/QOq+d1B1YPSK75LGDcT4eK+VnSmUh5gOwUOh0c1CeT7lDkmeTR1q4dskt1zR/2IXL
irQEgzIJcDLF2umpeoh6SBCNvAQRD4ZxxK0U1UpGZxhNdMx+nyC7xsvar5AfXFmFxrjf0RyNsZ1B
BBDfmZv6I3nJj5KbH4oP9ZLodsxxw6t33nLzmBMNNhuxI/NHavK38AcUf78oeMcEL950DtpGhd/l
QX5B86P1lL7dP9u8/WT8M/xmWsc1kBXluzffZKWxK/H1PgZ3eYwD6UYiCeJsG/pJQTvgl2TTQ7zX
crftsaTiY9oPj8TVSlvemLznNsehaIxDwa2tR0MFbNTF0TElnVUU4m0dg/ah9ymircDgxEgr7Tc6
WNVlbabA/UtOdX0SgjGLrZJKmLUtY7ztz1m6J4mXKi7G/904uYzVKQ+2bbupRleoHhKy4Wz3/JK/
di/zD0ATN7rFUZhmXzRQlA2tNFcxstbXNunQhVlqzija+LbgyEowABzp3hR4WelxkI15N+9BMyen
MEMzRsMA6Dn1A1r+aJ2BQWhL+l1MToJ1zopjXX0UyqY23iyIPcmxLRSeIv6WpB863iiaLQ7kyZp5
W0LRU6gX9yezCrZTRxyjfEGWRBY+sqJ2rTKxG1Ad0vpriESH0nMIWmO13CpyhALlrlMxEIj0RXNs
JoJCzZcJelKBqs4w+pK8TUBjmu20al8IuVf1u1zYBMlOzyebosHT3Ojjpu4uZDgFylkLc0jyhm6W
/wohTJWBxhFRRYa+uOkxTc657Oqyj4bDEjQA+TnJdsnoixTxav6Wofs72CbG1rTeivJJocgIQCZ6
fEqhZSMR16y3RnUxqZ8RxS67o6bvk/BJL44CCKyMdwsF/+lI6kOhQAmG7IziOSObvPkR9C+om+TW
xei2hW4b44Yo5xznR+xAEBV/N9Bbo+d+8iHm48WgZM8+xOazMGIHJREbQRHRT5HpqNJrnlyE4ocy
Nq6F4XQELFQPsV0geKvUfSO4VvwtF5qjhp/i+JAlZ6EEsS4KKXKHPn3Th/k5SfEaVOAr9if6h0Kp
wTqKwRlprK55NcnPvoYQU3XsIGBAITEMwk1rcEjnh6rXiM1OaKsjDceNJp9TpbfFwtyY5APdQn4W
e5nFqzutVNfAdYauTUyviSgLscQimRYGtRa1czOOI+2MXe1T0KbEdnpsMIZri4/KyXitPVjYBdN5
IydwW4PHDCmEfSwJLdxo+Lp2DVWqFW0tAz45pq7s9A6kZs81eA/t94t+DN18/43C0Xvj8UYDVuYT
kaJfIDMHUy9G3ahxqf1tDwo8eV/Z03tY2RlCV+fZ8IwTJB+P4zbaGW7pJhthsEUXerccB7HiH65+
xnwdLaOEriloCO1MR56pSAAduPoGzrgHD8NrbuOGc40jsT+sX/eBb6Og6+Uz11xXEnMUDdTLhtCN
sq9S9pqytFuFt7759zP+72p9zE0nkqyvDA31q8zOHlRHOUQ+wTort9tA//DQbFuHl1JaKWRdr425
4bIIzPLUxJ5mb5Ud7XK/UkHogPyj+4OeHtKN5vScsJm3SiZqTpUaNOWzGRvWXtE2wfCgCNv7H2zt
Fl3sJEYLGUsBvbROamAkevhT1LaTmO/KpLGb/gcqTq6VDj9oL9sgNSc2NCWcUYLsQ9w9EcJ7Yf5l
2vv/PyqKdtc/xbJSubTmkjyCwScrgkZYvktc8hC4P8lmcKdn3GqQYsvtxjftDrqb1OndvZbYl/t7
cmPE0EeC0B24kmciY51tOu+FaExFOUAYNUJwEsOGFZxrY5y4rfs33xdAf2l30bgPF86KilrplJY6
dDyQeAMdn57bpeApsn9/NbdfmEFhzqTcKVM6NECpY9vEYA/iM7tINvk2uBQ7xckHu0Dxikfvy1sb
c0JzTCUYYZX0jlA80eSl1Pxecu6vbP4TV/bCLIw5kMhYCo3YYmFCIoq7lFTZuywoeuINxVicjDZJ
/whtMnDymGvWAX50UM1A7Bt9G4yVkgRtMt2U9igHbkSQ3YmYuqgPsvJxf3G3T+a/q/sHh3noTaoM
XQz0eDsW4jpXGnx9E+7lT8FywqN5yZ/Lg3YiO81peJ2Qt8+yGRlcT+i1VGYWb+bThcZk9VZMQFK8
w6nbGaL9jskET9k0u8RDlMbj1OUCMh+yDas2rlsA6idofiMzvLEc7cn46kEAHe3NB2464iYxwKyQ
cayCNua9EQGw0sBcUzgd2FzsGpGanztcGdvbwv012t/M2uIybvO06EYRaIMrnc1N9w0V1AYMm878
Pps2+rlBYAQV9B+wpnHLu7dWDyLeAhCigCy9yJbqR6kocnnKejRWoaW12/ZzFkvTeSHX6rFQwP+M
wTnohbBFBJ2aRmlhWxFstdB3FaHnKhyrffkzeDQ8iJdND9lj6FOe4Pm67YC2A6WLOdRjLw3MWLWh
bgIXhaVv9QmN9X7gpj/lF8wTOtW5/ck5lvOxu3E6CzzmWGqCnNIoKkAUK6OThVIb/adOvGlc0e1B
mIPXH2dnb/sPZvNZIDLBrNEGqZ4JWKH5FULfCXlqP/eFDrx2UJ+CoMB5BNmSsEtAs/QHEhZf5V44
8qj257D1ZtUYEwUfpoWdZnsA67RszEKZnVF6VKU/Jk/EZH2RCwDGBaCzrM9CCl9OBx1d3oUNFVgn
Ec3nvEV7alta6HdBKb9O7WRUkYKO7GBAkbuPtmGZQIRPs2U9gFJIde7LfkdMxZb6+mJqHVJ9Qsx7
YNyG+fM3WfxcxoF0BJTVojzfbvpO/5pFeAvdjy7l9rkEj6b5nflT7yZ7ZT84ku4Ozuhe/u0OmOuf
YDGBmyKoQ51q2DFQ2Vbil9A+mTEknt4htMaxwNWPP/MMzlkOPOaY+yDptCpOGvivCbWufCofhkHc
cI7VqvvA2JFkQiNjpgi5jv2G3MDzdPbI4GnSQFT30D742kEBncwntcMXbQ8NAvRI+rV/H5iHy7zX
kqAmSkyBa8XyTi2nI6rUTliMXsSj2lrfxX9WOPvpxS3QJaM20RBIpvUex29q7N1fyXxC2COKLhe0
vKB5AEErE5cYTRmFfVjBJENt0yDpETxC3bDPN9AYfsh47R5rq1miMW4w08spalKgjdZ7G/qzYPH9
5fAAGIPQjVgbpBlANy+q9AvSoff//lrw+Je9HK8fNOoYzAmW5FFR9K7unc742WhQXN40sY9pFivk
RKmr8fcCyWQOajGA+9cgQIoVsYN2XoSMM0lOWfgrDIgfygqaS1Pq5p313sc56Ipy+iZ2mGbQzOIh
SBuOxd927MJxgMEFijSz1ifauq8NcQzVSuly/B7yB1QklkvRVNSAD/UBTUpIiFCR84pdO2JghMQ8
ISi/0UHDuA81VlQzqpreCQMQTRjHUskwXeMVjXv/i94EOrPamjS/pAyoOkFn53pdXZaA/qYqoTwM
eZ3JJdUTbuP7ELeJpRkDGqy6BuFXEf1O1xgGrYSyExuo1X8N5wS31Kbz/crutuh5thyMXnmgBR7B
oJ65vDb8dWzdBDsa5Htl0H1fY5t6PUixSVOHbJPWHi45uHojSME3SEI6AnIf1u9Jd6ZT6A+T3Ry4
Ufrq/v6Dz9IoobBQKuoAfORWnjBcXmOe0XQnp9j03m5y+siVnAtnv29O6bzfC0zmm8ZDl7TosIHo
PXh8d7FN9tApLuyfxKm+0cwG8QsPbJrv5Yl3u96ekvn1A6FPE+8gA3LWjNWWctEiPxsiqxS/G4Ej
xruq2w5QQTRDuxAeu5a44LTOdRFt4Jv7q745MAw0EwuVdJBorABaNobdIHm9pHtD9zxxea3nk351
ZTBAjEXRWJaCfAIQhKF+1f70ke3VnXLC9JsG8Z0YcRfH6d6ya1wjsjaU0EZNUhGI4LdUv4rt4Cbn
8RQ+d9vUzk4IlhC050+iH78isjX2JWdnbytkDD5jT3kCjcFYB360E87WJXxLd9UbckxH82UMPehd
QqjWqV7kh0nguI7b03NlTwZzYUop7QcqRQRBVGrr5D3KS58KnPXNH+zOBzUY114HcZ80PZY3gac0
b5HFk8vnxkKGh4pvIUghsjmT1fMEQW5zFcy2zpf5IrYZsC6C+X581k13FJMtUkxO/Hu0bBQeZ3Gj
YS8fTN9ylZf7J2V1U+dmQtChWSIE9K5xy74h4qRiU4MUKkrJpi7eAo2zp6unEXEVLi5MS1is25Wr
sBO6GaOydLyeNes3maQzFcZyC/0AzuW8uqB/wNjz0VkKASkNwCLltwZCdjSehLwOgttOnvlrLUCY
Q2BE6JnUMfDqqMIxUN1OPyZG5+VQqqjlfYMpufIb5b/7X4qzi6z5R8lkjVIATMTZuVunyUnrwJxD
rELwMNrb/duxwPUSGcPIxCAfjAKN1qLyFAWPFXpqeBEw71MxNh9ZSTQZYYxPZf40VVtBXdQIOf5y
/WBBKB1cd5IM0tD5RywOlob+dLXXsA7NOgkS6OlOhWpT3P7KNkh3WvxiCKETIukQ+pV2VlMXXRMy
5dX2Z4O4cSuLXzF/3MWvgMpWORo9fsVQ70TFliFHINeeQX5EwxnUt3aP6lIEFXdeuLVqNAtc4xo3
QgOWVDbAHZOLrDsy2U5l7Ooxx4usHgjAgExMniUa2RRZM7WJlgfAEVSImapYh6TX2yAoXIi2D3Y0
Zk4lSq7QKPuo5qSTZzNh9xZMdiCbg4a5AjmT6zVWShIjcC5gRuGI8k7lkZSXAZy36QZinp+HyDLU
p1h9rSoGUY8kY3mkMveqAR5YEZWTQfmCtO4u5N3xt4MXcC+Q2PxfOIjsXa9owCBzMcpo/k+hmGH8
LgfJDVEbb55LCNDVee1GhZ/l/Q4B47/vY5bAzFaiu7gZ5RDAeQItL0XfhXHtG3Lw3IVcSc/5ur7Z
U4wEzO2BYNRhw8O0bQbIGQHLbLLQRokFAvCTnWupO+p4uZWDN///ulEeiJRuYXzuZHJIRtY3evEb
mDixanuapz1+g2AkwUttCP0h03PBTaYC70yxlNxeCKdNOJjjvozl+pwN9YaaZs/rxFnfDA2aSpKi
gzKJ8VJSlGbQM8EPEfXECajbtWjG+BaoTzQ0ICA1BmEtbBLaTQaeh1xzEaihgQLQxKQf2HKvjU0e
LSvr9Qp7EH+ZBP0Zvyzo42rOfcta8/XI94E4xoR8HPIF1yiJMChCUdZznKHtW73YRi2S6OPP+yi3
mQKcHF0EkdfMYmKIrC8w0jKWzARhlNzBxQ6B+ZYbkIvUaIkCfpvKr4Gi+AnNAicw+59DWXw0jfFU
qYHlSJnyGlBV4XinVdeIIT8MUIJ1CC1OjAvuUgEXUw1KVIJB7EAJnmMDWe+pcoSeQhc5flLbzNOG
zAt5KtqrsfpMaKaCjEgCPvtpUePvFCEFdPlY68MmrtWf6UjsjD5PEnWlMPptEjwLrdcOM+9d+UkT
3EJ9Le8ajSBQk23d+rz/heYTxZ56fBd0nEHyAKEg42FGo6kqOsJZx0OyJ91TpoybVFPsAKX5Iu/8
gPCYadfse4nIPBvKzkrHEZSMTplMla0gXGvE9DPWqKMJBcd/rln5Eouxckmg0yD3wCKIpq0+to3y
rew5Ic3aZbQEme/DRSxRa6A9kSyAjPCPSVLZcbgRrH2AhzyPyn7tNbSEYgyoSGkbFVEJrl0qo+PT
s1LbiL8CEroy3nlQ/gaTNscnr0Oq6BsAuzvYSeZ/X6wu6cuYdDpWJwYVkBKnJvJutFAY0q2HQG9s
LTsTYeL0tf4dOrmxS4gxQpZ7jt3ZtFQatDrqUvBP6iZ+V53RxjP2WJwUO3UOgjc6wc46Di4GVdzs
VLqTHbxAelbdDfv4Jfiofqmcb7wW0xiY4NRkXUbjvMYYEkiitTGS4JSRLwJBqvkQh9yYbdVYwXto
ySBxQPzEOKYizyYNylVwyU/qs+QX+9DrLFRaZF/bhD5xy96GyO79479mu/NHBYE/yEFBBnP9dYsS
uYOioQgwdGMsH7Ox6zOXwGtqbpyWvZOEVHtumsLgkX6uLRYa4hpQwTcPDuRr4LrMcNejddnJxjNR
fJpDzYcXJa55GhOpWBPU7GhpZedlRTr0eaz1xGnbH8L0EEavsfWqm/79LVxdCYQP8Mkk5IRZDzoZ
w5jiOsUBMeNL23ZvSR3ZZj9592FW03cm7tFZsVYGhyPjqakVBKE4YKQptU5a5Onk0OfoHt3U7aOo
eYXkKXgo6Uepe7kPvLq+BS7jr6NBaqM+mmYfivwsSXZK9VxkPK2KtXtouTrGEJMwnsKsxy5Ghlo6
tWL8nkG3Vqzmjlzmhh+XreRWec4hp1jH1fBSAv0g7mTGvWl9XikNxeqmOEM/gXnoDN0dJ5DbQXos
lwRf1//c3881VwIP8n+IKvOYCGgWd0ouwpUUIRhuHqyWV19fDXGWEIyp4IWnVnoICBOlv7LFyfKi
8DHs30sdw8xbGfJqUJi8v6y1ewLNGBJkiGeecXYjA63UminRYCZd4ZnaZ58XIOTsXaWjDzGIMama
HcV+3P1XqOxmqrjfSdcB1RzOU3lO2kc5equFx0bdokOjUjnWsnYWFotkCzKWYrVEUADXJ5ciPUSK
CiZljj9Zs8glBnPeCtAh66EMDJWgrAYxZzWyZSGFaoA7Um/6T/JzSzjm4I2ZScZKBJwR/UhzcHQN
Xt1yvtJtS4sqg7kE9zjMfqbVYUAUEtKqQSDhtGOaxuij78JPyOnq3/FELN8qpPwyFCZ5ADd2DarR
OhTOWS7qKIeQsD9GVZoeKKbleAJrK58T1znq/2DG1kQURq4vITO34pLifT2LJARQi4JWk9nx9DzX
TiPYA1QRT2qED5gUv0apQWRcKB0ShX1faUfBrOTHMNMO6QAqfhT4NmMn9y5iuBNKQ6MdJcXk3D8k
a8sEFSDGhFAd1dH+xvwAA5X0LMVjNjAvpvpYmFuJ27S0YrX6EoNxOUpXTrmFnLlDwfZGyOSptLD7
SXSNoPZoLBxlathRhwkoCYq6iuWQrLPFXLKh7LAd89QdFBl99F8GcoL3V78SBVz9MuY8mQak2Js5
cVqHnqW89S3O0D7kVbhWvDqM29RVzJxDQodNuOld2iCNgFelXP8h9UtUv95fxdrfV0CbOVMEIgZg
PY9e4A2vG/j70AIF3Wru4MK/j7Bqp+AzwMQYfr52E5KFUxVQLcTjotAPFt0OjWcWTmp8qhiTAe/2
0CPlwimkr+UHkG/6B3M2q8Xroo40XeosiIcoF0uyMc1hS7b6iW7JB5DIJm/N0XJVTu537TSAfgAS
fyC/wG7O/76ATHVMAarF/FwTjqm+EfBo4+rrrlyG+hJjtskFRi2JAYi85mVVriQiR+RO2SmIX0Vo
sct2ywtBb/sx4V9R/0C3oITA8IYbCmJVhtQMeJ60TueKr0NsdzbKII4JmbH4aJ5FVPCFAwUHMa+p
ZXU3Z7Hd/yHtupYsxZXtFxGBERK84rYp780LUdU9DQLhPV9/F3PvTO9SEZuYvg8TZyLqzE7kUqnM
lWuBGHh5IUpxfNNM0SIcgfyBdiTxsRzfrc0ex8UNS29BANd/25A2CZQKSZdHeBipO+bwfeTrb+Fl
F9i72KH3oErbyBCtD4nCYyNvtaBKvi5eVhEexzOGZGm4FX4M2dXUbpgAGmdtTHhPQ3kILwec6a9G
WujZTClXElcovHpScT99QtivfyZWVu67MtTfRZPbh5AnyjXLk/aYZFrmJ1CS2YeFGh+ipG7fyBiq
H1VShHtVi+YgUUz05eBBZ+yKPgqDMdK7o0rnHvKHLJ/f0gltbDQaBbbHSNTSUSoLlFtT0l21XGCP
NLR0edPpV83ElJu6AiDRUa1p3lVaFX3oiSauaNaVd2HZjJck4e2tUOoOWam4tIFkyOwx4B0IuiJV
/7TmtEt89BKGuqPjmn3sOs5xK/T82mQ1OH25yZPZLQ2gQMDKwBrLmYupeW5pSnaYuOEeV0p00MxK
89FhFs9O11lkH5fgk0NpqqovuWEsX4b2u96yTU+vujwHi1CcoL+tGIKKmnWg5oONjnPAsfcoFQwH
GmY8ctU5Np4iMVvHgUJ0E62DucF9dHRPJTreVHKpl+i+iwZ7TJyyURvIVmMSgyFDK6ZZz8rbqAG/
uu876Hd0aNqxg4T2fJfNNn3N2hiYA1VVHhNcce9zaIU3TTkQX9Fio4PUFDGEw1s2Ec8QEel94Ki1
F2OGLPoYjfRCZJ32gdZa/S9ScPV2YCJBU5nG8aYM9Ux4Sl6IlyylaNuP7EL8zENzPCaGkj0nWt8f
ilwDndIwZVf4zzv06lm52wpmXIXKpKEAa8QHa9STK52blVcXM6RFK5SFXuxKp3dDHtmJY3e1AWli
YokhCLMoEruujPVDAbbiO/QKVAH6TGx01xjGdFSGfHhnfaz6TKlRVLKUItoNGlEBpeGmuAU9eXMt
wipB16y9hDn2GD1EaZbfF/lMCy8p4/LQFVX1FhEao8iu1cMH6ROldoQ2zeZRj0X7mqRMCRK0lhzD
TjUe8640wgMZUr7vUn2+0wYjRyPkZLpKqLA7k1XhAV20Jkr3BDV8v+qqUHNojuKJS5J06neiacY7
UfYTBBiFHV4OppLtaah0+5CXCojEx6r4zAHUeTQwL7FTxbXyEGlmk3s568VjkZDxQY9a7d0u7cSN
hA2q7KRM8sfc6KsPUyDz6Og5IOROnMbVSzEI+y60QXvk5KVh7DqFZBfWMAKg0fVjIIpmeNSrSa+d
SKmLX2M/jL4GxMOjTjm0t4WForKT6cVY+mgRjh+MNEwuM27GkAXG+/VRn3QlKMLOiB21UAXYb8Nx
eDbqCFzeIqttJx8ovRjAH3YdGS0OcKGaI04ROLfirOwvhiFV30BIDZ3ItCL4dNMKM2/qC3ad1Uh8
ORp22aEKuQLXQet02nHoPB1JraS3UzJ3kFcgcXWo0HgV5GaLvLo5Q9Ctac3xUkHs9RM43OGpBDfL
IbOEDUAbigXoO439PJqq2Cvrov6IrDC+hjfsPKXOpk+W6WBnJYaCJ2Q+xmhXKgFPm6cpuuA9x+vO
nmi4A6g6exjhrgM1afSl64FEh8Iuq8AyrPSKlEVyr4RTvKexYeI4pCUOEo1bPzLyEQ21cx8UM03f
0DGqOGSKOz+bUrYfVNaDYjEye6+uJ0jgKZreVAEDBWNAJgZaSVINPk9y4hd9ag67ktLadq2MmFDw
MLTGdoaCV62nA1MaI29RA75illDmcHpi5H7HeGu4LGKpT7VUgH3EQCo1b0Zlhgsz68mdGzKXYBtr
0l8xzaFWOhZV+1wVduhPRl2+MRK2+z4WaTAR0bwZkdLuK1BZu7XStX7N6hIUO5j0OFfmF6J16q+B
pJbDWFrcASbGLqMWTbLMsuaDho341GUKEGnnQ8rV0HtJjKm4v/HOkoMDU23CqcFNmtl+VaHlWjhT
5VlgdTtvZ+3GNqHkjmcWwNZwYl8v00FP8LZMEbka4VFX/oLShyU20uBbJpb4/CSiU80JnV8jTHTW
g91zp6s9ddqoOm7ZWP5+YqNI6x6cLYhMreJXlfppcTOW9+dnan1Ffs/Ut8DU6nAZYRglXEVlvljF
ewjsar2V3l17rpyuiLTyXNPjiJqwk3dH03hK+v+eiKGnvy+FhFDkG+yQYKqqzK9i4Tbms2Y9n5+r
reWQ4sAk1Y1elBhD2xyT7qW2H9Lw7ryJjWn6+0l2suJ2mDOq1TChk9dYVNhV/5XNDQ8DyK2aDPkN
/JtcU5jULp1U0OK4mXbkI4QNuKOGW4+4tfj81Ii0GL0hBqa2MELvso/qOrqe94pLvS4YenTWlR/q
/vysrb4aTw1KK5MKQFYXsh90Zmm4227n/W1/AejVrbF7sj31cuuRsxasg71z6ZyFTg0IYr8eTNVS
9Mpu4cemDHiP4dZS7jrzKrJugE4+P7TvHcPLS+7kXSBlKwwixnpI8S4wHUBYg/q1PdwMfmS5dJfc
Uo9BVcEZXtsjdexd+St3cUU8Ec3ZD0is+Oe/ZQ2N8eVbpGHHXJlSwwoTtzfuZx6ogINo7E23X5ae
OwxdgRjxFJA+OG937VAAomwD+Y7q0LfHLLjm40JbEINKs6vGzBF1vTHLq8/zEwuSM4+6Uo/sBS5o
d9N7qf0ED5hjq6FDDVS8+A8Qit6Sdku3fTW/Av0tyH0AEWFqcsmrSRqj0ZK/l1YH96ZjIvGwh1wO
xFBu+Of5Odw0Jp3JqmFJNyowllrIrfGD2QcdDr9lBjzej/wlJD+T6teG0WVzyg/10xFK57KoEyT/
MxiFJJCxr39mR6SVXfJD9dDBvMufNswtY/huDo8NE3zNqPNJlwxRqyoKlQVccldfGp44fHI3umod
ljnc1W/DoDmgCGFdRzdb1aq1DQRc1r+Wpdm16zmOwmWL1iIoD+JXdKn+qJ+TTUagvwU/zw1RmtHc
TnlYxzAEVl9Qfj0H8447oPN3iEN/ZlfmffyJ5941Wpjpdf1kbZyT1SwFEDxgOQPtMMB8UpaiwaNO
JyUW9Kq4b2+sW1KC1KpCmOWiZ9tN3ovb6QKPatvLXv5kbU8sS37QtOPCjpet1L5apnODsFjbUc9g
TvHDip0pqB3uNRf8M9n1OfhYNqyvbuQT65Ln44qh5AicE7dCJ7wT7W805ojnwUMj6o4HW30oa9cL
ABbQqUUMu+Asvl4vvIkFWj2xyEV4zbkz0KAtd0NzFW6VltYimlNDkt/rp3qy+wXgq9SPXf1qRIdO
3dgya8771MTyCScRTVJhu/LFtc7sMGYALmjGH4Q0KLOjnmQYNuTkpSNR2Mja6QtO0R4uhglNSr5t
bqSIlyhYPnUnxQwZIK81WaNqPUoGymxdDpY4tjz1tIK7RrIlAL229qehhbQkFZ6hcR4voYW6I2j9
rS2H0Ls53RW2t7GplzLPt1GZIPgC7AIKHbLOeiIyk/YZTIV3yQ3TfNw//RHqJLpv/Azvzxtb22kL
T/H/2ZIDW10rwyoHGbrba55FrmcS9MOfxM7MQBYfBYSFn+jrTqtHqgstBJgOegimDZrOLaWM1V3w
24DMtSjytqBWvJR0+qd8CGh8UYQ7amwEs6szBQgzWgmJhn+kA8NUnldNt5QK2G6IAqVKHTRhn1+N
tZGAkAXdrUA5gMhdcjBFOVvopAV0JI5zJwOWiE6OgIZf4p+3s4ZRoaeGpN2sKklNsnYx1LTlJRLC
6TFHQtJnbdPcshpdZ3UPwZaeotlQ1RqPzmYgKDfcjvCteGvtZKEYh1cPEKgQm5PuLtEaczHreCSw
NFB1NGLF95F60aLzbtQ20GprTu/UlHRZ5aVeIViAqaVphxt3Q7wFZVq3QAGmR6BDNTnUMYTIWLKU
WdpmVxbXRr9xmFZ3CArU//y+HNDkkIypR/x+lf9MusSLcmQ6beYbvNxwQ2sNc3+zWoDgUAVIRe7o
wkYEZANcza7VUw+NO4hGlcCMMqdEvhm0zMBaM0ePuB+lxSWakq4n5O3npkNWGwwR6J83ZtXhg73v
tOsutJG03piLxXHIfnKh3fjnA6VN3PZFN3fLXHTKi0VvY3rMYj8GFVd7rEATuAWwXJ36E3OSA0C9
AMEOR3UrBd6j4S0YJidXL/YRkrvnj+eaqzkd2PIlJ3dzbiemIiYMLEHHgvHUKtequuEBVvepBQ0o
hOMor8r7dFDyRR4KeMJEv4xTDTX3TXDT+nz9NiFt1YkWBAUMzBc4ris3ztzuOg8iH3TeHr3pDoqX
/+KP3cMmHejW0KT7pp9ZDA5D2EUHG79ub3XFQeHF+ale6p6CRuESJF/n12vVg/2eTJkPg+fCLoDO
BOKPq65oHhsW5OJVNJdKttVdtlpBpie2JG8ZDmGbxqDPBEPSfGlcGB7y69e2W/r80EDFFXRpoPgz
Ef7fzxu10I15tSXnGdq0HiodWybm5b5I+CUl4g/u2NPBSfdfY+jTmISYSJt2u8IYUHnIHcHExubf
Wi/JcVR9WhMN9BvQZ1GAbXFY3jtV6pH+YUiEd35vrJ/lf0+BTLQ2lao+9RSzprfEo8VTRlOHWhvz
9jfK+rsr/G1F8hjovCWNinqPmz7bl+Ru9OwgRDv18NZehIE49veTs7Ud1r3vb5PLJJ84qVDVOLMb
rFUEYSL019TN1TRcVRSJN+rl2s42gvMzuW4QqHoERuBFl12W1lE+mqLDi+V1gHpwepnezkcQIL2c
N7MeG9kQ8jVBrGt/a8krkykdCIEdBo2X7BiONwLdY7r2Qod9B5gGcYjmAinnAF+04UhWN8sC30fh
1bC+9Vzm45yiOAnTcXPMu9hVUeWNk93GAFe3/4kVabP0CUvNeLHS+MBYPZjOHPBj+ZKXfkTd+mI6
VA/Jk7Ko22+917fGJ+2ZnuSTQpdbx7Z2CdvVWYOW0T9xUyejk66dKuezOZuwMWYR0PJw/t3GkV51
hCcWpAsmGsqSKwosYBmdUAGH21bT13eSJ2SX0YAEOAqU0IH5Xyby5HBloa3PeTsCSeMOO34vPDMA
j9mePgcFMjr9FX3lQYxLzQqayycQce03HiJr3b9fPkDaI6PJLaBb8QGjdxV69g9+UR+gOkYPybXh
KB4II4+Ff35frp7vkzFLm6MwwT9SZOgCyK3kMUEM5GTZ0FxCPhxaUsaEsqSY7gFT+EA3wuG86c3h
SpvG0PnY0gq2wZrco5nas2/Acbbjd/mLecViV9kR29F8HrCNvbTqbSAdjhzJorwEifSvK12lQ5NY
y0pzM7rLLDDy2I9DU6FkXV72DQNHpnpXj59z+4weVp8oW9pIy0LKNwfT0eGhgWELkFPpyh2UbNBr
DSPPEi1NApVN6p70ivnTFiW4KaxCezo/12s+ABubAv8GjTK0Hn8d8MgHrY17DBg0q1oKnvb8Zga5
3Hkjay7u1Ii0fWF75CWBkdj4wRlwG3uBmKirH5vu+byl1fk7GY60a8exmqK+w0u6HCGSNwDRAbAU
aOBdo307b2lr4qQ9inCICuAt8LS0P6IIfCEPbFPieokev+0GUBmh5xHCdcjefV0cAiBFoyzHvmLe
fElAMZxdKn+Zx+Gxu4h358ez/NZ3Wxbqg0AdIOqTbOl6VYEaFh0defjBQIDFgGkrgXKCKLn9YShB
FX2eN7g+gf8alHsQLNGhkxFk8Xi0GT4dAfek4GUHsOq8mfUjbfy2I4XoUHnQtala7Bzr3n1sEk//
CYbPHpjOqHW0xPvPTHK4LYBm/mcmif511crC1Go9X/ZgGtDcJ8TLxYNBNlzV2rV3akXyFGauF1lX
wYpRv2ZI55cbydyt31/+fnLnMU7nMcpUJGdGN2kjZ0i2wqvVHbeEdUDegtxJThT2SSMg2Kgh8GEP
dTu5yfhcqwSQKKC5DnxCuZRv7IVVP4TGNjRwg64X/GBfxxS1BQP6ARZt7ZKD1jlPgjwCi3WnIYMQ
nN93q/N3YkvaBbolFNOsMX8xmHYUlPiNDVe3Ws5fWt3/GY20A3Jrykk9wkKF1qvkWNYPRXRfg5ix
2nWAuSGLkBy1KBgAzNPQwJRvBSXLCL55DNQQddDq69a3yDwcMqpBdhLp/liD7GLG+umJcAWwuTqx
ChDphTlK4GN1LxjNbsC1lBbugqS80sBmUjtAnG2dvFWXguZ09GWrkBqQ4zSmR0PVhAa+qH9IwDg/
HFvbP7+sWyaWC+jkWBiZPVVcEISCCbtOuxxyUMl1XmcbO3X1bJyMRLrHcLn0Fp9hpulFe2EyiDKH
inZMxkXm0kyOli2gYZxEF6QqtvJdq+EXIHX/TqN0tQ11qU3gEU7de0i4mDe6H75BrCHfqxfGHSSi
fP0eznO/9YJdPZwnVqULaGg7bvblMmRj4dIO6vShiHcFpFm3WulXj+ZvS3+nWk/WMEma3opqWIoh
9VMTqNptUa1v7BLZ0TCjYKwuYEEQvKnKQAdammQb2LqtYUgexh61EthfLFOvPTNIg4wP57f66oJY
BqTcQUKBzpZlkCfTlCdJPpoVynkc6XnVdDNwtIkrJbxF69F5S6uNbnie4Z0Nf4a2ZmkoqdASAd1Y
XJnW5ITGRd//EiG46a+VWrgtJLuMPcvepvCqNG/RCLVhfW2gKHQsfQtIoFA59MlJGs+8QB1iuLMD
sivu532ROuTQ+pdgVAaiyLms3Q5C2xvAxXW7gAhYEA9C8L38/WSCQ6rkiRICxoar8KOO0TQ7vqMl
4GY0Hw0QkJ4f5ZpHARMPGCvQdE2QpP9qrCiQ37CW9gydqO44X2TJ52hYjlm4cX7Rp16zJWK3ahBa
eYvkO8VvSwaVEiFKifQooDTFxdS8NRbSoON1bIHaN4we52zyIvAinB/l8qPynYSgwVrox9GqJFe5
GfI1LNfQH58SNPGkB72/mPqtwGXVCIg/AbNCcyaRyeagr9ihqIRcWw3RoyYE63Ks7pqI+ufHsgok
A4bExnDQH2zKMJJ60FOaQk3ezbi4gnDzPCFxXzfXBqU+mrGCuIpvCdPupwTKU+LjvPU17wLqJgtv
YOjmohz4db9Qe85pZS9vD9BuK+NlX/w8b2B1Fq0lw4DzjjZSyUCqk2pUDYQPLJx3C+a1VNQgAmTv
vJm1F6F1Yka6sFVDWKBhQJSkM5Bv6Ggjy4IueSB/wDlFT+1Ih1krtKEHBz3iZcSwHPi7FKBODews
W1jH1XN1MiDpduZWSLtyxrwVugrOmw+Ai4h4aMlNx7y84PvG+gPkCEI8XAPWooQiwzrKobPVuoJ7
jNLjNL+qdK/Vf4BLBgsxwO6gLTGh6f11sylGgky1ghyonSSQ1QQFIe7mrRLY2o4+NSJdMjSdExLn
MJJR61al3Z2d35/fa1sWjK/DMIw8K6YM3qcCabMGtXmxsRSrj1mgNiDHS5CGBKj2q4VUnXg01DiV
jfWiFiBBuJj0B6V7SuI7qPLGV8oVsuDz1ht67QydWJVfajFibWEu+ZshndEN/dzWzCktDyJu5+dv
2bqy9z61I22DqFaHMYcgnatVNN9xfbrrx5d6tm/p/CMDUQnEhz7PW1xzQqcW5T2Rp0aRFjhMKdQt
aZO5RnefVv55I1vTJ22LTG/0qA4xrN7ezWnszNSpmGPEGy/2LTPL7jwJJwrWDMbIYKbEi1OMk5PR
z3bYl1s03qsg2dNJkzw3mTTBdMARXBM5/Wj6mEMs2FVY3tcQxI3SElrrOiK5PwBzoNwEUR1Ug8AD
JsPJ7SRCq9JyHYpePbY5u+67x/MLtXa8loqWbeOfxd1JTjw0i2FE1yRMsOq6WtIC5ezwuHOyxED7
eIV02JEZuTeYr2P0qpd/QGIHLAnkJNBiDe4dmT+P9p2WcR2XiIpq+VDsEvQ3qO8m3zhnK7v+ixnp
TkSFIyIpg5m2ReteO960pPrV5lvK4ivH+YsZaTbbbq56vpDEiCa5IiDKY+h2vRuZfVUXkOhAeuD8
8q3cjAzvfuAnQCn0HUWRQPO0Shpc9Qmtnole+HH3Kw7BKjY8YEuhE+zThrr3eZurYzyxKd3GClEG
s2r1xWV59fxQp3eOY0CGNGk3wFKra4Z3AuJa8L6DD+Tr6S6bOov4YmiYil1nxUE/Z8dqjjbeJFtm
pPEYYx2xQYWZsd1V9DZpAhHvz0/Z8qWSl2eqBWkPAE5xmGUkUxtWZZ6i5dHtB3ShcN+ukbVCa3Xm
tFvF1dXRgPwBRI0IzlDi+Dpptgplh24xNcaD19G9MUK1fCtfsm7EtPBrUEUBQe9XI01moLnVtJB1
Ar8EuBknUE2Y0cbNv7bPNBXoXYTimDaZcyWKRl2JOgWI9kTbhTEqGwkB8TyZPLuHiKgYkTjlxcZK
rY1MAzeChZcUfJL8hEsGiodxGYF0v7VU166zymN2PwTcmDeGt3J3gZP2tyXJI80zo2gnxfBim4B6
iVxCBOMQ5bGHm+ZwfvutDUoH0gotj6irfHsIg8gyFHaKJHA5Un9QwRWeUH+q7Y3beG2X6xTvUOx1
ilecdOlXrLNFwZECstPc4dOOYBatC8qcKQnOD2ht7k4tSfd+rGQzqKswoFwJwNvoUPbZ235vPJw3
sxLcslMzy7yehBeaoqsRhgsz5nzDBntXFOWGA18fCcOzHUcJMkPSSRKZYCiJIqOV5b8mcF/ZL6zz
B/NPNgCYev+xIrk4nmpGFS9Z4q68LTpoM/vjuDs/V2v9aAxEpcjsgLcJiy9NVjn2WaoutF4ZWvnE
z/KS30/HR8UVF+PeDOoLfmBH1HNvQM5/DfTyxd1CNbLVDbK2008/QjpUPMvsblg+op2uR/NZ6bir
NhtLtmVDWrJ6HGrcuLBhkYBEr4MGluwtQN+a70NB3magcgcLrJy6GoWegksadxKYLz7LLL7sjewi
NZJACOGaleVYGqR0zq/gWiyxNEos2TkwEMmRmImmrKGNMC7el+CiuU5wbVRZ4TR15NLSB3vHsJW7
WvMYpyal5epLXUSlCo9RZewaiDhXH7IffalBltkKepZtOPetEUorR2ogo0OKWZ2KsnBbMn6EpdIc
RN+8Fr36ptpR4Yfcvs6AR96Y3LXSFToEVLBLLhwu+J+vviTp46QqJ8wuIGSBwfkB3Nqu1ud+z9o9
LhtkIxMPxEr3fW8EwI/6VvShKtGtiDd8wXePA+oXE3IOUPJBZCXnCwcBHgcO+TRXdDYoBg68fE+s
V8qC87tpfQf/3k2Sy1HQTzyKEuOdmTbu1BL5QlB89l7GlI+xCN/UQruKza2KyvfBoUqDrqIFugYq
F5ksJ5ozfSqV5QoaLvBaM8bUmblbh7/OD24tTwk7lGl0aWECHvDrahKwfoxg2oKz0+mVmlJ3EtSD
ANSuUpKLLH1rLUi/g7TDjKZ9ZHY/zptfPTZL/hCJa1DkGcZX67Tv+xoUT3gzFT/aNMNJ4YEe9Ygk
PtAIt7FzV6f0xJh01xqmykNQbSMXBjb5kj6nc3qwmygwlT95zODn/h2WNKkmaCsSWmNYUwz2IdW6
YDlDOM723VjcJK3q1XHrWPNmL8rWCJe/n1zzOT4JxPCwGyflHlTCbmJCiA80FCCgvhqnyQU+/TZC
96CeqPuwax+ykt4wPrSO0opdlXaOBtmEP1ji3+5CZokD9Yyoh245PigYiDiwI48SD7RrzvR53tLq
QT2xJI1+YDVYFWOMnozvxHAysRcofgEkEi69ov3G1l29PE+sSS64mEAPZizjgjKao06vIdLTWrS1
Z7esSM4nHlJTMcWyk0w0gPigSXEQBG8s0eptcjKU5e8n28ZozS7WFo8+d+2rYbeXcUe9PnxGX6NP
KPd5/JGjOeb8am2MjErPO2iw0RDdkkvOXfcgnQ0NBr4rlXYjxlmLfCFah1cQuO8h/iOZYaIpTRtC
n27EIF6d0D04lXZ/MpLfJvSv04fGHj5GCvxK00fHhMVA88fP4TxvmFk93CcjkXxlYbSF1U4YCZmi
Q92UV1p/r+UWMD6bMsDLT8mvfERrIAlFpyFAZdKkEbttFCO2EXyCXn0cndm8F2A9N54ZeR3noAtv
TCi4E1BddH6z1bG7VlAGVve3dWk+Y4TlDakxUB2JtILc0fgYW+5QXkCuRnSfIA3CKYBCYK8DIjj4
5xdz1YmcGJdmuWFD1dVLQqDg4JlO3BmC3bzzouwptx2yxeKzlo79MlbpToqiuIwzPGndeL42e78E
5t/sdzOvEb7dG8q90L1xSwZ4dSMtWOjlQBjfeDsVWwyqXcBmGcaHvO4hZNb4uaXsOgzx/Gyu3u8L
LTM4qAhSs9JG6iczm0IdqQEz7gFJ1HylIzuBh8xMXhFb/ueAEMz5iGZslalg9JRrrlMREVMhBd4V
BmucOhU/28ruXT2i3Jl18+n82FYTzgg/0UEILgYI6kpbJSpsq1FNmAPwkUCstbxsm6rwzDYaD6C1
pbuOGj9aXjXOaHWFZ4wQHSzD+QGyq1vyZt/nGaHwQtOPIAq1ZtmZDkVtdEAUCpdYg6+PAvwEqRc3
xBHGWzQS9/zIv7vur9akAzr3ep8kNay1M/jJdd0X7LYa/3MyczEC1n1AApas8PIRJ5eSHqdjxGyO
1tVs+DGMdLy1WP9UJG2xkexZGQ02Cyr11ECjiinXL02ixCPCYOHaynsD0rGO+3SLIuD7DWssMAoQ
IauANlhymlHrxkGg1wzHnH6K8DALSOkcagaakvSiKF7G5/+8QAvuB5oryLgg4yhd6GqrIg0XTRAZ
nXzF2pvWw/zfUVLGqQkZh1Xqg6myEibq6kpEbxWE4vPgv45CZ4hKgCwiOGLf9Hr0rDVGBOzCTYR9
JB20Lip2JTYzFCs+GLXrZaoW/NAib/t1p7VJ1EOVo0cZgN9b+UfZ3xWQOpp6F8jLOPcbRVlKfufH
9t0HwyaS2+hXMEAfLwMoFEuPeRHCZpK5WvPArRoCS4di2GLi3rKz/P3kFDG9SyIQgiJ+ZG7bPUx5
wOabmrz8/0azuKcTK2UyQO7QwmhMcPzEFhrutQeiAtvyeN7OylHFrMHnLoy/UAuRPG7FY0hgtsto
xMPQ3+XqTbWlq7jiSb+YkC7k2Cxn215MjOwzYget9qICgKRf81Yd73tgivOpQtQCfXEA4MoAshZE
kcq0NG+M5V1U2/eq1W1UnVYtWHhaI1OO20mGxhlaEoc8REmtq902eSHGBoZxbW9Bio5CURNJChRP
vq56F5dTM/5dPmNPjREYYeGk4U2Odu7zq75lR3oD6WMOuOuA5DXNvEgIJ2IgskU5l2yMZ22+UDxG
+RaZX5CBS8FK1+I1UlLklmv7Ri/+EoO+cW/+nTn+GlcjK4DEJNgMwCwEXM7XGaMKK9Wxx2uuvERP
1OFdjxzmVX743uwmP3NU5/lKPxqB6aPjdHZeMnQ79MfIQ67AQTYEOO2P0I+AFIFe1e78HK/QHuHT
sIiLatlSYZGu2xr9kfmU4znWmaXTjI9qFzoxWKXQxuLUxZVt/yI0uWuNLkiTO7Vv9qiePna64ala
DYLlAu6r2nr8rpxF5PYgL4OrBjQh8nGvOxE2YNjEE5GKi3DuLmqu7YzKDCYcy2ne4vRbMwcZWpxK
FBiwo6UpKAroBQwM+6xu5vJtYiG4Q7PZYrpbCNEIJ5k0ArK0rjL3uZKha5WQnjnzyIZjBH1Z3+5m
YTkgGilyqHtaC8ly0jdPIXLDt2bRE9M7v2Yr3hBXMKTSAdNEel0uK4K7dm4NZRAun/cTeVGTy3oL
FLVqAu6DqiDDAGBSOuJxr2v1zHDL9+MDinlTeol4+vwo1q5ftNz8tiEd78kE0TY41RF/1a/zO8Hq
Aq1r/qXz966/E1HtmF22YXN9WAZcr41OH0Pe7FXZdqRAYso160MU/eIQyjY+zg/r+zsSmxZSoP+Y
kC7eUFOtDIsOms7QH5R9+qsxvSS/nm1fb/4ggD01JS2SPUUiJh1M2RCljrT9wN9R5Ts/nJWz8WU4
0iKl3TQ0mgobFZ8cLhzCnicrc2ztwtjykivu/ospKRzTWFWHWglTQ/FDU46i+VWO7hDtzg/o+7az
4IiXoE9DhQjeRTLD1bhROshB4uUtRgyphRoX5BEszv9KY0B2WVx6uPhyH+FT5FVsqH+d/4JvmxAf
gB9Aoyr4z3EdLH8/CZqKadRL0eIDtKqPHPyfUbKZhs9QabYk9L7txb8toZIJZBRe4jIL45LjT4AS
ql2bhC+56HvXBju53yJxOZoAywMh6tQmmzb807c9I5mV9kyC0lRoaDBbAXII1nfOPJIKJ85DJ/rP
BJqSLWk187pGZ42CyeQNaOtyLGi5/5Pl+ncSvz14ahTYEthxuXUNMm1nGC7qLUTjt63/dRTyU9Tq
VHsOW8xYBEKXWgF6TXcKNbppq37DZyzz8SUSWSwBsoEgRNOXG1/afPqUio5gNCkQ4qwbUbzDdWU/
z8bkNjy9zerSmZpqAymyZVVyiirlsRmSBjsiOQ5QXyjpJXpUnElzx4XkqAziNgvOL9vqJjwZ6PL3
k1OmxgNTURYFC36ve2WhgTO2e0jzylNNBd0pW3HU6gqemJP2PO/AZ23ZMCfMCUKfB9rfVc3kGlsX
86odHUuHnht07xFpWMCR5do0IbCndnERh8w1+8xXShCi5FstNqszeGJKGhJYVuze7Fv4qQZ8Ah90
3PN0RI0ld2u6lftdt4VXMXA3CJTlp3inW0OZ5TgAptFZzlR8sFgckWGKPeTY9jXZbF5aYvpv52B5
hv+vwb81OU+2h8mULu9V+A20GB3Ukhwpby6aSD3k3WsbVzfoJHFQU7qsMhXHRBzOb87VK2ApFILT
Eakh2TFXoyhCgXwzFFFKL6kgQTt/hma44YdX98qJFWkBC4godG0CK2rMPaXrD2qcBB1Ed4VZbBzw
1VsVfB4AAKEZgH3La1hgWq+jDLaU1td7AV1NwCmFp0fQOyCOFUHww3DIFt/F6jyC8w6FbFzk3+5y
vaNVJoYBfmWCBAwdSkczEo8q7UZOctV//bYjY+mnWBnCTOlrt0htVxjvkKMdcqgWg4IFHclm/cO0
iX9+iyyL822DnpiUHqWjpeemYsCkwILZsYf7us/cpnpPtNxR6cb6bVmTM7tWic5rCxNJhv/h7Lt2
5caBbb9IgAIlUa8KnXbvnP0i2N5j5UCJil9/lnzvGXezdZrwwAM/eIAuMRWLVbXWcvXwOVKeLOc2
Js9Ig0Wy57ZsMoXH8GCVFilV2LJ6FsyKj9wUnxGMvJU9cEuan+G9e30uZRaXBMDJYc8gc4KWP1jU
0MfHoXOROlEwIIcd4WSjGPmaJ+M9ADpf180uP3ttCYW7Viu1pKcVzEboVSlY7sdgNr5u4pLLbLnP
EUqCuZigk0NspNBLNHPbyYToRDnG/VvDPnh7Y0AoSt9BQaQpdwXZzHPuhukjVaEhBRiheWN3ewPC
o1Hyt88r4WOEeW6g39JPOQbcW09FNwV1doOMnsTI6qyejFiY1dxAd9zAMOIsOxjNGLCJ+9cnddVv
AiG/lK7AUyqi6GwsVc77Gb4MU6j1Xy0JF4ozymT11lX3dWJo+ZDTfUmMsE4ZDA01d6se4jrGm2ZJ
fNelESgwAYIBRCcUNVQxtmxyTc/RAAxHgiSGAummqiMbMAv/9bKcmxE8iGInkZEZWHtwJfaoKqrQ
bkm4jArucmnOrQi+QwGxAe85BkNn3S/Stwb6Xiz8MZjf/nYLLHaQpAdQFFGCCFuhY22muYXYh3Br
CynkXePYkOIa+HawdFkm5NI9wdgCY8Zm07CzBVev02yuUYkCXBnbIJ6ejdSjth8veqhpgLcHTq3E
bVyeoXOLwmIVsWFlUa7iPrPmO7ttXO5Ej9dncHXbLd0X/y+l5gh7u7dHIDgnDEox8h9lOZD3jNjh
NsygIXXd0mXsiII2gDcAWAD4CjTi+SnKa2UetYmg6SmroKG167lxR1rdZZ9Is143dcmyANQ39AyW
9lKAKi8wj11b6RktLISNk6d9bNTn0dUfK6++Qe9c5jJ/+Ii87ocmw/L9TtmfXyXndoUF0/A0o5Nl
Np7tvtBDfpwf2mC+7zePGmTSbbdzy22Hf7Yj13FfzGD0+vd2qwTUNwNIku7SN82zXNV3vOpY+TwY
3o2v6zOjL19w7QuFk0mrqoFU2fKF9/E2fqnf7SD2qO8E+IKbOhiQzJ4P1NWfQHsWbw1XSvh2GcKc
T9Gy50+c6ayCWrob8QFQZ2yad8160dI9KR4mAzeFZHOvhLvnxoRLKFH1qFJmGNNzXyO3hhlEkAtT
0fLbbML6uQmDuZa4pNVtfrL1hAM1DX1aJgm23lJrMzp0NtgQRq/cPtzZshtwbS4NS1NRc8P5hdjr
+VwCMhD2lWLjSFXuqBgu8HXu1IM+L+r9rrmR9bxfNqPiWJ3aE7Z3mUAIPQX7hldmrxzNC+pdUX/D
689zqltlQifShnZeK2OJX/O7yAUC54GXA8jCBccx1qMSZ3mIHTPeQ1lRSRw3jwIN0nwZuijVVyrr
U1nziWTpT0HmEdVfsTzvJGDOmqAa4PFsMzTf7OptDCXn8LKJClN5YkNMVzFTr3XeKLi5muZ5Lme/
6773WfKNQPu1mbQHrSY3tZn7Kh2AFYuCbH4HfEPiki9bZISvEDZQmicxPgMjHYbaq80fLCwfi7Ha
aMAPJvrbPER4yhwVJdk2fYdSSv63aWvBvrChskozC6fELFhA1TBQos3kfdaOZvpgjxKyzLVddDrh
guOryr5mdouhqsh2NjUkNGzf6L6MdoNgO2t3dv9fnM+pRcHTVaaR2u0Mi9n0krLtWHhRVbioMfq8
f23tKICIcaP+fab1fGMJLm8E1wmZF6uj/VqBypHIYi7ZRAoOjhaa2bY1DLTlHLsRSHgUsKC3ZQLo
SBUYRvhWKqU7l+bT9atrzdmdTqfgBpQ2rGtqO3ADBoSKxmeSQVaH214d/5Om++TvszLLPCJHYqML
D1ozwn6ZOeCuuYqtGRW/Bt4jGeOWEJX5a47I3yfgjxlhk+gs7DV7OQF8TndhO90STgJVZ5LXxVpA
fjoaYVeYCY/U1oAZtX0qh+VSMjZl7dlouL2+Sv+HS/kzIGF7GCyc0kiBpSauvTHngZm8W7Ov21so
WUFbYXnCm94c+4Yp62ZcvZ8WGC8Fm6wGVmHBndGx1aqZRK035ObwT5GRcbswU+zL2oaoVVeE/ZNS
k/YdyrnM75uuOhCzHoImLWRqTGtRANF0YEo1As4NddnMJ1GOkVtdYjdx6xU98eP0pQa5A14JhAR2
IikV/K4FiCHdqa3lwJ7YCkezT7IWo7abzgfNJGzC2Jy+MsBFGuezMCYfw7zhZrZluvVpQ29URY9n
Pw5Htf+l0GKD7b/P1Z+OFnuAR2+NUdmmSfjEmhTqFFBcd2RAUdn8CKdLiesMTd/4ZkX9Zyz3Q7Op
lZsKSVxV9haQWRIOmAPpvDQuYIk6kVfZQVm/VOpHxOKgAi/O9c2/6hpPVl04ZRESWATCxMjD5xve
gDvEA4gYzMy1W5iJp3TvWvJ23eJqhHu6+MJxQ/Si2LOF42ba29TcK10ANL6SWl7YQLXi0ZmQX+pc
idFlda7tOMEVO1Dd7biNOTXqR7vDbjJv8vY9n7WgBSli2XC3W1KGjxN1G+cAQT6J/dUADZS6JorD
wJeJ2GlmTKHd8qT1TO2IC88brM6FUtGc3uGY1803GrXAvD9po2cNL4NzsFSAXWVKsvr6zvrzFcLU
k2zq6kHHV9j399YnwDvbxk/3aGxWXeJxRG/u4Kv7yvtZu7H7C+VCdZP5yiYPHH/+vD4jq3fjyYQI
C6KxuW/gcVpvVEC6rw/fkMSA3l05+Z3K9iZp/bEzZT2Sq29JcmJVcHJ5FDlxq8Fq49tuuYlj959v
zl3ihl8xnpFo/scEQDvEBawTKK69shtlD27ZRhBcX6IXWZVDqcTLGhfAY2+I/aqWqfYYSxR6ud3/
XWhHQFRWSICnuQkrYCIrgm6nQ/DO2v+ATv0P0zW+Ji8K6vdQcamf7MtDH3AXDRGfxtNPzUs21R6d
En7myw+hZP+J+aiu5Qbtl8+KRg3s+U1tmZswizWviprxVemp9qSBzGDw7CHmh7ZLAORNi6T7h2gp
gTRpODk/wAaT3vSt5tyqvKDcjUqHTI/zGPLPqs/YUevbEPA022yf0KLdbaY4BaBEHzLHrxy8bHky
KpCLrGunc+OYhVEAMW12iFKT70BaatxUUD53VaZoj6PaWc/IPiRI1to22YVxTd+LdggPWRNNkYvm
2s7HkULG2xjmu9J28m2qjM62LdsqYIoCWDDtymMBoJ6P5DJazIqGv+bVNBxCy4m9UWcVMugOLW9z
Spz7CjDc71C3o7dFN9cd1Lqpnvpq1dvWJjRJeTDiMduYoa36JXpOXYj+EKR4W+Mz4Vn3UGFrFz7E
4WvUoefSn3kRvyhpb7kAttIHnvcTiIZI07WuNc/ajtfUBHKPT9ZPFRN4E7Oo5MgQdmrkDU6tGi5z
4nGHrsNwD9EbG8y1KfR7Osdp3ujcTy+g3mMPdBzj+1YFHRj6dbU9Q/IzyIde/ZUwHY3PVaN+9lx3
9n0Z4xdD2hSberIZxLknje8bFKMOUUbURzUcIsNHdYq+9mrPb2M2WbXPmFp+hTOk68PY6sIFdGXs
NFrUaG6M8oYcOjTRWa4ec6fcIJVFOrcJQ7NAsSnrRhflIH1yaaqDF29so0cS6pBUr+o8vGsdS3/A
Qz02XIvR4pvdRGELlskIfC2t3ShovGO2s1NJSR7UMOOHuDCUW8fiOfdqFXzvjRVOv6zWIl41pyXf
XneQv9Pn186w8NIkMzKFmYrDot8mT4gFv6X+Q3YI/Z8gkNjq99U+8d+HG3s/bWIXIrIS64uHuGZd
CHeKuK2cfvGUdPujQ1JtFz+Dz2R+LF39cw5okD4C9Gkf7fvwzl78pgzlvxqYOMAQQ3kZRVix/DTl
ONYkyjB6XhGXT+zWIjMNwm74XqT0Z9Z0R7vEopnVtL8+9PWYfKGExpEDKYh4VyfMsIt6BEt8rrWb
0ACzY0Wd71nMyKYxetwMloKgU0FaVs1Z4ioaEklVVUoSDctdfLEAJ18h3NU2byqqou7loSZ1Fyrj
lij7udhCQN2/Pt5Vp3xiSLiJe7SuKiiutV7HOqR7u6x36zQ8mqry2SXU7aX8casRIFqDoWgP9lF0
gQqPHiXPHHMkoKnkw42BG2eifmM/a/DNPMLTxu/H21TGnr82SlATLHw5CHfxRMZ0nzw5CJ/0Ll+o
MdXmR2njnjffrcZ0afduyjpp1seHTJylGxRsmeJDPIoh5N02mFFLfYlGIO1vTICllc6naFazySZh
fqLJhKbXAguwmGuA+BvokhCLFb2TRHXPyxbOqESDa3oT8ySo8Ty/vltWzQD+CkGK30ggwS9E3VSw
PkQgXc27JnNcS7nV+a/rNpYHjrj1zRMbwgMIb18oPeqwEdk122gN7/csi8LgupW1A3ZqZRnpyY4I
p8nomAYr/QDwZ8bcAXCTQfebMZI8stY3hIGkDErmKP2JyLPEKutUUWDKHJpgHhBm4w6hbPZYW+1B
GGa5JfJscUN9UhsyV762YsDwodV6IZHTRGAQXscR+rA5SGHRCAEYaKJarhH1kizKmr/Gif53iIK7
mjUn69iAh2SmHHHYfFC5fgC58Joq+TctxCHPiVtzWYVufWaJtRTMgFXE/j9fRDPDawEQ19arm11o
uJm27UHarHuz7lnz6DINOtYyNva1CUX/DMRGQVmCWp3gMEk3KcCPYKiO8WRivxQTNM8ll9CqDTSs
WQAS4o+o/DIWbHaqGuPKreiG6Vu9r3d1/c/1E7B600HX818rwkFLOW1yPsBKAsypNsW4xrInBlGt
llAPImy9VzQNpNcGf2jMF6cplf9w95x+wDINp2ewBvC0KhBl8Gz6sEak3+bkp2LUOxUCpw2XPYBX
j/zJeIVNahZaP/QhxlvGW96/JeM7T976TnIUVlpnkLgErh5oaAflJ1vYlGERF1rVIXaZu+xrVukX
mFcC085co42OPfnZMwhvg4vJ7YzkQPTCpUWWuFCwHVzHilO3Hr9qqt0mkLEmXBZXrD28Tz6OCk/D
0rZ4EoWY8mF2WXIz020H2Sqz9VIV4icy3pL1fQzkKGALNgUa8nyBdeD+w2iZCuhTuHWp+Y1S7UlZ
SpLFq95nQY/+fzPCRh6JNkChCmbS/p3X992c+hPZ0JyCzgj8DMgaywjUZQMTdu7EtZDFPSyqxexx
GuUuRdNxxUcmicRlhoQ9G8VWTbR2mUH7NTPvRiiU1KAfve4JVucPzZVLOz96f0VSZ2JndbIIdkN7
F4+f7H1I76Ip9dvwO1CKuKDcFk+x6yZXzyLY/akGmDTyzUJAltddZ4V6Bd9jbiijkGqHjNft1Gmb
63ZW5w/dsCYo/qCbJNKFZQj8ZpD64u5F1/RM9jFyfmBODK5bWQ0vT6wIq1TQhUBrxgQysz6WwB5t
Iq582pzOrq53j1UEVsHrFi9Zs1CHOb3XBZMjd7LBqnq80JSfvHOZfYxRPKMh8xQN5SbDRUxtNb6a
Bnr8LWIjyP1tSXPn2hqefoJwE45GnOdpjE+wWeGrsbnJyNNExoeme7w+2IvpRQ8TYCa4DcHPBUnc
ZZFP74m5D8GeCNzeBFowN8xUH605B5pUx1HhX2XS/XXE9tsgNs3S/QtMj7A7gdWxx4gujCFKAy/c
qv5gdEeorPr2PPkNc8CiVUBnfNhCOUQGG1x+/Cz+XYwDpEgoMDxoPhaMQ2gSQKIZHBdj7/jNoO4U
1dnYKvRyTHOjdMbrnAzgvoBojv7S15Gk7Lz4ygvraE9cvgB0/CKQowQ8YIbGIaDX0Y8hRmNNK+tO
vNg2GB9aFYDQs/E+ggc4X828j0Zm9CFYAsOAxHum3Yxl0JUf1/fMZWwomBESKJCpVVANxTSqb7Ue
RK/GD/Vz8kFKRiJ32l43duFlBFvCPTeWscbNCLZ6e48HhJuwe4fKTvzyI+LK4OGF1w9a39CRK5yC
tpmTuWlBwFqa4wZom9pFPlvzbK5NW3iDzC3NIfPzKkNTfMrHO4g5IBOKq/HQFt1jz+dJ9kXLFApf
hPQA9F7RyWhaF7IQczrgBdwBaTmxLADtGqq0mht2/Y3NUM/Rm53t1HfADG0nM7yN7egxZn/bvLRM
vAkqSOAD8LcIWTWScCCQ+QBrhP4LfKFuQe9CVXnonAGMpKPkzroMmH9bQ1C38PngySEss9G3IK9e
uHxqDa8NKAkendBAPxqr2GefWOkGbAL3PJrtO91Qb1Oq2H46Z5ID+nudhVlfnlp4gGvwT1BiOD8/
oUnjsQ9jEJnU1oCHZF8YKrJSBXlRnFT3kQpu0K43ZmV8A6UGHLIkzZC8Q9v4vLfttHkZjaybXa7Y
5DvtkXTNFGPGDUKK7KCyqYzRu4NfcltutS+Vk2h+HdZIm7Yln4JotopX3eJAuPJKe1E5UX6xsmVb
J1X0NzMM2S7nU+GnMZmPcUIKMI2GIdoukGZ/6JDn/+v3LUq9KFkvMwG6FaSUzmdDTWy1n7QER0+f
fcAp0NT1LZxlYnGXB/zcihBhhk5ZmHUOK4lxE6fPHToSssm77kQu/SJs4J6D+g8F+48Iwaqbogpn
BzYYOjdmCMiC3ges8zGozK4burxOzw0tb4ST6zRzSh6iuR8XjA7dMOVnxG4dI5gbl8l6ey4CyyXl
AAocw9Y1JHJFwL0SdjmKLnBZoJozy/s+8bn93Fd3OCpZ5duF5B1w8bjB+VyiWNC7gAcDLcLCwEa0
x+l9maNXHIKtuv1Qmj85KFszrXE7amxGmWzNqkcAyY+xIPyXRmHBIoorZOhsPJ+BSnDoIwASZfde
2i9x/71zHhMQ0eG+aWUtApe7EePETsGTaukaEYkFhlyfTDsHYxnqZLtRCxGhZPdWQyTTuT466jhI
HYHs+SJTm0IRoBkW/qsqHCBh86OdQNR/Mzsu0pqUBLp96CETXcti9stdg+E5SGMCsQeaVPE5Qgm3
QwtgCc/ir3P3PNYozx254mbKq9rsNBlxymUHELYNGmBVZGwJtAtFpumu6uoCohwgu+KvRe+Phqdm
fpgEPHPt9MPIgbPZadYdrbfXz+FaqHVqVziHqR6XykAxTtrybWKPu2GSqVNdHnUMDRAATCZQPBds
hQ0fuJ6XWEEowdftng27iRWLDBEa9CWPyLVNeWpKiLeyKkIKAJwXHo044PXWjpq5qxb55vqkyUYk
+PsohXxrE8NMqCGlOD6M2YdTVF44fcXSjok1fwJpAuT6HDgU1KLO/cnCYtmWA8dNC8k558lJHdcx
H5vwuQPEwZIRWOpr+8GCJ8ErFexeluhMNKYgNWQsAR5kYbjmOvWzPmPlAoU9tuEbhNkVcttF36fK
K+jOAAVEfRcDPqKlW9rfqOSrUZhb1M/5vCstPymLp7+f+tPvE/arxVojMyMEHuiET1W3nzaN/Wi0
P3giCXEui584kXCnkDlH/QQuTngiGA1ttdjETDS4ocpkm09ge3ZZDEBJ9sisyY81ZHt5GeQVPHv+
rUbdPvRy9tM0Dtn4VtLRtUZPtR7lyfxlf4nR1+mnCdu80wFGGJdJYMXNpBaY/ACFA5StDOclLTYW
6lfZrlL8PCr88j+QpCHzDPOQX0DSW3ycMQYGJpTZc7QjquiagMQ9GgBUyUFec7+nRpY45TQ8aGun
hD4rbhftk3PX5Fu72Bjxy2DuivBelyXxL8MerPXJmIQrlLHJjBKwB3iWCXyS5RLjboTopyN7dq45
DpD7IDVrIbpCLeZ8WEjbY8tV8LZG1kOwdd/MTzGeLUT7nsvQZCt+A9flb1kiiGVcFHygK4y2FQJT
SfpsRQ3UcNG9Xd1HmpsZgPpKwrmV9TqzJqzXkOpRrix8g1m6n1kFie4YRA/EtXS3IN8MiP5Csfm6
J1jx9WcmhTVLoeNcmj1M6o0RqLzzh+pWlW2MlQU7MyK4m3lI07BZWCGjoXBZfkAcjGl1KfoEZd3G
+uqK4TyhJgXeMTRQn2+OokxJTqZlDvPnZNwPyR0vDbTR+GYUkPIlSYkXA7BZfiXWMZx3ttH4A0Eh
TV0AJKCs59GmCQHZ6QIINaKLGM1F/QYRRUbcKr4fnL+/BFEZ+vO5wtTAP3alnuD3G7RhOGhX05qt
zX4MCg3sr+tLfVnOgFzOqa1l+524g4ZC8m9eopSQ/ahMv1XeE3CzOdzN4r06BU2yqY2jowV69cCt
QzGVHtOfHPMjL+JtLbuCLmEoZ1+D0tj517RqHg6qiq9xMM2gLo5uTQDlM9Vt+71VRm44fHTNuDXN
h7Lwh/E/0B9iMv7l9hQLjgpyAi2qc8tkPIzOiz6jgao6jLHkAlw9X3/MiGAbZQ4Vp01gpmw/kmbw
o3pXslJyiNf8xmn2RvAbNUQIoH2M7I1B9/30j9W/6AZoHQ8s+lHRTaJuJRtpcbDCzQk9NTwGwfFH
EdoLkVvvzPE4aCbeSk3ioQk3T17tKsjDw0hmIMHeDaRUOEIcyTB/r8mFXYjAIuGIKjHKxOdbxi6U
qQkrC1B5t33rvheB8cPw468KrXNusm8yN/pC6fOd39KbSWJ7ZR2h+AOdGnSDQFH4d5xzcnayhrPQ
Bi3rwqhGqV/wbT8G16d1ZRXRM60B8aHaULJXheNZF3Y9skTB9ckSVKIADtqipQ2UdK6Z+PBFqYze
duW+PjX4O+96MiZLLxutHkNsG5K6eQoIVLKfu2NqSPLga3N3MrDfj9MTO70K+VdSOHhPKBG6EpFM
GgHa+Q8LdGpEF/ZG3ZllCc/txZAfc0LPcN6HRlImWbnHINgLyuGFDhY7QbhbMkuZCyPD/gNX4LGt
Os9gQCkMSVAtiol9Kpm3lavszJxwNyQKnhCKij2X618ZGtQSXXNzJWD0QDGXMh1GmTVh+zVmh7Js
CWu65Tfpd4i5uKTZjZlv6o9Z9+v6Xl+5ppG5WtiQwMyCi1pMfdpm7jB0iWXeDQgvt/0mf6m206HZ
twHdO57ymnjkPjpCDu1O+QYC3KDepkcfDsdtg8i//i2X2/P8U4RpVtXQKjtbgUJty/DYOHDSo41H
cs9fnjUYAU8AEoJo7brAB5lzgUrQiPHqoIsknc8ABi7sJ1vZXx/MpROBnYVlB2JyqKOL4U86R5Va
J7Cjab8yO0Aaa2bvepm6vfVY2IMXm5IL7rJFfUnbnlgUpg/v6lQLQ1g07r8lnvHRBs/AxG274OWn
484fydPPog0SD+1ZCRqHXOInx9rND9VztJkDI0BqbysrsFye0/NPErZyrg6VNhXLZIcBCE5659Dy
T8f0SxkKeqU0dWoJjUSC13HUeiiXbTyjwwhJ3jBMNjYPo1uwDKWbxClMRE5N9UViK3qKNRpvrc7J
Xq6v+SXnwNkSQM3i/CvUSYuGwcJXDF6DVwNg9U7Af+Sq+zD5NTgHEhybG2VnSw7O6jQT6MbQBYkB
rrFzs2HjNEahIvvM2W0LFZBcf6T252j6rJF4wtVdfWJpOV0nN0hhpmpTLnnubAD1IqBbIFpRoT5R
kV08vPfkkXAJtG31vJ5YFFw9JSH0cA1YNOxtNQSzbqMccR/W/6EShR30p+ohUjGTMS7HaalHqLaX
WIAVAT8E0kfkApruV0ie1ORldO4gVXN9z6yv3Z9ii7Bxw0hNI6tcxqf5IFF3G+XBcoLSCdRBknte
da9/BigWwbWogQBzBUsKCdA+O8wP2vRxfTDrx/DEhnD5a4pSAwwWQ2dlUeiuggLJbD63gRMmEM14
7VNXmfa9TDF5ZWQW2FiQwEeCC/ktYY+kMbovaZYgtk+PtvaQmx/F30ccyB6emBCca4K2xXSYkKPK
ygeuPzT9K6uAt7jXO4kbX0lZnlsSfObI0HWDEiEeoh/Zd+I1pZu7/RvwI5voaNy5bPCIG38/IOa5
bw9G6v76pX7LJfmP3y2s5wH+kixFARD3JAjbxML4BPYWOnYoAmsaCCxcsqUH9TvL3eyt2uY3ZezN
h/HX2G50SfC4chrO7Ar+hXVIUto97NLwIVefU+ZR6hE49HTa/f1WPTMlbBrwQlO7tjDPNP/FlQ/r
n3gAjGVy2+5WY29aehuFMrzWii87MylsolwhpKQpRod00qB9zOq2cY6lrNaz/Mq1tRM2UD9l7TxR
DMzRvqb+u6H4ofPE4qc82YW6xKesjoiCnRT81ksOVXiAqt3QxsOATCNBoqBHVQ5tkFF+NGQdoKsn
/MQOOb93sqHXjYzDTjTf66Yf1i+9LFZZfkKcNmx4eJAlT26KAVvJaVzpIaQs0EMHRtdfhizTvG6A
qtBmVtEAJT4rDYrsgD1DUjPSDNDB6M+zlNtx1QRYxpfKFBq7xCYrAP/MAYNevNRXVT9ZkIa6fmrW
1nuhMf9fA4J/j7mmj3NZgJW7eFRRTNezezt/imXh3Npyn5oRtlWTsh43FcYRt/u5fLOZm4aS87/m
aU5NCDsqjtoI0D+MhFZvSvIJZmeqIAE3ZW4uY2ddXRUw81CK9ixdE1t2aUYGrVVRXzMTdPLXXlvI
WlplFoTBZAhWqmqpKnNcCcgD1aYkCltdkJMhLP//JO5reI0cnoM2ACV+TciLMY1eOkhWZNUGlIQW
RTMk/cTSYBTOJctGlOCr8V5RfFodjeLX9e27Er4uMtv/mli298kw8iZqM1LDRD3dcep2jk/Qz1Xf
MmXX1cwH3lRyXtZ8sU7RcYjaBfRDxHsU3Q0ayvLIOsbThlmtr1d4ck2+Yh3hn5mUPXN1U5+YE8bH
TSeGujzM0eY4aLvEfrMNf2p2YHe8PpHra/VnXMLlOfSU9ckMQ934zUq3DHT2RLLlVseCItaiS7ZU
ioVrjDKngMgMEvJG/TLUr0m8JxFa8Z7TVBJxSQzZQgTOuqErCgbHr067vnhB1JrXXo++LOtvkV5o
3dH/jEhEzEU6RWMhGt48K35XclB+NkngyBrPVz20A80E6K9DtUbccSqULFJoKmOLg8QXUlmAQKkd
ZCIlEeKqxzkxI+w0jaepFkcwo6uPivLBZDiWtZfEIjaLJaboXEFgf35Uq9RKy3BpFGBzAeR3fEPT
zDcSfQc8+4063I1liV4SvWSg5GklSNGVkgiyBCa62+0lBobo1LnxtDQSm/IZruhOuym2SPn6quKi
cAtaFBeEcak7Skz+rj+I4cepycWTnLgmeIoObEMwqW/LffL0Uu5BYKG9Ox7z61/IHmzjO+1R+2Z4
ChAfrvJ1/Tyv7RqwuhmOCQ00/CfMNjcKx5hLHLaR3lfAVJrpblDQ87W/bmbNbaAPY4kfkJkFGvh8
kDHvjbmlOAGVttXDf/rpfgLW+bqNlRarBUT2rxFTOM9Aj3VQ+IaRrvbQQuMD/B/an8TeOqYHnsG5
fEpBKJBLDvfagTi1KqR+oslA0Xax2pY3CXBWNXm/Pq7VJbJxEHC2gSoR8xONDtzwXONAcBB8dB4B
AmcLEhSdeczOLO6ZUCYo/Os21+5LA52TGjrnoVsoRi6jMYN4EPh8L+SknFwoF6ag+aoV5tkJp1tz
0EHY39bJrcJD5PamQtte/4DVDfNn0ERYSxSQ24wug2bV98LeM/rZdZvrJtY9zYkNYeUYAGysnmFD
s/bgMnGBzEPzyUPOH2akiNvQrxSwcQXXra5dOgDCQzYPd8JSIj8/CXmuUKPLYZQglMqNgOHQhU7u
KvmbXkoCq9Wds1QIkeFHll9dJvnEtaiF0fWO06Fk1iQ+iBVAgMmZG+c64kQpI8zqip0YWz7mxNhc
lXk4MkjDqPXDRHw+vGZUsmKrc+eAm3GhfEbpQvAiCuDgeZkPWDBWQhFbcW36HQ9r9OBB3Sw2Jf5k
9Qz8sSYyvzCLcfTAYEBTApJ1+jk3H5EzPxaleqOWFLECUAJE1mR4eQPh+l6ocqEdhd410xTGWKUA
1yMqqbxy2ozkHgjnHvQq4PjxerAkdLfwZR39RZvGhdyqr5myF8XFMi72IVtBl/KupjuC/VApIVvF
e7TF6Ych+UnYYxxJ7pzLJtEzGxc5+8k2Q9NqYKN1yCNAXW7REW9Uf6YmNKxSfWck5TceTZ9pp7h6
p+3rTKY8fRGeC18gHH0QS3Erp/iCpcnSQWtD297VMb+x+OibiM6nRKr/vtykZ/c8TGoWiBowtSuA
B5YvSAGNVJ5So/F/qwDA/tHNC1GKOg38KTb7+pGpillsdLMGr0xo2lF01CKS7ey66o1NlxP1kDp0
kD26L24wfNkScSGZszS2isAPa+yrsTJICZI6c6vMdFMnfx01LiYsgLAA1ljp/uytIptsXPmAykZ7
plNP71vJlXXh7BYToASwkC1a4l8hklG7iTkzStBeXRQ7nUWuMh6bRIcuw9/THeBa1KAUi7Y0PH4v
5qtK8wy6xWBJTSE5BwGqyjmY1WMkuyrWRoR0DlgOEDehG0G4KoC5JS16MbAuhXqjqT9VxnbtqELs
zlQkt9LqkUS0jQAK/c1Ln8W599aBFCexnS3dsHfh8Dqas6vGOy3PvKK6V6pXq7vpzEPRv8aW5Lm3
dhRPLQvxb1/qTRI3eYVX2K3NbrVyr2uKZxp3dvyqzZIb8TJGxC5Z6BvwvDAAfhTFmFMSR8WkVqAD
RwMBqfSnqX9x+jqIompTp9zlxnCrqtmRKvTQauHn9ct/bazgE3F0aCaiN/n3KpzckSDOMzs2lpWH
uvHbZMauXhkbJ6Ve3Kgf2Kw3PCKSY7E+YorTp1voVIFY7vnKKuNkxGGEEY+Z+TLq6kGZNH/UOEp5
VnS0tMGdMueg1oZnhl8F+Q/gWrg9zDW6NVCmtMULxQhjze45TkvVHmnt8nZPB4B7AWJHIok6AXW2
TrjJDUgFQPcCWBbZki+houh40QK+dIHjVayLr+/GScK2U+EYhnSvFSAsMwFDVX7F8A2WssunPQlv
x8H7+5WGGosBABJarhHtnc86ROLBMrlcMAD8pceMNwXk3Hh9i9zG89wld3YagvLZ4ZL+mDWX4QA5
AM1k9F9eCEloRlPmCXiePMKQBeggH2ZN98k4uKoWSSoAF8EYooOFhAWtByZUZkUylLAmjWpXgNL2
5k+n7baAL/q8al2HN3sbRfDr83kZrC/mUJCCLB+Mot59PqGQG+26bEEnIPR5HkFhR/XCq9Qs0CgD
4v2hd1Sv78JNpMmUaVbm9MyysJRKZaVsUGC5DR+GMPV42SBajzaAiMjOqn65VWEKlxcBe8AiRHs+
SGUCU5lTwD/w2TiQJHVx8x9jJfKNugmyggCREG8q+vQ/nF3Zbty6sv0iApKo8VVDz57t2PGLkMSx
5nnW158l494dNZtoIjnY5ymAq4sii8WqVWvNenicB33bSCKyMK6zC7R7GdRYxrXPf0E+g2ouzOHs
TN5b7aYhmElqHyFw8ffnA8hxHRU+gHEglcZ42pmZ3+BMIs2Vu0Nt9h5CNWB38i+StzuSjXs8JraC
LcTdsYAu4k2LsUCJrSyppWHkJoHNJNprxS7SDnKwrdOdKkELZRfObma8auSUWxslfiF49rbDTjPu
OlGJi3MLgBQYpPYIyMu4L5Nid9QaQzLhd8SQTku2Kn02tBuz9p0kPFqptrnuNveL/rHGVkX6caqi
uEL8z4veaaXXqgndccS8jyjk8ZZXMZHgfRFnoaR1vnV8TNINXTeDAkUCrR+JnNjqHnO5PIY0eRyt
+uG6X7yUBU9BEF6gXofpdzauN9IoRRCoL4AFnCCtWtplswGJka2WN3nmQEPTjx79/FtkRg4gHNeN
q5yDura9HOTVRZ70gyzV0G7DJHDgzH58kkMRayHnIYbuAQbLdfQQVEBez030TVmGpm+CgBlIdDPu
HE2akAVG++uecMgvQEyAy3nhLoL8Idud1DpV60EzhfBWW8U2CkIVRPwZZj7NwHJ7bUy3GAYDi5wO
4wCzNROgqmEwITEMtBeCy2bfF9kkiIScvbQwmeD/gKUj2jNhCGhqNZsMPJaKpOl0B48g/2SGCZg4
LSVFbm/UNDlqxI9FXCrL2WOSBXQckKKByEvSJbYnoEeJ3hUoL0B5y1Pq20GvXGXWAUwsndT8kTWg
7xd9AE7QPzPJfOioy62hH2HSMEe3Kl+sWnKkMfNUktxjOAJDD5C/RWYz2qkibVPLcgZfEbR1LqfE
cL1qy3/yInkLaPn5bssmJGlxh8NU08juUxTDoKFdaR89bY+qlDl+ggtP/WFFOmpH9VbtINQm57so
u69NfZdore2D2zXWo6Nv6ttQIfZYCgu8vFOnQe1EpXjioUTC7Iq+6eJgsnDq8t5ENnfokrfYt9Hp
8pvgJVbLvRq9yQ2g72B+VjAtGcc1CJlFI9+8g4njuAzTolKjsVcXDgBG5GckPhElrROp8rirtSx3
aFMLnkZ8S3hnmsA74w3I7AwZcNi0W0oGsarsTDncNX3q6akhuBh5N4SB0ecF+A5uKTYCjBIlYNTN
SscMURlsICH6ERXFRhWxvXEjNgBEKH5irByUKMwmy6dIi9u4Kp2i8n3FCyMp22hS3SJxI8CImZPx
KneyvMswiXlqjEY+mXotH9W8hOogyPcENwjHbzx1ZcwToJ+J/y1BaBXE8Rbr63gGUVcaTW9Rip4c
qW9aIu3NRjQwx01fMcSG+x41vYXi49xWQUpgrXw0Jpra7qOTX3x05FNpPUN905QtyploDl8P7JeN
paV8tzK5uL9yL4o7sB0nMAkZLLd+RUHk8Se4GfG2tbsjRkHt+0P4G/wejuFmgnDCWdkz08zKTmFZ
N1bcl06cf68koOdT6NrcDbQVvAo418SZnSXTWrnoZ75UNB3sECUFhRBxEmt0yNjsIR5uUxIKlpSX
uK1XlEncBoq5iWjAiqbt21yP9lw+DdGjRNzCB3JINJiGuQb8fOYyQo0CSQ6G6aFoxt6Cc5zFRk6R
uqGyZnRgEBzHettUaKR5iAz6oW6VinqBZVibKWvrb1JZK/dEsyZ6aI0MaO+hlMeNnlAM5nSovwUb
dZ6mB2UqAHWlM6XpPYJstQWCWjV2kZ+MPxJ5LICBnQLqhXOAaB+YQXJsKqsdXKUOVRBb6H0ReqNG
6kMqoUMSLaeT5opPnKyT5A+rlZqd0gzJ5EqZRSK3D+PccJrRN281UsWaLctmeU8DVXquFDl906TM
lMC0Zc54PIL9WnLUSPYVOyzaeN9lA8VzaLISVzbCGr/B7G57w6caFKhI8EOuo9JFMb1+ohUFNBkt
wMHr4lZ6R68TIU2VIh1qahnI3zZaWCmHYCjGzG7LpcMMAnItBK07yfYlwgsETuVUdYGik3ZWpQAA
3KadMmN2fESDJh7zChFYmvrDkIQW5B2C2PwoZAyjTJ1hfSZBKe8zakUgX5Mm10rBsn2AXgm4Odqp
x7oVWGQ7aGKwwVVG14EYodV9p5PU7HdVTt2NDp7KxpGT2O82kd+FoN+uY+0zs/z2hxy1k+lAM6P+
BaRk/lRExezbWgW+39Yk1meqYXkfjcIIbmt5xPhoMKUFtQcQx6jtXHl9jYFW3Gm4OgfMvve5r4xO
WLb7rO3iwzwM+R71U2UvtaP5oxpLcLIoeZgVm7rBDiP1SPODpk00u8m1wvQUaFQGbp12+ZEWvX8j
KSWpd1MuGwFUhSUC0nXsXWhEK8WbUk8+iMYs4HedeporCPAZmlU8lGMcHvV6oqqDLlw12/lYVejs
90UDcbwkDDZxODS3RJvlJ7UeI3AsVv0MNnJaKPJ9qfV56XWD3AXoQdb0NA5K41G8rX721gQKHV3P
NfRiFT0TvFy5txhq5eDNXaL5BU9JXbfYPVmJW1lamJm2YXWjDN+T6JaiIRTvaPFZz+5ETzoY666H
dJ5pPJZROjQtXKPgrzqPd0XfWlWTIAFqI+3U9P2tFnwkYL3UknKrwBwE6DaFMhwrzPY2AJq0qmiK
hhMCQayDaQNAP8EQxLanciLNWYgU2emIbCvOVjt1g4pTKTlhlG+uu8uJ7hRoSR0plgKOa7ZyKZNU
a+SWoHLZ2bp+W2a6EzW7yX/2qUgVl+cWamYLQ+zSnGWLWeU0IGxWYPv3GxVV0kotDrI0dqkNrBMY
8BFFOncO5ATaVp0+DILvyrkuzxIR5hpLCUCuREciUo3Vzqw0CIHjE2MkN6D315eU4ycIu1ULFX4M
ZkM+5XwD0XGyanMCg1Xc554PHiZXIcUTGQcvNjLPxGzbOIqGHDlZ+5lNJg8xQNgY9jFspt1g5zVF
wv503StOngzKMmTkeBagrc4ixvzSitRmatD60cDfkwOtPtaQRxDwo3HX7o8V9mmYh3HXz0MH6v7O
wqVKvkUJBE9y3SFGujECddsHZPvXjmFgHLhFHDZw97Ofq6VTE0GHD9cY+BwaqUOi4e/TSP77dA18
UuArhUI1qjds2bFFB8IsQ4hvxHLr1doOhGPIqJ4xrHbdHd4rE3NqeDbhiCFxY6PHBF5iWgZRCVmk
YXirxsRADX6CXJzT9imUFzBChV8Rxsk02/qg+ro9IQl59/uur6D7GCSnPJCNY9j01i4M9NDz/TI4
htFAPFlNe9QqGz3x3aQdivsx1c3KVuoeQynX3eDVCFbbjS08FS24lucEbAGA8+npvel/KuM+gthr
eh9mT3r/+7o5bnRY7bslS1wluXEbKRjxgrnQvzHHHQDLc/1NFQ2fck/pygo9txJpKHHTZXfXBspp
Q4wqTxKK5pB5zyDsM9RWFEA4EICWX7HyxeqjXJO6GnqTOsqr4QwwCohn5veQ5rYcvg/ZItaaqbIg
cecEiDOzTNhLmjxT6hhmO23wygww5mmbdgIjvBWUILABAW8JBF/sE69NaTP1El63PRp7AQ3vkkA0
IyQywYRSuahxVwYwkWUJzoYfPiitSFKOs1YINDK66CBrWlp255+ohupMnzZAq5tS+Zg35Efgp5vM
LwWPb94hWpthdnUXpbXemjCzIFbTu6LNkEHcgBUqtTzav2a6IJRykgm4BZdAkrpQ5DBbIKvQbsk0
lPHaCTpRRXsXLwpGo3qABCrY80QyZVxzJv4m+EUXOAJjLp71Su9kvEx9tKfkOfW0SneVEqRLNLwp
RTPHvKsJoJ3/rDH7ourHkcQTrNXkbh4aW1E+muSm1TYhWtoQgboekHifTtaBEQIkwTIuGKXUJFLm
cJhhTf+tGp5lbMfhM42frcF3q+5jBLT+ukHeYmpoSaEYjplq1PTPt6RKRzQag6QCO8zoaYUPnoRU
He0uiZ0pNCan07uf1y3yDgGwOhaAQEB4UJYcKgvHwiqMEk3rIrDlUb8LAm0L5avwHzzDw2fh6EPq
orNszOY0GRHOWg5yEq+fj5CoBduoF9Z49oiQZbxFXFW22SSJ+ij9zimSTKN+KyTJLqKXScfEiL+b
RA2uy9ITAO9oH/4/UI9VJ6tzs1LTGUC9+U4KneAxR/0OWdmt5c23kRPtg2drCx1uiCG4uMNvi71o
XOkiUDI/gIkuaVARJZDxAzLwvy2zF71ofJdDhXLuI3NhGkTKyBgDHjhu5I32FD6Hodu76gHllGMV
23PoGAcn+A5chw3q6c31/XnxMb/8Q7DHs2hpDzEnIstAXI+sGijS+JPOxJ4HGxURK3/RRJywIkvM
SoL/YgybBdbZSeA+htyZ5dDooe9BkPL9X3zCkVsABcuo3Pkpb0FSR1t9BB4PFERGe1tXTm8+g6Wy
x6m4burieGP5vjgqDYriGsTFz03pUDeLaLbsT633EqjAVh1G2pRv161cPtcZM0xYjkISF0oNM2Tn
3xQ/0EsfH1U08k+Dq0HszQbi5brF5Q+eFQy/DIJXEO/mL6rYc78KdNQh2jRh4Mz4EdPPEV29yr9r
dAHKhLcnlgT+iy0aQDhm93VNNwR1iC8VkFMX7CXlNh2OSvHQ6YIn11eH48KhlSVm90mZVnRhu+wJ
udzOtXWMW7Bl0ZyiD1h2rtxDiL6otgrKg2PTfJTa2z8sKDyUQBENUBzLN9PV5jy31rKgNRRFiOoG
ldcCcBx8XrfD3ZArO8sFv8qLTUJSUABJWFHzGGtHNd4QET7yi/Lyci3/+MKcr0yekBogFXGkB/1B
3oe9rTw0vzGS2O70p9ZwyYsf2LMTuRjB8667d5ExLPvyj3uUQfMno16ido5lHPtXVCDsatzFI5r2
9HMCXYcy3Up0d90i9ySA1x3YAIgPyuwWNcxJGWQfC5qB+gM6vLr8GU5uoIgKR9yjAO4BE1R36Jqy
oIdsijolRpPcSSDiFf8oo2cyeE15p4mGu7kOLZOES0EMlTfmzKVd0ED6QsFJSMlerz9Nq/9lpYA2
1JXgdIssMWeuTv1o8mtYGpQHy0Qb8JU2hgMaS8Gm4N6g6sol5gbFuCIwbL4MlyrzZu4Lm+q10+fx
C7r/j3XSnSIJMkbhs1JCbSu8R03BJtHsDeZ3FbXNCZCoWY8co4r3ah/u/2H/rH7bkmCsDmSXIl9X
K/w2uXIbyyvVGynE/NXjdSsXeftyLnTgJjA3gW4yO7YdVNagyD1o3MzxPe0++96BYLlUHabSGT6u
m+IyO6xtMZ81zHAPYgAMc0pe/oZZszuwKkLxxA1aF+kYxE0cYNuKnyL9D14mpi5YV5DGAfpuMB9Z
nWJ5MJPlgIx3hXzXtKIxDe52XRlgvlRCSTklFQxUeurG9DS1blrRTS9CyXND9MrO8u+rHWEoRZ/p
Hexo0XuUzbaGqbzk5/WPxI0mKxuLrysbRCXo2yw2pi6z4+RtLAMngS573D2aIkYf7rqB81z9QqGB
GOvc1hD0GJabYKuGRDVMYQ5BwhCGoLTI3eErK8zFFtbNAEYERP4QR1aPvRZ4jcLrJFTNNqr5fH35
uNfMyhhzw0HFdqDyoqERSTc+6DsbMIhuLPk5DNB231XR9+vmBCvIIutyPAEUbfpKDt66YjtiVJM+
B5J73Qr/3kZavIiCAEnMPtzUcqJzSJd7Ozsam/5N8gJbiiGva0/3ud3ca1v9qXN/QJtXkE1yd/wf
w2zBWy6LpMsLGG6IuZ3lxK309sZvDUGo5UaIlRnmZtMi0GP4McyEUKqLQsjivgpW8AIBvoTZlQUm
9FWUZonawcKsfKpACFb1brC+qeqjUr2GoPQj8sEsRLcb9yyvjDKBbwx7SVcTGNVK3GYYV0Y27iZR
aOPx41Ljo4NaV5g/djpeINb3MQod0r0WUv7cQ9ejigGmUoeX6wvB3bCrn8SESgI1ag3DR6mDdgxm
557KEry6j7Woa8H7oGBdB0EjIEuL7NN5ZMnKNusLzFc5reJGE5QP51mwM7kvq5WJi6OnRYFZYBrQ
CW4Tb4QIp+1vopd5222SD1TKURi6vnJCg8wm1YsAwISFmzE+dZ/53j/0mNWw0WaaPyVbAbZmc90g
71OtHWS2rBUkep1FJtawfx0ldzQeZONN++vGIw7G2gqzR/0Y24FW8GpKf4/QpwoSux3fW+vzujO8
QAJSmgVlqkECg41g+lA0MeitkIxjfhgPDk3dzH8vvLf48scIG61MpZRCoEOQB6D5nQVPVuVa8YNZ
2018bIrYLSGudt0t3t22tsjsCUkJLMiHwKJebdTA6RScccWe8tPwkeQiLhnBGhrMhjCtrge+GsZI
8Zx07ti/UMF1xiMxRIkVvX18JIzJsHCjtiVqPXXAxWh182xAomA3TsrGqOY3q5ATOxnMYTs29eRG
Qa8cTD19G4oKU+ixZ0W/NMxTadmwoePcCnIIXiQFfwbqXLqEMM722yylU0OpQAnK7AlGbiMINPmY
wPgR63YrErfmLfPaFrPMdVBIJAPM0imrwQZRmjPXv1QRIR/vcK+NMMcOKVFgTh2M5BCKHQLZLdL+
NiOJPf8T99SXsu6iXQJo7+LvKqNE2meGTTDi6pNdbUzsMP9x/RBwP84i3ft/BhZfVwakGDBxI4OB
QAbxJVivaRfZfv+tUD05FyFIeTcL9MIM0zSA0QAQ5dxYZ6qTFI3qwhT0Xg6/qmFz3Rne11//fcaZ
KuxUI/ApXqQo3wa0cUPjuR1FCCLekq2tLP++WrIcI5h+BpJ8p4j3vbb1JU+Ve8DL8cJ9+gd/oKgE
tBNuY7BHnFtKh6wwzYWuG6B9p2o2FANSiiGIG9yP8sfIV8937Y7m90ojwYgPWnXT2ALsIQi0vPNi
gN6UKtjKoGZh3Mhr0MmOMa4pWu1miEXnwIo9xv9C07aycinnq6FjoMAPJdhk8ucIpbXrX+Ny1AJX
FLBt0LHAmx/E0owfXachvkywoINfIlf3qC3oHcbztlDhNP19Wb/ihCbtFhAJ0AS6Gl6Z138BfyH/
+wE6U4eDcnpcA9O2lFNDpzZtX38pmrdRNNLAPUZ//GSHbAMpkgu5gZ+yjMkF3A3pkyVKXbiHCJ0z
zFgCT4lpx/Ot7U+0UfoYBZpc+abVT1q0l/J90XixqHbJu+UBVPjPEBsTlGIK4hDlMFQRleFmGF4m
slPbtzrbqSLCDmW5Xtga7doYExrUwupqQE+R9nX2vDGeLDuyp9hGn+7+ZL++zo7tnTxPt3dU1Ofh
nuKVm8xDfSjiPJ0MWI6BdZ0xAFhGgmucS3C6do7Z/nE2xFYwwgS96zK3eSQOuSVOtQ1uDK9yq33p
ePboBU+Dm7+op8AVvWe5L+nVD2C3f27WejgT7BnzXX4KbotvkGNs7fjpN3lv7uWHQ+diXuRGNAEt
2EDsaSiUEeA0E1aVLIQiNIhLTmZ3qlpXTd5T/W8Bfggx5iK8htFCTBmw85tzYKlptwTjMSk2kaI4
naHtu7neNbIFranRbutSwGDFDWsmBXUfVJRlIEaYdIa2fhT5KVLTInJ8KtkgRqGYImrJnV/tNdOO
/N/Ile24uk2Uk5G4rXCyk/fAX/+CZXOvriBi1r0c9fgFQXGrjEBqgsRjU6Y3YXBTY3/Fjz4evNdD
6SWUaVlpFXpw6GsoCw7i3CYY99o26iw8akBxPqjoNN9H5T2pj6EO8W8dMjtFYkNORmB2+bNshAB5
AW4PqG8AyMJEiNQ08yzXYdYCUctHmcwNWinWcOxGoNjzZiHOBdfotoKUBbTaY4oHiTLgkWrOEn4Z
uJv6bvgXUsClGYh5PcgyAJh8vhRdDFnwWgkwJVY/NvQ1BcYzwkTEdc95d9fayBI6V99Yyeepzfww
c1TimeFBN++QLoGA47oVXhhcW2G+ajrNRk8kuIJ3hm1UAKuK+EdFfjB71ZfkTMplWNCShyFD1RA2
oDYeigAKvAvSgrYuwNPLwWSTjcSUiqqs48whQf0tNqz7Wia3VB+Ppt5tG6XdXV843p0PnW1U+KGQ
CD0JJrhXKLvm1rxop0iFnbdvlflZAgZx3Qj36/wxwqaaI1qI6mBBYsRsOqdWMSkiSjU5Ek3LXB+Q
4IDbounLPjaLYPCD3IcfYWRXmZ19krvoOB7LTX7E4yY6Gd6Aq2L29NvwoO2vu8dtd2MWDeh+IIIA
vWMWUUahxKwa7I0idHrLxgV1Sm6q4SnZJ268BUbhuj3uFvlzbtlCnZZA6jJoowzlH6j2BL86aB4m
1kde3gv1A7jb448ptmAnq5M5RBE8G4PUjeL5FI2hq4yDoHfJ3SB/Nj17wydZFGuzD496rduO8vgw
4/q7vmhcTzDFBzanBUHP6hDpsq/1QQYTTfmLQmEpCb0h+H7dBg9ABfglINLoXUNn12CifKanNaCk
kBcdnHljnVQnOAS/6134GjyUP1F4pI+gUlE+ICC49OwBU8v3yev138Dx8+wnMAlhpzeBVpEyc6Rm
8lWATSXpHkLLseGqOUhGvOvWeAVWU9YAZsLrRFnQwefhXaKpT3sVHqsYHIoJLi/t5AO81RkA6Djl
nNhmtxAS3dO63WC+S3AUOEnamXnmdpF6JU70pMZXVTcErSmI8vaY4aocKt1JRJAJ83KHM2vMLdNA
jiFJIlij9LFFuWEG7B4c6kb4raO42FGAO/ntP1xtZ0aZi0ebLFXFwCBwtuVdGQxI8kXPS97z5czE
sqdWd3RAzSIjKfwi5MHXNo3p0TBwVelG89+SZVSQ2PUHzQhGuzD9+4qJioVvF1UdxwD1aHQc9F9S
8H2qns1eRNrFX3NdUxBVlz3GUrtCSSSrohG/rSu/ZdB77X9o82YozW1WP6uzi80H5mmhuAjnFJmY
LEYnZGmuX7CS0Ugr0tDEok8H6bf6vQLr9K5yNSd5Bo/fUd5X3iCBWFZwmDiBHc94CdUGwHMRDpnv
EMakzYmCsztuJk/54b8r3gwtIMzzBb/zW32T3VnY2fv4QXR9ct3VQN4LJjYU+9nbU5pUv5KhNuL4
ox3TbzqII9rNdee4vuFpA15tlDQNVvouJRIdMQ2Lk6rQrTH+wuTvFDTOmG/HeHvdFCdVW/hZ/jPF
nJgKTJmmXsBUKLspAZ3yzsq3kyFwiHNnnVlhPhYk55apPlgxk+2o3DWmiDeB+1FWbixurk7lEGuF
UkYwECuOHrxE/SYUDQ3wMpeFPQ7tkAX3eyGiEIY1qaMexP1GJHlQorBN2cuSnxjGieQThcBGsgEx
FUR1RLTXvHN9Zpm5pwhNoSJMF8mA6qFDWzwDlOUnioMz+hSlW6NJJypvcU1igkABm9oCEmffYLIV
+ynt0ShBlSZtnguITYGpMgF73NTZMSjGyIT3g3t9M3K+4jK28J9R1k/JjKdkYcTN5/tCv5fkT338
dd0E5xI8M8Gkn7UfzLQaYSIwHWmya8PW9wHoAiZTcNt+4SaZV+zaEtusa/pWA4MOLNFyeNa66hD7
Cx9cDI7hCQtJ3ZZ+1umbLj/hNVHpp2wMQfQF3I1pS0lsm1q4j3odU++1G+gvii+BrvRXBIkogCjt
Xsvvx0G7i6Hwdn2BOAHh7GezSUrUh7LW4Gf3qGcoxWaQv1nAS+bedTPc7wBFWmAKLZDQsLXNQA39
EvOMKNvrs/otsqzsPcA2hPixSkM8QzRE9jbXQbImYRL97x9ZGrTEcIblZZQJwY8JF2mVQVAtAmIr
fSqkY54KvLvcyPj7Bi4nmNDAObr8+yocZT3oRf0Yf79BoxZDt5ijTjaW9HZ9DTnoQpgBcBeVEvTp
YOvczAL40AoNyjFp9AiKkSHZSHQ7Bq4eBOB2vtNmt+ptwzq1TvWsqXbrOIqtlZtZFBp57uqYM0fa
sagAsEjUNizleFLgblX8LhL91E5kO3WKCCl9eS2Crwj/w2SvjsYYW2Vs01yu0rZCEW6ytWdp27vS
t+zgn4wbrXZa27jJPnInO6YHkQbdF+vO+VmGZfCoSGChwHgVi5GeJakjpYQAPOj6HNoEz+tPGXDD
I8b/F87itAWWv10YjKOCNg/FmEIyaM7kmrpyFBX3IH5Ajh2kTQQZJqvRXQp+I29o6h4Ieb3Lchvs
HgGG2askfPaNrnke5gLfjkqJuVP8WHQfLxvjwh9gvUEphnomxnLON07VZamuxjU67WqA2kxpdF5q
pbJjENO0KyU7TXWKFD2FMg3yLBGc8XJGFokbRoLwFkLD63IMQvZT4MxrHP54r7z7P6hdnghq1Jaj
7sFI/tajRL3DBHpuH7I79RYMLoJ05DLGndn/uvxWx5PIoGqTLNgv0s9AP/rRtvdftUyQWnFPxR8v
v/KJlRUQFvSxtkhimM1jAm6PGpqc8sv1EMA7EpjTBcIW5D4L4/r5h+waMOWXtF+GgMp7pdNuQotu
dX/GFV3YJvEFF/RlHge8MAaowZwNotELzjIQZZBA7uASxp8gJK7YSijotXMtoN6MLEtfrgU2cvqF
oijhkgIY+sZSMW1XC8QMuEu2ssCkilMFhAnYttE+KB56HxyTT1J8tBIQs4hm9i/vOKyWteiwotoF
xhcmPHd+X0MKa8A2n28xDiBVOz/08sHWQIYrRJov72n2SK+MXVC5I7Op82UcrK7cTLkZpm1WeSa4
Q4Odrm5G6hbNXRZhun5ngsTj+i7kCO2eecoOw/kkW2YaYby6bR6k0SYvljN5w/YjvdHcG3C7ha6x
fZV3drAvbRkDLWBssnMHDGdeBmSu4OfwDt56KZTzQ4GxZSC+lnWXqlONjqa1C0JBBOEF0LUJprpR
hpbvy8v0X5e63bhXAHmc3aFFZ3FDTKcREvxyjwUYWSjqVdhMbOlozJNEzYEidYJy07T30vymxDuz
uZswgtf+Nuk+Vd9LAp7jPHEK6Uej/XXREYceBXbNAMIdDwLmWPqVHsQdhb8ZhFGhBGL3iiBa8jwE
Oh8AYDBHYxKJsSDNZZko+gKRpdCGyW5AfCnYFpz6G5xAGwt8aBBXoOx5rCsiVX6CgRkoDvj6MZse
ZWtHkpug9QrdDazErhoA3fCfoH3ICwQrw+zZTIw+aPsehjGsZpGtTH/G7a08vTTlQf57DP+Zk+xR
jCeEonJxsgTddzP9KGflQMLIvX7iRR6xR6zKU31ahrlCSm19vkvzI14ivv5TancAOgus8Q70ev2Y
09YBttck0uITsFfGe9Me4uH7dYd4twKEZ6RFxw7D7OyLoCy1uq5a6IiYvgrISh39jnowPA7FPHnh
GMweBGZFLIu8RVzKdGiwAvUOAsTzODWSkEbWAsTLkqe2BS29Q6SXQrYnC/Rbz9f94ywhiPzBCg9y
eDA7shTlatfLBdFhq7VQ+FVU/bls9XmTGtEkOGac0LiQn6DDiIfdQsRz7lUg+Xj4Qg/SifLIlqfo
NijuMcx0S+TyUNLbUKIbU0N6fN2/i++HsjoacybySYzhgN303GpBfQWg8hznF/ivovtefbHJRPu8
Cw6oe++vW7v4coy15d9XqR3So1jvKljrqz2RX+L6oA3hw1wPoF2IbWpGguAo8o5Z0zyb+ziqYS9t
xk1m0PtSb6BYlHpRG9+OBbgHr/t3kSCf+8fixMxWSQ0jAlVbL7eocz7XzWdlfIyi2bDLkhpjhyk2
tKYfxWUOO62lvDdJHNp1nJMjlMZPSpZBZXkcdRBXj1BOgOSF1yr9J2nLRBBeRN4ywayJzEmWF29r
slFMtwQktsMozygkP+d+RkgiYH+iHApy5fNtA82ETLEmfMawvMmqzZg8IFTbev0aijrw3A26sqSe
WxqIYeXzCEuW8g2NJFAk5kBbgdW9S0w7GERnnruCIDxFORw8IChHnJtTyZC2EVjtnLaCpUh2Mxzw
dlZudExN/8PWXJlafsrq6MV1UkolhanSkJ9MsNLFGiqRg76vNZHA5UXMXHbnyhQTU5qY5LnSYhHV
wHoArSyw791P1WwEHvFPwcoOE01iFd34ISwbDKB6dHZz8IgpYenm2BtV+oxZ7AxyXZjIFqUKoq/G
RJXECMeuqLGUFUVxSLEKO607YOALd8g1UUi5HM78Wk0w08iQJVkW9vzDVVlRLlSRDSR4xt9pKTsA
TN2ZY7Bvs+jNzzNUG5vuMwYpSGLlp9CUgBdp3LjyXbSKX1XMzV7fSIu9swfT+e9h++g9MfJy6L5W
HcRMUu2Yam+noQ72lQ3RXXD0lM3wD5EGty96B6i74NpndhQpUo2OeY0vLRUQrMgNTy0mdy5rF1eK
4J17WcKHg2tjzLZKe1KYIN1uMJJypP0RTI5qdBoytzBeQHqaWq8hmgfX1/SyIsnYZD5yVs0tRgZh
U5UPeXSXtVjI0m3jpwRpYueqxU0g7ZLYa0Be195M5k4eDmH7aETIr45RIEJ88k7waglYiT1CIAxD
U/ycRgveh6T50JVkW47+376OvrwGEhHQ7UUCmwl/MlJtGhUwExuAZOj5d9T7Hq6vLO/qQD3kPxNM
2LMCqvuYvsHCxo3dqMcGl/9M7uXkmy8JSjAiU8wm1a120XLFwaghGBhmDw2pNqUBKvocD1vByvE/
0B+3mD3aNqGfpcADOQhEYIR3AwIwnyqQceEbWcjMUW5EyZ9xKBktM2oITl3SAMsSh6D1948lzQWf
iHfngsnwPzOML3WUFn41N40z5zdj/ayT5q3Jb4u03egoiYQgDBdkadyLY22ROW0zBM2kuIXFLgfV
bbGzfsM5ejuV9iEizgzWqP7vCUsRVBYRtS/SZlCWnkfxFnlo241YSyloTzHgWsQYvLS9xQhySwXc
8Jeo2+VcrYwxWUyZBnmgRfAvKqk3grA3zACmLmvHLzd9INtyj7GSb4X1gGlXCAF3sp2KOCn4a7z6
DczZDvI5RbUYDuu6bfnvo/oIssWshXQBbjAIcAy1bap3jfH9+nkX2mUOPIRcQgMNApxC4ILQeZD6
hwKsIsqmBIMwSTO71EH5pLoyMoPrprnHZeUxc1zyrCdxPsFyia6A1B9mfdz2ohfN8unY2xetIgRL
JE6okTKZPxmgLkCCrnGUWXLBmIBXU9u9XXfkK5++ZoRJ7Aerbg1rbME4bd2BUa1VXi1rW5NTpt6C
pdGpXi1l27S3ZvGrtQSLyA0GK/+Yc0KqRCW9BdM0bUHJKNkzaFNCjDSARli3diUxRF0VXj4DETIN
kuJoqoLr9PxkamUeS8EMi6R8nvqb1rKNaOOXg53Syu7anXj8+wKSvhzPPxbZ27U3lbSZcljsjW2r
eHpxPyUzBuMKNw8XBiPMpZbojYmmVbj7k0K7CdBNAI/YUVuM9yS5NqLlV5BTMz4k/k0e7K/vHO7u
/GOC7d0HXV4VyyiTU0EiCUoN7pCKCP8EXrAwokz2B5IuXmho59dJ4QbTMQx/X/eDnwOqkCxapK6g
w8ZsQ+l/pH1pj9u4tu0vEiCREiV91WB5KJdrrkq+CKmko3me9evvUr17OjatZyLnHiCnG2ggyxQ3
Nzf3sFagpJFkACVNwm/4d0+pjW2tl27sz+A5p97AHnPUlxD4ijiRV0/AGTTnvOc6y2Y0MABaeSvH
0DLT3hqibtf53+jwvalEuoer9n+Gt3zws4dhhbaFeOiXD2rOHp1HD+z2blkQKzP7U1AxT164F1IR
76pomZyfzsZ+pPICS0zpTfI/+7QKwYA5bQr6XekzdyCl6L24ajootH/NtaNFl9vULlQzs53xZSMy
bQgZoSFZHiOwhxnGfB8rr5EybUdo81n6FJWIs9FMa0rvcmJaRuN7BRONlK6eloVwW0FnFFjbOc+j
ome9izWjtudq9FLSPY0hFRzI1Zj0Xwgmc1N9fYkH6RwCgnbWoN3j8RInnqFiFFsQkK69iRHc/O9a
8Ha4tCKp0/TMHHWEGBAuiNDi16F6hRGUbS4s2a1v4x8o7nbCVH0Rycs29u22Z4/G8N4qokvh/+MA
/oBwtpKzdpanFuvRswDZPOgloAk3SfeRj2JV7mK4nAR4/jaiURYhMHf8MV/QlZDFxOrkFhzWaIeg
oJja9pjegazIxLa0uq90QQgu+qScD4AYZWLEEkBz4uhoXPcDT296Qdi9CoLJbPCJ4w9aNC9NhOZp
NhrLvuVozhij0lMn5oKyx77tu1dN/gyGcywVYZMRM8AgzW515WeNWaugQNdavPH9UQC2avZnYFzM
p5itXtQTwKopt6b0vuxVewp+NIWolCMCWtzpmZdmgVLjjQSgKH+IB0/BonQD8uOCiptojziXpJW4
AJIYhiDryH8E2XMoT5usap5v79E6DBqtMTqLsTCe3KwqizBrZrglBcOAA52Qx34ewbbzf0PhHEWe
lHWA0kdtj622VczwBXKHXpybgmfy6k2GEfT/LIZzFV2kp0FnmPCxePfPoaf6uatF2xbPySpwZtHr
VfTtOAcBMchB7QrAYaAxJHZJeiuORK0AojVxZxXJmtBkIz5dhq41pyZmGEPvIvsRpcbstuizbDAB
NVCXpnP3cnvXVs8vo2jLQWce+Am49dVVk7bM9AGtHRAdj0rt0NahoS0r/00qE+wH/0Jxq2xSDJ3k
JaAU2t3RYIKY2tOYofwmd8FnX6c7igLmUEJw6PYSV7fwDJdzUaqcjH2cSIh9YB0dWIrQeh2MgyCR
ubqHZyicb6IJSLfpsjpDddr0qQQ7ioJCOqi/y9p0ha0dqx7qDI7zUHPXd6aSYVFp4PZIBPelR5vv
KusEH0+Ew7koJR16o5KxLFK11rhEjVWE5HPy3BWxKGJcoparh/C/a1L48AmSsJkfGcAyw9do2IXg
oUwgttDZ8+BbafI8m79H+aVQRROT1+PoyxPxDJgLp0aJpWzOABw1BprWfze+GWyMEbJTcGVVInlZ
+dz3k2X2hjMgWC17sHdA1YtQcFr3+hOI1h+mTBZVdm6bFArjl7dQ3uoq6u7Y4zZ+bfuDZjy2RbiP
0zfGvie1SBlv2cnrr495degaYX6UH1inylSWdQonVKeyBWWQvhitiDZWruzG/MeUokU4/G/u86+R
HKgcYIaP8whj4hMS1XCueKBj5spt2m8N/acSsSSvZ1jOcDgPIHVTHDc+lqaD2yDfZRGI9H6m9Tbr
HyfFU8huLH/V3WuVPmJsxrntfdZTZHgLyCicIunB92yonRS2wwDjqltXqw9z54Jg26LFfVnszdaJ
dauraisA4cht4MVzX+/nv7hfk41nMUwezNXUJ1j0rBArRUe/P4oO7Gpq5c/S+AnMqZfaNFUAYeRo
vscqSn3LEMliGjKBaNLUbdi0SYO/7ov/Oq5/VsadCz3P0eXcw2w0ScfWdW9znXq3P976nfEHgosy
NBZ1jQwRANssjjUkRaPiRcf1fxtk/cT9AeHuXjAMG9IEFmYbNT5LlXbNwlNAqNVgw9j41Cb7Wdre
hhQZBXfi0kHO8o4AMvfRw6yne7/Iv9+GWL8x/qyKO2yM+mjKMBDUVmglzutj7hdex44R2Kj+G6A/
8QS3RxCzGnyVwj2qOibBsziwSW64/ZhbhaG+38ZadcVnHoS73VWjIi1bTA7ERylDD1ny1qAC3Rmb
LsA4mmhCdPUbnsFxtzsrGwUKUIALIEkY3aulXRmnXBO4plVjOEPh7nYIgzKMbAGlT+adpnW/lI4I
ovXbC0HZ8fIKS+XYLPMIEFFVOyGiE4latfSQVpvb+7N6Xo2lDKPIqmryMiHg4CZtnGH6kIzFUVLp
kWXyG6v1p9sw6878DIczbsyQJJ1P4Rfo8I5SlkLdONpQxWq1wJVryMVtwYgXgtlUgLvY8pUzP8Pl
7I9MUtN083KJoKWq7qu9P1MLj0fHz0crT2o3NH80efizhMxMWelW3jV3ug5Su9u/Y3U7z34GZ5fU
n3M6tEtEknb7Ui0PDZq6snG0iCQaYV5WdGvFnHFmplYOeH3Vdpf90mA4dYzHHdqKh3fQtgq8omBZ
V6z4TeLnaMTFcas3QRjZwDInW1YFnnHViSx3FzjHQJJjcJuoqiOL9QFGWk2e2vyDTp0SQ5KR7Gjt
ay03gtO9erucoXF7ZXZ60uoj9koevpP6lfUHYr4NfoiZhUNebqa2E5xBESC3Y0njSypUerC8PLYC
ZufSUcHwRV3cZ9TVmEtF6aBV//VnhXzDshaGkCkiIQ69AVoEZBrmuH25bfDrrSJnGNzTwG/Q7pOP
WJScyo9mNJiLnGeP4VbSO0o63ldDfJLb5mdNh9nW1fm18eedZPjIH0anqF7Y3eo0douU+hBLB73M
MBVgFDch0iv4pWTlwCxqkkvjnrYIlXOu1pdaOYOIkZ1SlPWbwMO8F4ajinJLYkxlVsk+7FtPLRMw
asJTxcNubE1REuiaeADfapHk00Cejv7ar1D8LOoMSigNd8ueTDYoZjEGausf+AcaxfR7rbFa95v8
2dryk3SXe+0rWGPSR+lu8m5/i7Xb4PxHLIZz9iNaCiaPUsKnqECFOQ7KplBtRnWBM1xDAfHUf46z
uWzIGYqPMUMIGcM0YnneS6gbpaV6H1RQ9v771ZzjcHEOxFLjMtZxkJHF3VK/cCsdsweqKAm/7p3A
cKTLqM4ynjcIo3YF2tqwHJ299my2mszpWgxmTi7YW2QmmoVfv0oxtA2FHPChoqv98vMFgz76iQpL
SRM71Ser6O4y1IAhMzGGxyGHvGJsSS0ojDTBSVl1G2fAnHUEkSmlBRo27EmvPCiueoNIdmv1PjlD
4I9imGkIpfApRwMh8LwpGaQw9W0B2enbprF6SYIrENM2kNNDAu/yG4JWzByLAaaRh09a5UZouJAR
laou5qMFUKvWfgbFfTV/JL2c5wtU9agqg8UaGeTOseAOEaFwXw7q4FCvWXJ1UnRnojEgQrenkLx2
9aJCczM4jHWK5n8OBGLWUkUbbI8CMuUgupsgtyGDyqc5makbJ6lVUcHNf83ovLjFZaIHGVZdg47S
5UaVaZ9kiQ7INreSo/Y0PbCX5p48+BvZWYTJMOPf74LfCOpuG8jaoT7D5SMbUid5rHy9keadobsa
GmfjBxIcOsWZYkFZ63pg9nKRfJ0BCrxJj0AYd6VnWoGrB1YA/w8B2Ydsn0GMzZytd9lKX6sNxMlb
C8qpkuC5sXYezpdLLj8zisg0YirMZx43XXyYJuSWX4zaYcqP2991tXB4jsSdPC0zczIEQCLxAS65
mzqHygdNQ2cJ3dZsU0EjuxLN811zonFfmDuEhtEHpJfwhRurOM4I8zEVao0BJHis8L199Z8OLbUw
0+L88N1AVN2mImPizg2Zk0juY3hskORt/Bf2EL83ju5GLqpwXoANfYwdw4G4/E57qhzpewvWCq/5
KGHdpd1sETaZoBKNd1v6rd7Ij9IhEr2T1lz7QmgAAUcCQRV+0BjTXnMCvXvcYeO9H42gbRBdW2sO
6jzK4va9zrM2lSdcHrlvaWBXkTLPFw4qrCYsz1G4fa5TLVLn5YrK4NChT6enRzBNqOEv2qGXIpWg
peJW8usse4O50SbZvW3dokUu99tZZKOiqovGRcArxeMgYdQQ7YNZLiqyrkYA56vk30NtJkEPBPaE
9ENtbJrmbh7emARx+fSjiV/lYqtVu2p+ur24tcv5HJV7F0nliH7vDItTK2mfzPphSH+Diva9maRf
t5FEn5Fz+nUvF3kO1ndbnx405XXqn1v/9/8Jgn8CxV3a5XqAxZBktklEQPs6b+Y0d27DiLaKn9ec
DTPUumH5aGBlQ/YBgUZn7Gpy6jV3UH7FyqFQHJllu9u4gi/Ih9hBOPaKHAI20D5qpLB75VEj77cx
1r3av+8mPg7VDHATZCV2KRrQTNqDjmuQPgxjONQa+YyN58aItrcR173UH0TudE9mUqeqD8S6Ovoy
QtwMEiOCi38VA0KyGNjEIPRV91XeGI0yLB6EdOF9YQ5IBZlq0f28vZLVb6eopqGC3MzQ+G8no9sJ
whsLCkSVJ8maIPeUTg6RKCSKTgES5/83PO7LZcE8JSAngseonmr15CebZLqLjW+Z/ziClec22Krx
nS1u+e9nXlCXoziRGcCmHvLo6q5OGrAACLrHV73RGQjnapOgH1DeB4g/VC4Irmw5MpFrME5oahGY
nWizOHfLgjwmiQwocJpSE+05bjt/TuMzJQepFVTDV7/dnzQAX0zU22YqUx+Big4G6GnYK4YTVSK+
gfWA8wyFM4dcxSsfLaMQzzuGp3o7b1Fv32XHEspVsYUaSmFFDt3ltnTMNnJmpUfDJYL9uybdWUKy
s9/AWUnbqSCJSXAE+p8nqB8Fb+hf/PXxQjQo+lVOb2uebs/29G64nU33s2a3G1XwG74eLHyu9Pw3
cEaEPPCYNQG+Qwe+CicbbO1pPDRev40/q5/hIwVxp4vCveLePiDr4ejZ2jmLSnMysaYCLkSyDMlC
ruXQbskv/1dHLVTD5Q2xqk/0dZxKNM7rbiaqP64enjP8xeLPTqivqkliRsDXno8mKDre/bshdrH3
8gYibE/dwX8i96CZCT5vL1yEy13sMWtKjeXYc5CZR8iPqMdZcoXivgKUryfI2er0BPMII8Xqovoz
9g8Qi0ji3porwdt0+bE3jOfr6j+DIVrj09hcPiJIgdNQ/4fiDQFZCkumv+dQxrNGRo5a1B686oz+
bN0XC8YZqprPddhPQO3KX5KvOmkC2pkUBHcvDDnSqNnc3rErfwQq5yUxCvIvdJib/Lj/XJoskSWQ
tcdF40BOtdO9klSC8/BVZbr4lAthNFlaSVDtxxOEexxAlDIIs0UgEJS1k6seQay8o05+QBEcD6MZ
HiF0Rtsqchu1w9xzfuxtw93fXul1xpr7EZxTjHSQRKiL0OPkgdUVmuif5sF3mmO0K3bmEcRZv5J/
7oiVnErHEITWV0EHB835Qgz5hHVSL0p7bLJGMEzSQXCHXbtbDmI5NGd2Q6va6I1FWBvUSMjUqN+/
xxv27ae2N07zFqLoj+1d9D17LF7a+/kThdpAtRXXF7z+F792a585v6fPCExlih8BEtsqfojljUK3
WXZXQCFEsJuiT8q5uCCVc2g+AUq30m+YqWKjVX5mr3f9m/Tb2KpoEnD1h9uYq5BQFYe4E2hdEUNe
fuIkH/PJmBbWFAVMyJ1pl6EgbFxhnfyiB/oXgt/FKJJzaQZEkTrKCQMPmdc6kqWfXtAO8xMz1b/Z
y3ttSaZdu5lXOUNpGWCg3kSf7L47xJLgK195WhgVA2uRCtYuFbokXJEnGWK9pCWFsoyyJ8M+V93J
+F1ooph8ZdkIxUEKiP+HeNpVK5CWZt0UySaMN46KjdkF/TZHU8Fs6bnGAkc3Q+MYyVl4H5hhVzh1
kVX3w5Cmz9FMo32akazwfKgHxFZVIclLmJ8+E8mo7kg8QsWbqGMFGi0NurjNMDS+FRdg3nRZFE0E
/J6R9gxGuxgtgw1hu7hp0LAjpYokeixeXSiQAcL0PF4FYC+CBgrnBf0pCfy6xipposnuNOS+rTaN
tBvaBbBqQYRMBtXTpm7wUMr+68HABd7QQZ6E0SsZbWWX5pvpwxAlJe6yiJBq0+pJ8GFMtETCphaN
mV7fKoBa+GNQ6wLlFeNWOpqxEucxlDDSDt2BupJHu7BkBnK54yAw0TUo7NwiE2dSgmz/5arikkrF
kILPOZzK5lAYrHwkcWt8GiWNRgHWdREP044M487goSJgyeGJJEcMzw5NWeGasvMX81RsR0dTnC6F
BlITW8kdRiU2yV3gGY7mpi4c0XvuiTLXKwu++A2c41OSrh2CAb+hj+807S3UvyUgpbvt6UQY3Eed
EjnoCgMYc37yu1MdbuLo+TbEtTO9+JR8Ar4e56aVZkCo87RRlHSLmMf5ewjwGGEyG3/AcLes8uxK
1Ac1r8D2jWcOGDgjpj8MeSJYxXVC8mv+9Q8G57D7FkybrQSMyk1DN37IXo07eUcCV9mbXmgppTWL
Nmfty50vizvHTaSHYHoDZDrXlgmG2l4Q+F63/XKL4kwsQCK5kBaE+k5/Dm1So1qhPakOs7LN4DR4
vBknfZ/bsui9tvzFl/HDMk3852tydieBz8ocwxrUgo/pw9JHYBvftAN5iGxjp7voqNmYb8pbf/Rt
UcvXKrJKwFqJ2pcCIqpLW2FaD62kCsisiCw1f4k/Cj2xtNFBwVceP28b5spFADIDMO0uEi4IvDkw
uBcz7eoWohjKaeoXniT0ygX2yKCx500+Zh1FIwZrBxqfFuPa6K6BxD3nkLs4LMyygO5wjtBPHvdZ
/APD27dXdR0sAOEMY7Hbs+NW01oC9S4wpNyKfvfNuxw4cSg6cFettUsdHsk7MNFAoxDFjEuURmsN
oqljbvuv8r58ZotZkE1loLozCZ7RK9t0AcUtKByIP9YS6HwwAiKx2MrCZwZCytC0FIYkqF3Ngird
yhfE0QJrqmaAUE7hpxdTrTfRJQwa/LI8VXSwEhWZXbRElaKemFUgcD2ht4NiBJxvaQgIq/Q86VE5
wVz9FCmWCVJpEBa4jVo93baKFW8lo7L7Hyj+se6XaiHPLaCmhYCpyU9TV367DbFi3LCIRd8V/M7m
1Ru2UjPEdCUghj5wMp8+JMg3hYmoeWbN16MyDpVSulDbYlWXptehP2II0inD2MWmm5+i9CDFbwHZ
adDliNCTUR3m0R7i+zJ9APHT7TVep/QWDUmKvdJAQEQRjF+Cs1bTk9BXM5s8oqyGjNKdsXMTL/GQ
e52saWM+SnjHQjOls14lzxec7bVdRD5PRv0Qb3jCP31kSdL7KNEyW8EcatbhSESb2wtc20QMuC8t
AOjaAA3Z5fq0Tit8hqcFyELetGI/k0dhqHhNSLJ8QxXU1ch5gMGaV4FTo35imcLwNtUOyeCYVr7p
rfExOs6PLZobpM0Psq22t9dF1s4aSLKhcmJA8eRqyHAutaLVKiwssxqr2380bhtbGBoBoVtnZdap
d4hn3qOB6d7f1pCa2WV2AmkhK7CDjejHXCcmly9w9mPI5VdO5qwu0wY/Bg0Pimkhbebb6Dmw2od4
g+ek/KE/QbwaD6TIvv8l+BDL381d7hfYnOfuMAuhgPoBylcfye9p7yiBW1nqQ/ftp/Fr9sYtekC2
wx3TrfhR94rCUmwhv9WqkZ0tfzHzsyuqq9S4rJe9KFzzmX70FopaR82D0dmjKx0fyWMpyPdf90NA
DxwuCe9omDYFoTQHict+COoCSrOtB7rfyW2OyHudmsZNHkYB2Mrylle6AXnNRYWcl7mcgqSo5xoF
8SHZyplkzfM2gpjp7X1ccQXQ60O7DrwgQmv+Aja0oopKQ4EJTYqNqUEwDgsQrtP2CNeX4WxcgghZ
INt9+c18qGo1eaFDQOe+8cJ3dbD8O9JZ8vND8hG6QbxFQqKxbi9r7WhcgC7n+Mw2iBRmuZEBdLAb
L9gqloH4d9t8K9/1I9mSEzhu6k14zA7KolIgAF8JNaAdDQpU9DMygvjvElw357H0MwOiGY7vVcd4
Z+wD1Ro/yQPCwsf8LXK0XfQteY+eY6/9dht8xUGBxBbyTzq65QDNjSJkFXQOQj9EbJgf/fA+qo66
+XsgAj+4YjYLIzwDdTNDkufrfjv7vEYS5W2SY2xxqN4U9YOlf2/7yDNQ5LINNPlepRzypmsnkGzn
oD2qrCFxSH7CNO3tL7WyS3gfUFg+CHoo7sLLXSKpr7KhXx57GI7LXgbDK3RQG+5k7ckH46IkrLSu
eQ9QDcJ/QCMTs4f8+EaU9RNof6fcbltvcEHX9cPsndyKwb4uegGtnboLLO4ASOgQImENLEweZ/fZ
0fgVbpjTbciGnGxwwB/lT1n00lyxigtMLqRSigrarwowCzeEJEiBKzJ0ErhjegzvW2tvBKJjvuIj
LxCXh+CZHUqygqHnDoKEOi7gn/JbEtitNe0mq3FM139W7HTf7UQKJMsyuKvvApQznKEhBZgil2Wa
z7N0wNjSwGzaZlaOFsvbNroWpZ5j8YmVIus11o7AwjOscSGShFqzrT7nh9h50B+b58C5Dbj6QcGe
ACuFA1H4HDFoN3N4NRnOspvsGddNrL5UaL37S5RFkWdhGsN4CEgAeYJoWfblGY8UtPC1CWipnVLB
YKyI1exqKRwIZxtVCSINfwSI5kMpC/rANPcakaO6MvlF9AfiKRTPcExk8Y88WRlGNo5Q/YkJjJ06
Q1AKTODKoX8hAAN6N4u4CJe1b7uyBPs5SOfGynTyyjHMJyVF88TnX28JIgCIiaArXpeJyt/SRV3i
HVlCJQkT8Gk1YoLjPfjrZwGkXlSQJCkydh0PEG4tUlOEWq2D+DwP6SPtekfLFY8EAj+0svEXKOTS
KUzp4Hexv6DQZIe5Xk+JuhPVG+/vv5i6MK6hpqIiDc+5gX5EUp7N4FbvU+2uHelR1zETnHX/BYyG
HDFBryeYevma7jRLhNUayuINZK4R0Cwi0ZKIdXs5CxcuDRsDdTncgpBThjoKd1uQosqR0WdQU9a0
zWBGLqj2vSFgTpPGT6M0OGEoynxfXb8cJHdZxAYG+MZWB+F+pKIx3Y3KH4HfOsmIjF26UWsP+py3
N+zKbyNrjAIGwlAIVkGokjNxfS5YqbWoqBpGg6AaT5OhBMdD6bHZeOr9TBAjXXcTLniIeJHYAusC
sluXdhj6tPO7DDodg195XeqWbJ+ZXoE2fP01Sd4U5TEMP8xAUBlfWyXmolQVKQ0ET7wwF6KqIcpq
JFtpvQ9Cuxhbq4kOzQh5516Q4V1xTajuIc4mi94YHkWXCyR5ks5VASgEwbuM+nddmmD2tfrdme3j
7b1bgyIICDH5hVsDl9MllApe+kHrYS0a62WMjpfd0Qin9q5sKslqg+m/8FQQeMG0CVhp2FL6usQb
CBoLfYIDURPmYuLBMnSUI0WJmLW9goITolwkYzDQSS9RTDOZYD2oIRZKomN2JtAtdLU+Rkqqon2i
2Ex5/nH7O64j0mVty+3O1/Iqve7TujKW3g3tn3QCMZ9aWXNQN1ZsJJtG2Eguwlvuz7MArRmbttBD
4JVZ9FsOW7vJx/0IRXUMpzyyWhQvrbh+8N7/WR53xCe8M6s0wQc18mFTSi8K0zaFSDt6FQSvH7Dr
LaSifDtoXkwmlHuxhjEhu4o+tugOZkry9/e+Ts5QuC8XZF2dxEsvzxiSjVz7H11bHen8M4hqQSfE
2npQbIVTxP0CbnPO1ukM3pA5nuCJ+6d0MO1AkqxQ5HxXbpivKSQF/0PFnL/61Vidah/CehgjVJxQ
fpejdx9V1txvHqvoR6YL/MUqHHhXDSqDRAvywJd2N42hLKvlcmvO5V5P7lL6q0brKfunHIJdT59v
n6qVKFCHVA2CAAQ2+Iqcp6/loZObHhFHYpo/JZCs0jwSvIjXHCDCM4qSD8K0q2kuHCJZJQ18LdI4
O7nLnW6YvqOmgQ5ETXBPrtkDojQdpaWl5M8XtCKlwhtOR9tKrG8x12il8nYZgL/9ya7Tt7gdz1G4
y4OpUZabFRbUpmr2S5o1tvdHWj9AxHF6VaRZ36K6UnroWkmRnNebQ1yiVg6qjdg8EXPon1nmkqHf
3f5ZazuJT2widwPm3iuGhS4t5zwNVST4TP+BRuXDWL3eRljdSAppbjgQvLH4YUYSaLk51QtCVCXR
vpczJfZGqoBzKi41/0cb9qJM6RokEm9QOYFipgwTujwMfkup32hwwpic/Bjk9zmhjyXq6ZgDyDa3
V3ed4+C2lTt4ZjRpfshgPBIU9tLBY53LZgw2hBaLnaKiGO/xGtE9unba0dWEqxqCoCrhmzsVKaj1
WUNnU1m3u4jR3Rx1d346bie4Mr/u9olaO7cXKoLkvmlfsMnPA0BCqspqVWaNxs/Wd9LAd9F1mUf/
hT/D+1KDaBQemVeTlf009WogwZ+1eeR1uvyRy+W+KFGT1cmxncBLlOnu7RWuWQ1Ec+kiLgmpbd6p
hdU8arGJkEtHAU6d0Wyc5Qe1QJ3F0ASpuNVQGedt8Z8AxJ9LCyV6nGhFBwv1UbqhyYCpSeAGmzj5
OepgU7mv/GedbISTxauuDhYDm1HRbcSzVoVol50TdWmJa3RLybOHuk02vpDDZy0KQnb9PzA8SVVj
TAH0QAEj14EbtG8SihZVsQmn2epF/HJr26ZBTBbdYdBPuyIADjRJiQkEZBH5+z2Uh41fZjXottSO
IcTMEu+2kaye93Pfwl19Acji0LCF3WIdvY/qp8LQCyspBi/Vgg2Z02/jjKGm7AQeI8GNuLZ36IBA
RQKBM5JknM3oVZ/7QQybSSotsUpN/W222R6V5UoQia3dCehJg6v+f5wBnEuLWpoX8yghPuqmb0Vl
hhadRCLAq7umQT8Cwy9glKDLYs/i5LgbswGtR4vU6mRh2Mgq4hhXPQizhTRxVz0X8NB46yPFAzey
EFdfQhmFNM3DjHY+1raGsm9NGqRHBJvlaEE21GRe2MeNYbGBJPdqq4VPJCTdwejqUJCnuV4znnPw
LPglSKEYfBlao4M2lIgCbFQy3IFZkw/i9Vaz8vzptpFeHz8AGag+qehYx1w6t2LaD1pHTWT6/eYu
Z99HyBul+RZPVXSUCcKaa6O8hFrWfLaP0DIsKXgSc7BignHfdM0CYZQohBCBcAbZa1pTKUsrXIb5
5+bTlHor0QSB0BoGepngFZEvwWwdd7oio6/lMUC7DAhvHZb220xPN1QSJUlWYNB6jRvNQBaBopp/
+b0mBeFCqSDfnDf6D1CNeLoP/xGUwV/HtHh3/MHhRQSohHTYQFEoYBlEBEpp00ij62uKwB2uLsfE
TPYXUQXami6XI5mo8DQVw1eb/N6WjcKwTFbkVtuJZI5WHC/EIxGoIm+HTA/aui+hgqrGGU5NkPZB
eyQzXEPH4MzRKCLHqL+zMtwYSmXPoh7y67BnKffhJYckLkY/eHInFjVh7EdANdL0pazrN1LilpbR
oyLnjaVJkGMJTPf28V3xEwoaxNgiucuQheRspKdBnHZzVNi+Lm96+plOgzcj1po0EXn+8jddpkFh
iH+QeCsBD0fQjCOQWuNVM0xcoa7ka+48ftcwc9y6lah8cG0v8MVok0HKXdev+521qATJM2rVdlK3
r0gpQCGAxE5OS5HY2Yq5AGGReofjhxPk22fBeRNC2wnRHDIBe2rEIJ4PKtdvwu9+P/yaIU2ImR6b
FPmDgozQ7Q0UfVbuVKRt4aNXHp81bCpLHxDG3cfDhpH3SDfcRvrQmeDGXrUYMD0zE6Ik1zFQp6ud
NjZJYSsM3VTh40gmR/atXhfErWunAW2f/4uDUsLlGayholf6DAsD+wgy1++qOdt+bEvaR2a+G5KI
x/86EFEApZk4+MtdxjOP6BhDDoMazrJiBwIyDBr8fWFOWYRbETuiCrCEVZcLGqsUiYYO/qs0iIw5
Z8wZJm1mWpVe5oJTvbYY5I7BwPTlTfhiOCpqqZQSHY3PQWlp2oMwpPqKqrnTrJkoai3NpRjR4AOd
rpaTpPbhq0atya3S1w56prUbaYpPoSydskbV9j4Z7hRJ2htGvZNI8VpV87EkQeBIOXxNEz6ghqQi
lu33BYGasoSILJBpv7l9QL7mAK9+KlSVl7IroiG+hXOoezTRJWEB1VO2KZVsK4fogGWyU/amHY0h
5q98Wx5/BrPmxEpgm/1f9xQvpQIKWRrkypAw48sGTemjAjlBVq5Q9kGvW0H9RBSRrvi1u1tATAUN
Kkjm63zJLEuzKiunAI4ATshvZI8RPC3z7e2v+VUU574mOIiJhtYp3BlXGnNNqs4xMXEsx422ke4/
Ryf7AT5JsLJUjeVNP+v3p6XpPT/cJafaSt+epZdwX37XHWGT6XWsjQXj7YyXn44REz6s7+IqV2iC
BRdj4ubdqz4tY1DtuJ1BTlfXnTP59ZNS1oalCfUtVz82Xp0LOmI4XsQdYXdFIw3Yamz+mMbWHkvl
kIaiNueVc4wl/oHhI968hqx2B5ioQKUpZfdtGH27vaEr98dSnEQyAoNrGnRtL72SUZVzkknYT1Y/
qf59n39QNDmOT0bzoarbzhfEiivZCOUCb3H7Z0F8O0ELeYriAho6TlHfJxOkiuxRcYZ5r0rfTWq1
w6vUC6x2JSEK1CUBoi0NVSY/0ZX0pVmBmhyq9Fup9YxH2S1s8g3vIeaoTrbrveTnr9vfdc1CzhG5
dVLEVFmJNkMUZ+TTRIv9GGinSPr4exQU7tCgi15nJOm4259V5kJFlxVgaZzcup12Vd04GCIT3MVr
PhQGouDYo+cYrNLLas93zRySEerU2LVTeDdu+h34M2zle3Gn/sSovKD0KUTjzF5WZB9ZcqC1G8x0
bpkHOa8DeM/vUwsPaZE+wdohoyY6qWVE3mgD4L7hEBthhXgehwwU8rT5B2/X25t03S8G/3+OQC6/
nq6XWidnQADNb7prPwgYzWSUVi2mOMkdhAftH8gf/329Dh0tuHEImmnxWrrK+8UYpu5ZAx8lvyja
nhJ3SEV2sVgxfxugqQEjfjIetAh9L1fmazXx63Eo7HwXn4zjC/tFdub9vJefE8c20CmGuTgQ8Tm3
P+ja2UJzIYP7RXchXBeHmkxhgQYA+KysdvKaWQFFhkOUNrpm3MO2ncMshnNm9FMe6GFd9nAap2Ky
egcRYWEbL+ivTTz9WNzVb2xbHczdLHAdX1R+11/1z/q406aVGKUpM6yPeN9HAM+n/G6A19rQZ+T/
/invKvT+9RAeR7MtKufv0t7tOjv9MTmTpe2ErfBrV8T5d+COI5NiFsgMP6dtXG2rP4Oo5MCc0iXP
ZeE0m9E1HXVb3UWn5N0GKd/tvV4FRxMYCpuwMrwgLzchYEZhIuWJ08kOXeplDca9h8ckdHL/n3pw
MpFQ74pFo9sMA1N4OEIYkY8q0r6uVTNpS/t/SLuuHbt1JftFApTDq8JOvTsnu18Ed9tWzqLS18+i
74ytzeaIsC+OgfPQwC4VWSwWK6ylJTI6H4FLPYIz4y6xEzdPE4w+CC5Eji1bGMlBiwdwTDGWQ/Vf
GZk0D0aDbFDlZSUwgnr7Y4gQqmrqX89C4uZDMhc9aPRZgHT8pZxSU+owTmT6/G6l0zKqPUrShghP
+TN0BMSgpwN1BiwgIm7maKaxFZkFAIo989l+s869b6GrMrxzEhcdspNH/OUE2ijp2t6BjW3bUnhu
9kI2c16btJ0b0kC26nU/i5f2nN9pV0Xj2jBSpwaEjga47Gf5dVss/VXmsF5IZQ6rnTUwmBxSu+Jq
Gl6qv6Z4oCuKvAmsH4RVMtujqAKEu0I7TuVJbVDLKBBlaCd5UrozePrUaD+LhhN5sdKFQOa2qgGI
09c1FXhl7vuzcraulisnkH50/uxjAk6+6g7bS8g548jU0AwUEl8UP+HSNtFTaIy9DNu0qulEnGmP
6p9rOj816x3vTDdUrD0AlATMadx9A/SyhYq0jDcZs2/jUDZjhmcpQvj+YEXjTSHp/rZeXIuEWgrw
NbB/Ovvw04kWVwb+AwkDOtL1lzw5JvJ1jywG8drhWQXE0HKn4kGYfMvJfkBwJYp8eVquv4DZzMwA
bWdT6jgT4SKdNIuot3pjfGzr+dlnquj9g4MGbQIqRhr9iJUPKyQjjKauqzHk8iiXKEafesA46beS
fNL1H9uyqC1cHrdLWcy2oWVBqgrqn2fyzdL3wNBMp7OSXDupYPPoD10KQpfGau8YT9ZqmQLrwN4B
wi2Q8P9u6I9WIrrf6OXJiqG9IBiTRPckwqjLtZsdQIFODvXLeEX2te0poGRQktumqnbbK8dTaCXp
VxZztUtGuyRJXCgV0N2XQ6EDf8FJg2U0H7bF8BQCQBJaBlBPR8GNWbc8U5qUoNwEJoTi1nKi96lN
rmWkXjDyJ7g7eREahWA2UD20MG/CLh6a7ItciyBLTesrQqK7ZTb3FpAQkb7YZVl/kLU7BdPpeaO6
znSjKo/gmTxHnQF85vc2ywSq8x636+9hl7hvkOXuCL5nMcLXalACvVVOIKw+pVl816GQkKMh30K6
Ar0IsTuVf30OEUVgcAiveBVROetHx0Gds7FHl3zZOW4B0i3FA34T0BW9QsKj/uv2RnPsCTweSGmj
sVnB2B4TUSxm1M5FDZqvcpnAXrKf82/LIHDSIhmM+zLCKsudMK5BhVC6S7gv58hvhBBJHJO90IQx
2aipJ1npoIkOrt3+q4QJ79yP02B7vURSGC8Z1w7pdQJdzNkrI3TNHZF/VO2nbSn8FcMbXQNMD+oR
jD+xlSW1YIY12KgBqqEfHAzQzo7AlfBV+S3EYHLz8URGeWnp1kvXpX5bWId09iYiaEL4fK3AnJHA
xgg5cHjQU3vpGpvSCtPJwoJJHWAPx/5Ya82Z6HXuDrnqjUq4V0dR1YG3fLQCgOk4hMmYJLuUmadW
1jpFWaOPHQxks3MG29Xe6ZXn7V2ie814fRthHWYYbdoDzbavg+EhBVleA1sw1et5wRRv+L4t4fM9
SdNciKgAWgfMH7aYCIR6orYa3hWWnRT+OMRAjY/HIlC68m2cUwK/GBUC//d5wy7vZmo2qxuGFk2J
XuFu7oEuYN+k4bMTYsz/oSrPkypoxecU3dCTBmQhFGgdpNV1+jErYY6MEf8MoxVenNjHKn6VNcNL
i9kzLWDmlXBH04cc5Y+hI4rqPq+sCroJ5NrQ8ICOP7Z6vyDc6R0d8XGf+IPzVdeCkJxG/Y3I3t9u
IQQhzU6HKOHW2dstCRWNdBUi1Jp8mcyvYXuMyEurnhYRCNVna7wQxF5bII2zjHxEZKC0X4Cd4E7T
fluTzwG+iuQaWqaQYDPx2qWnbrVXnT4sVd+biKWmq6W/M8u9FL+20aEZr2r1KuoECUTeDq3FMXZY
AaaWtATi8nr2Zvm4zO0+TN6k6dCnol5brixAPaDpH53DaIC5VG1YwGMDf4IrX37p7fSgG8t9pbWB
1BIX7SqCiOeze6LYkLQv3gYXJMC1LqUZUp9GFb0Px7FwLWs32s9hHWxv1mfnTmVg+spBXQ9Uu8wN
UqWDPVdjhmi++mHMD016jme0QgpShzybw0AUnn1ohUanBbNuitIUpWZRKcq9GSZI+99vq8F1Rrg6
8LL75f+YpSJyU5d1k9ZeVfpm/ayGH5F+q6XHApD7mSjXyrMCnNHfwhhnhNxuTEiOC9EGQXCSHQ3r
3jBq15KPneh9zjMBDC/gcYJ2eKRcme3pR3ssjRgL1zRAx2j3DjClDbA9b68eVwp4dYDigkgSd9Wl
ocVtZaBKm9eeI93PTu2qzoNkibgWeJaGQOW3EGbV7GaU4GkhZMHhrI5d8rEoJxmMKtu6cDcHJX1E
xUgZf8JULeu6s7IEYuzMuCqA0HJAVqFz9Wh6s0ArqUZhIThCXIkGqpJwdzLGFpg9io24NOQQd1NY
fKeBRGd5jXSUxtrvq/22ctw1/C0K7SeXGzXoZd+lVQVzmA9ddmyAc+kYCF4FYrj2sBLDHFczNBpC
RogJ88AcvpL4oU5etjXhLhrqJBYKWpb1qQ3bSWO9RRN97anq/ZDueuMkOyF6NT1T1PDNVQbOR8aE
EbwDO48bA8tp1AooM3bJrp41L0Xv/qTPgvubuzUrMfTvq1svL0bbTKmYjAA5PAX5VjArpttX/+BK
6XDp/6lDF3YlB3h9uapkkNMa8VEj9ku5RP+y/SsRzElF8jgqUXABpXP0YICVzrldJkFAx9/+P1ow
Z6bTHdIY1JA7JdvF4BfK9k0EsEq9cgdh4oCa62X8jUj1jz7sAwbQomPX6BBGyhjgdSMd0Vv2kvFm
EtvvrSIYFh38AyQF2vNwyBbnv1tPNmowLcxQNxHkw70S9WnQ92EnyvgLrNxQL81CzYFDZdeQkbeO
b8XgGHRcS9STK7BxduKmMasRrOMQokS+0weDvTPUkyVKXXFtA/O+6LFDrsc26d9XFq7JcxwrE6SM
9UdYus0cDPk9yAE8CwDO216Ik7OFaaxkMaYeK2MyWQNkqXtlR07JTXVTPaPKdbAWF0AzCB7uyMH6
61c7FYrhKCwWLigW8DbWrQ6PnBruVX7SAJBZ/LBEHpx+9yeTX4mgAdlqDdMo7zU7hF5m+WKX75Py
LXO8wX60R9VFb7BgFbkHbCWNGudKWhj3uZI3UKgGPBVo7r+WV61rXUv7xHf22vdtaXzz+LN6jKO1
BrDxjTpe0y24gbWE+PE0AWTDHY33ynjZlvUZXg5Pv/VWMbaY9VNndDGEyfOhCGQvedE9MJXdDKf2
kB2dZ8l1giHoT9Je27cPiQ/igu0vEG0kY6BdFA1yU2Fp49Y4oKlgmF7Bj7FXtK9qfT2o//DiWKvL
uGW0/2VtpEOaWurvIFlMXDQ/7eZWOW5rxcmdXqzrr8azlcVgEKpGQyHWtY+CNnwySt9CJ9KSHibi
V+ahSnCHxodQtgTLSRXYOBds4+eiTLFRA53DC9vsZXDSozM9GSGViXF7JwUaWeo17b88Tv4cD43x
zVW4dHGUQSgZ210BMLVm9IBfoHZfxwJkPqMgMcy9ClbimAQn5rCaTKbupSQYVALQRdvXD7lkCbQS
LSXjYlSpN5ahgBi5+jBSr+5PFgmRfTzEozeD9lb0fhCpxTiZKK9jadIgL5yvrf6mqp7U5nHbLOkn
b1kH41qGJq8bh4pYxsdpftdmQdTDTWOtztenrmA7jMx0gAB76l+WWXpQnNStlfge+JnBbBpXSXlb
55hFLEzRifvcQHl54hhH0tpqI6cJRIO39UUryDnNoytQfp9yPTm1juwtoMGpFDMwJllwP/B9GKJ8
C88jCnN2eT2UwO4gWo/LKJV0L5c/5DTex8WyU5bQL9r0GnAigpwQ11YQQGBUCY9mQIZcStQwijjl
KT1xxhiYzRiUig70M1E7PvcqWolhDrZO7NZJZ6xpnwy7wra9dkxuh0T1C+1H7IhgcjgFMGzhqvLK
aGXi5ZfoBTKu4ZsUu5S2wjw21+0hAlrOETfQKZ1c5Wt6FFXsufu3ksuoaba9NgBxAmFfD+b6IvMc
su9BNyAvrlq9ZoPAR/NX9U+BmfFfupEunSqhwBxWLxL6ee3XrvKXbqeJ7lZeOEsz8kABMC1AUDCX
u2F2BlnQfOWBXuI4Sc4VDv992prXQxyLTIXnLdeymOMH1oSykkucgUnN9nHkj9U9WQ7I6gSO5ILF
FhjA9j+s41ok/aTVHasXUd3kCdTr8p+FfSWRn1P/DLBcLwbd2rbj5FkIfVyDBASdqagQXopqydBP
OfC1vCXbWSEwL95U+xzO1U5VfTsSQvLxfNlaHGOQRWVpNekgrkFEZOnHPFZdyb630WW0OGe7Curi
BzFNgZJcc1kpydplnPdWrdEtREfTtB8qvA7QsGKKICF5zmutHXOxahVmuHvksbxqfMtkT47vMhGE
N++io/l5cPChbPiJ+x1FIhKZDfxjZVc3Qx0+IF4QXDgiEcxdWlZSbVd9i/CgDs+o7ARNJ3oocheK
TqIC/JliyDAGjqRSk5Q2HIWGsWUl/trJk5uKUFe5B/e3kE+TSUiEJXY3wflZ8/y29E+JEx8TJHyn
9056TBPl3gZ45/Zp4i4dGkJR1LUcjLIwkU6Jlgo77LA72fzWOnf636NYoJi2+n1maya5nAeJBoiJ
aR5sJ7mNM3QMRJUUhPO/5D6AumujRwG9iJrG7JEZD8kIHBTsEaAs3MiSCjch/amJRfUzvjH8FqQz
qVFiTbmaGRAk13hS1K//mRcWuFSuC/ijDRtXyIibrAQvXXTgAxEgd23g7pDnJBY8wziNldghgGJj
m9BYAziHS3+KirdqD2hH9uZ74H2E9/70UZ0AtR/uimP5Gu2nU7mf/ewYuvlJ1AHM9eUr2YxzLaWu
n20NOs50mibKYy8uEgyWTYm3OGCTyvLDiNfStslz7nygGWI6GhD/aMv/1EdUGmmM+TZ0XOfgovf1
AdBdblv5kvOyLYj38kQHOwCA0H5LMTKYw5UBCcwsTAedgAYJ9LnYS/myCzMMsrfLodd/oCngxkAC
LZ3Nc2qIuhx4eqJdCr3GFFYC/7/cWHORx3JM0TOkkwYM4LlaBsqYOS7Jqt7DISp9OQZk5LbOHH+C
gTRMB6ADAdOIbPOjWpJyDhUUx/IQnDzO8j7OgF7YlsFpJAXphEaz0r/Ijdg0+7AYnVkQVKrMWb8r
BrRlQVp/ZSt2eZLmGc/rSbpDXsq6UhB/eOqSfgO6Bhq4zCFzkwjkWenfA/jRT0IzO9CBAI7AFqLr
WZWLSYPeg/FhNI9ZlPkgesKqz25oOgKnzfE/F8IYp0pQBpZrE8KmaELrkmTMnmq2hivF8/v2UnNu
JEhCJRUvGzw+2LNSNkhWOB3iunYeMjAwIvzPk0TylVk6NnNi7NrcUVwAxv3op+ppWzZPS2A5gXAB
1TXEDoxjKuPQ7tGyDgdoxccyAjZQiQQcEc3nisSozDFRynmpLKiIbt1WLVydRO4oGtTkOPOLdaTH
ZhUf9+VMgOmISqG0mB5mgS3Vr3st0Ktge814Z369X1TZlZw5RaKyA2W0F83djYWosQH7Vd16EnDN
RxHHLc84DEACU7g2TDex7i3ul1bNJyhFum7wGk0FCKhsTi9Vifk3WS+/JzkYQKp2SJ/llhSCdzdv
SdHNaGP8DkPVQOe+VLWfAGdOJgntoEvduunS9ndG3zV+YpSdtywTEcjjLS0AFAwKAQYSARbQANgF
Q6Rn0LYBGMVAXpzuRMKDEl0nveB481I3mED9LYpFNFiqQjcSHf5Nn4zQVYzBm6v4i9GbXqaGrxlp
j2h7/Zhr9TjLoofqrwI8k5hS1seOeXosmbNEEX16GLfFTX7b7xw3Ce7KHSBJF3Au0jJF9z5cA0DL
EKHLcsKBC9HMKSkHszETWjwz5jtF9dThvu8e1OxcICEuIggWyWLMJx8aZZk6yIqm8VwS023BPq0P
XTCk8V06OOBgHQT7yhO53lbWoXUGEuzILaKbLL0bFCCmGMqtVLVeNmD+cLEsdzCku22HwDsllOYK
aGAKclTsa9lOG7seabsFwT9T9qTwWUkyfxbRDnN1W8lhvCiq+N2QapBjh6N/XfpViXn35k7KdrYq
8HFcUbgV0AUOxFw00l8efEsiGdEMOOwKwNcR6DkBwNr0ft8qB0O/skWjiFxxNC7GGuImZJvlQqMu
jF8lQiJHyaFZTAUoeej2motqvnEKR/HzJLyu8/HvYR0wBY+hB+AQ4836qVNGazABmcwIjuviliI6
gqBPbvbb5sFVbiWD/n11X6RZqYXyCBlTar33Q3YVJomHF+EjAugjhhRdTRIB8fNEWuBdA/4ucLg/
YRQNxdjYC+1WHpUnSfKc6Ku1HLvxqUC5UJgs4l1Ra2GMR6mIGsYWUtGo56ZePHzXU3CI/eKP/pYj
rxmOV4nx153loI5GlgDdJsgrYmDtcknrOBnklIqUlGU3Kf1p6ZMdGc3d9s5xZpkhR6WDfTIWElDz
l3IWDKR1DQ0C1ZG4pvYYJSi6Ap0O4xC+Gn2gxIXMlAQazEI0i8dbVJAA0MZRHAeDnc1N5RRDJzXO
uoxqqGQnQZE8y9YLMU+R9VBqCVprBKEgz4v9gsXD4B+l16FftDJTIBVEaSdhTZVYfSQAuyCFGsQY
MmxLEVYS9/JdyWI7OOwpRutThnXVs+8xOBwKcOF4aNB7bqMkSMrqqPZT48q1c2vL0cv2pvJiDAqU
jRZJwLl/qtajiDZ0RMbF7+TAuggfHIRUaJZzHSnyylrQ3SMSxpyNZcGUZqpA2KB9ONFe7XM/T1+b
JpgwzritF/0pNqZY68Vctu3SAdSF9mQOyouafwOG0T/8Psr06ATGoBhmgy7tI5L7yK4d/H7nFI9K
PLyrheT/iwgHbUQgYQMINyOillvNqVC0Awa9nwNxW65jQXjAgb7BiQbPzP+KYAEny1ou5DxD8G7d
VolXn6djtp/vmi/6znw03W/1T7CFB1XQBfZeGl3tuK0g3YNPe4SWYkqubQF9h/UnYT+MKXLBniX3
nlG6cwfmCtHUIM/5077l/xPChAnAMdfslpZBNOe5sY5F7quLjaFkzSum2+JjWyOu1a2EMZEsoDTn
xighTJ0kVwGmny4KIrlrBhBptEwD4+nT7DMKLYmltshuzhH67wD3A+a2/FlJO4F98+UAcAFOAXDS
7N6AXBGHlXbJ2XY87mW8cIIMgxe+onSi7Bh3hxwQLsDRImhknzmSnGZgp4P7c+Q26M1TCt6r/odR
Z65cPmnhw99vEYX7wrgDGj4+YQs5CygqSgsmX8+vPZKckigJxlu5PwIwBnnpGeZmsYvchgBz/GZB
icY6xaIrQySDOTkxqtxdmULGbO6c9F4zbhBob68T7wJcq8Gcm1omMqpQEDEO5zgF8O2xJr6QgE2k
CHNgDLAIqUSDlFbrdkWT7WZ09hV9G2wrw7t4Vi9M9uVuSarTj9QJUA50242d5wzNxZn5UTo/tyVx
FfqTQrLosq7ihtQhM0JrSKrBJmSCCaIw93knCPi46ci1PlTflZQGw5FzPWLZhmS5N2zJHRtc27Hi
m3r2PCi9Hzs9Nm5G7ReoQEs/uGWV7PI8vWmbSfQxosVlIvpczrtSp893cpJuncf5HhzOYLF1Fct1
9vIxPMx+GaTP9quI254bOK2XgbkhZ93o1DnFYk+28zJiRjdZql0OwFOrik+TrrtwXnvgQ/hx8Q8t
iBeJA+aUx3jjEp02i0bJ9TS9NwBMHAMAsM2AOFEet23q/9HTRt4L+LegkGL0bJu+mhva74gJrvCY
z1qxQ87wi1VEx7SZEKzlxPAyI32sHOckN3O92/4AjofG4wmvJ9zRmFFjH6SDHcZahT4rL6pinM6P
sbJhXZ4x7vXhlIqcG09diNNNtC0gpY9axqV1582YOmaK9IEdSze6grjY6JHzSrwe7GYZYCjn2Axm
uXPlOT9sa8o5vheimeOb623ftTk0LZTrtA7y5qUMBSI4xwUi0B2r0QwzhpIutSvNOkwm2gCSNvcp
8SU9SJ1dOFz1mqAfi6sLWHsxW4NsJWiELwUNc6YYiYVlHMyDOp/i6iUdn7aXi6vLSgSNh1Z+KJfM
KAsTiCiTICXXDSBBgZe7TAdHRLhAF56JFTHY90cZZtWWdnSmrMbGAHi9SE5z/TZFGK1439aHHqRP
UjBiRUfBQd3KvqTzQho6NVtw6eWuMriOV37TAnJWQZi7LYj3lgYGGV7twOTFcO4v3KTVymUoTudV
TG37ej5FD/NNAsBB6RgdC0gjooorJy5dS/vUkAoeeDmWZNTIzvE+PdfneJdc22d5F+2XvbFvhfSi
XIEY23cojyW6jxiPZWVlGy8W1HPAoDqg/tiPgmPEs25s0P9K+NS5kKmJMykEEmTpbgAvdncsQv9f
NmklgwmzbLCLjOEAGfP94s83OfBAvrfBvAtf4zdp9w/vPRW4dwBQgvOjiEOXhwlof+qw0NJ0VMgT
miSBzY8wvHC3leIdpJUUNtNv1UST6xEPCKJ/6XWvUK/K9LVf9ttSeDfGWgqzcnpYEClOoEvqAEMd
LFXTVZ7upPTV0W7K5X5bGM8UKEoHMt2UyoA9SzYBTAagi9BFPrcqcm5m545LHQcWBloFq8cTZcOc
FUpTDCQ8xuHVmrKAeAxuqMoOKO/O6RsRdR7zNsh26NQYpuk1DNxemkE9jYPelQP6V+Lvrebb5S7p
MGMsAmvhtQoALui3HNYQIswPqyPa2oAVGCi7KADLEpJqd0YY5IF0rkVtP9yVW4ljLKLOksJoAV7p
yR1a4WuArtI2ccGJFQlhHi1O7wxq0tL7aHxsxkPePaTR8e+Nbb1szK0qVXlkJ+hy9hQDCoB7TY0x
py8wM577RKiH1i8YNPqKmcWSCB72iPpouX30u6W/mmVR6xLvhKLIjvSVBRR6+NFLMzPseChUIIl7
Mch26nDyqrnaq8jcppVzr8fvtlYIVo4XLAAyms49AY0CRA6XEns89MaIphSaCUj3Q+Oq0oORR64x
S25iCAA3RMIYS2g0tLblCn3xlUEFRMF5OnVLupsV0O7sti2CrhQbNKz1YiyCtgLaGZ2QHaYbGXDb
4P11wzQoCr8Le0y23El4cm6L5Nr5aikZN9SO2TAPPd5/6Ls9ZaXzpQf2hqbHor4XnpHARlCEAlsZ
WtsZIxkWPMUjCZfFhN5oNXtprBcHrebWUUkOYSx4SPLX8bcwNhlZ9cVcWSqE1VF8GPMSs/rkAG7e
Y6KXrmQtP1RzIq4tyaLpQq7H/aMli2ASy+lopnSCpTJslzTPU6S6S3IN2hjBtn2mmwew7Wo9VcYq
SQinO1AVR7X+Fit668qdgbtkPlv1FBSy5qdyfDvZX2Uz9Cv7GSHbPu1UtzfHW7V+iiYdJdXElUGJ
+w8GRUkNgCqMPNynpkxNyrXawtmczOjQdYgLkv5ns7SCsIB7KlFn+EXnQgl+L12A0qHRXpNwU5vy
Uxc+9tptW+6X79H8+g/qqAh5FQrr/wmRYXSaQWoW+M8s1b0Z6Q/HwuS6qFWJq80qGGC0afKuiBsd
UmQzu8e3eBlYcENgnhV5deoVUezBv7FX8hjrWaplgSvD7YYkjuq28vclfqumwpOJvkPV83pR5qdQ
fra61jNzEbsR95CshDNeLpukIc8i3HuqnF/ZxmMhh49ZvOwsrOzfbx4oXPD2x1GRgQ5yaSRRkZFQ
qyCpas5gK2ubcyziLOOmGNCQCUukkNMANL6UkdQoe1iTjNvP/iDzUxRbLljMMKF9Q2AwU+qq6aMN
vM1tzXjX+loqNajVow8P3NkBQSM8HGi3etkzMR2xLYGzS1AIKSK0h4M7nW2QatC+gE3CAdMn9TnT
8PhKtOidTAbalXpRHxvH/tFwqSsoRih4t7AX+jibi9l3sH9J+Q4cBN+cs6NUzr5tdK6Wfmxrxrny
LoQxxm9NkaLGI4QV+YlMLS4hdxwF9Unu6q0UYmwcpI6LpgxIzSxo8lrUZzV/yDDLHkvft3Xh3HQX
ujDX99hJclfjn5eo0zOgAnZWj34jp/Fb27meifYMQqXATEXmJ1pC+veV+ZmL6gwjnbCSUOQ10VBS
VIBzP27rxrHxC92Yk2XbJFLqFrpFgEEp7MYde1FfnEgP5hgRNGxNeQQ90km7wmwOposcKJIL/BAn
+LnQhP59tVwx+DcrUI/DGqy92Z/tfje1Kj1PrtEXXiWwCf66Aa0W8NCIj9lnX18oheF0cO6Aq/W1
7qpJRDmnX5P3TKAKhX6LYF98eS2BVVmCCGOnHTDGGuje5JZX0vONfDt+jc7oW35C/811vQ+DrHWz
9+JnJvoI3iV28RHMpWl0rU1HQJAZil0yuo5yngwPmFMWqFeASEAUD6VZUySW76r+qM54j9gZpF6p
IDVvDLfT7oviaz2dh3hyo0ngRAQbaTFORJuSrGto2tUE4dY4721J9HTnu48/ytAvWBlmJQHSoXOo
BLw07NGdomBM90VGCdFA+7IfRUwpotVjHEeCMua0FBAIogtMtS7LXTJmHkn8UXvb9h78o/1HNcZ7
jKVTtIUMSSB9mQmyeopbKqJsKK3NbJ0Dxn80etn1JEGAIc/ojvbN5LUt33rM0A7yW5n6s+oOItQ4
kVEwvgRjmphg0KGXpryQ8E2YqhStGxMzKc0AXqMJv9878TdpHg/Aenzta2O3vT28uGl9em2m7NWD
MG5YqHHXkY6hxB1Q4roIKLwA846vzdIv1ZMhgvTjVTsvhDIuI2nNqSAmHDEM3T4mgVy7yqG8So7w
H7rqNbfSE3xI2fvbynKjAUCVAz3fQLP35xw2Ip9QhVh7jPykkI8aEhWW9GFhaGhbEtc6fkv6lMtu
lUQuCIGkucXEZVu5dfcv52olgVnCyrIIkeld1gJz3Ro+QLoaidDcuPflSgbrY+2mS1sNtmHkX03n
cYlu0Jow5cDN19BBLlgyrkuihEUWphwMh60RKtJoNRh9xxlW7zUF1Rrbn7ozSW5rab+9OdyjtZLE
uCTZSQnJdOotugfZ8A05cGqRR+IbwB9tGI+kRWpSLSO0GSUETEMgaX1QqoFS926jeFU7grkRzCBo
t3zJiq/V4I1EcLJFX8A4KAC4IrbuoWVXfTe1D8y9bK8i985arSLjoJbcWcJiohqWL9H44Cgg9LsL
CQ6uX3Rgj6tFIw0CA3EYT2UsZaiX4Ej3IgBZWrIXLt4YATcx9gZRKUokijlc5tiqC1GoLSJxJNH9
+pLMX4bsZIhwqkWSmCOmYY5utDoqaZTQKH2VSLGndK45fUyi5gqu9wPcP/qlgSCMBOBlkNEsMyDA
aXlAtl+lHnR25ntv3HWidnDu6VqJYU+XmuRdRDM1i/UNU2vDeDZDQV6Ra9orEczh6u1BIRZ9OY72
Y9z/nPXjtmmLVGCOjpE2JoDbsVJqCQKpLPJlstfCn/+dEOb8zHpjjwNdJ3UwQfxZAJRjr0Vf/ish
7O1etG3aI0+AdynuoVQNFslwrUSEYSlYLzZt0A5aqnc0jaVYz7H+lkT7XATA9yuR+inE+7PnNnNQ
wFnZ5BnVxFJc5wCAWeP2Tb0Dr9OdctP46SvATP28d3W/Oz9HPQie3eZKErhU7mFdfQPzEGhsdCDb
NOYD+IZnDC/J0Hhtdc6Ss4JJ4+2d47rXlSx6BlZPAilR48xqICuqv4VgMV2a/EVONZ+MctA7jt80
xc4wi6/bUoXLzDiJOKxKBdcjws6dclYwaOwuO3Bz/Sy8dPTN47KvzuFVG5Qv8u4+eu9OL9vyuRHH
SmvGefS9YuYLfTNH45teP0sggxhac5crCgpMpu2WWZYIFpr+5JZhMc6kiodwtGmQ09cgUIpdJwyA
TehKoskt0SFhnIpllq0yUdXU+WiDmHJ8FVK6iEQwLqVvF13GnQ/7dHbW9FDm78LRhl8gMxvLxd7C
M4AAK2eBGum586q98pC4aJO7QxDaLn50bexLxatf1V34kL6ar7I7HtQb4jn+s7Yv/EKUBRBozJYf
mtKWZhL92rynnNw53YOeCC4bvghMjNAyJ94OjH30uTY2Mj0R80LcOD1k4TMmfLfNnu9Y/shgbIOY
ajgpNmQk+fycFL2bTPoum0K3rquvpS7qS+GeMjSkAM4RMP/IT136lqYFM16hIeiwMMYElEzXIbuh
TfymPsXpURbV8PkZIhS+dbRnY+iLHTMqzLIrpmJGpvehe0GHNkwkOWOwz3CLO/2mExXluCd6JY65
KtoQ86ezBfUS+as+n+zmGFdeYR+394wHbwUesT9aMbcB8DBKe6yglXSw7+dAvk5OWuXnr/Vb6yrH
dJ+esjvDC4NtsVxzXEll7gUjy9FlUkJqr53RzyhPr7Ek0Iy6iU9HHFODCgoAAI9nX2Jjm6tmEaGo
kWM8WT4oWdABI1id/C7a69bkLtnrP+i0Esh4/ZaoUqZJ0Cm3Z/VsIiT2QmKgGUeeRWBd3OVbiWJO
82LXWTot6AckTna/lLGXRNZVPgnmvLkWuJLCnGcVR7eLCKSY+d7WwL9wV8g3hmgQhocGiwbePxvF
+nsTDDSTQ5sbl8jHxHout64Z3zR1MFUvoIa0kyuM1SXh1dA9zClgh3bOP72lLTqDCUwyio196UpG
HcDYo0kLYKhMadPZmN9MkXfk2uNKBrOaGloVdAM1CPpejzW/KN6t/lu/BEr4vdGDRgRJwN28lThm
VTsp6uU2hEq6/sWYPxT1yXSuhIk37hsG3HxAH9NRcmNRg+05N6qS7l03T97QvMehwAa5lr4SwKza
qMd6UlsQ0Pb7rDgB4k9Iasi7R5AeAuYxvbpQmb/cfKAPSLEdwdFqc1U+1HF/cgz04ywkNU49xuhu
IhmkRareFYdth8HbImCl2OgRBLaH8QkhZionwyknOAzzwbLu0YU4qVeZKIPCW0EN3CAa4FjQz8v2
yoCFUqqbWKPHS/VDYO5FxgJ6eG2/rQzHEtDniOFsFHKQ9mLLCx2YAaTENnJPxvQ74NNC2QWu5z8Q
w1xIYe6NwWmsiZiQAqSXu7oGdnmT70C/89ihVGOiVrOtFGftQCqoAQ6KoraBDuLSNICwnOv2ZOWe
ReKgarsPrZ88U5IFpRmuGA2Jdo2iu3xiYbJAcgDMHDv3hrT+Ug4Ym1HaO0eIb8XbIjA/YqgRxgab
o5+xeoxZiVkYeizlXmiXRmA3Wfogm/GXJYvSINHIuQjrmyw1Xys0+7rDYl6HUaG5cr807hQ2zjHr
DBHOG3WszCVNh3s1fJNlmJgdvvykwqiVZGniApO3sTuCYiNbbozeU7JT4Txt7yXntAEJDQ0IFClR
BunFpagSg+hxl6WFhwkZDFGQKPTCEne0MmchbupO6kX1MN56oxv3P7QYoIpjXLASFlKrKV3hkWEa
XDk1u31fV51gnIIHU2IaGJTG0QOSADb2UjF56cK2mlH6reO9Kp+GNoid61LyimYf5T4SDvtWPpl1
63b6R2gHsf4/pH3Zkpy6Eu0XEcEMehVQQ3f1PPuF2G23xShmBHz9XXTce1ylIoqwb5zYL8d7O0si
lUplrlzrI6r3YXcfr3EFLxGonfwSaYvThMUsGbrcS1+b+SFVf1Z+BVHYr26bogK5jw7WfRS4Qbez
b9fIFZc8SbeAEAOGE0J5Mj9T3+vg3Zg9aUb2C1JMlLe2Rh28Vz1on0Z03v7LHrVocuZyBOsPTu73
g+HoPEWDwyqu5bk3DBvSXUGpG//8GC3dK9fGupYaXPY3b+T/tSW9BszY7hPbhK0RlPx5tON9QpvY
U6fbdvIN42EEw1GtBJcXqC+dmWOrUvyzQ5YUzZCBMSlPZ+69wUludK1ofoShO964bWzcaaFtfYVi
cMsNa7uG08xWwz1Ttf5BjBlHU1bXoKWtDOqeaH3de03dAH1RGp3GvUwh2s+oYXYgYoYrqsWE1UAz
3Sh3YRqzl4ibY+ZXSou5kLC3VppPS6uDx8wMyY6F+THpAWlVQNVYLtxVSWbY9A5S2zF7JdOKmdnr
5RgH7WnwyFlgigA/0+n5JCKrRg3c6pBS17b1oG3cJgrG0Fj5WIsuAuEqTMLp0MTBg/jUDrPsvhE1
7kQxgjQhyEVk/Vb6ukvpGOpJuCFxFwZguGwfM4RAx+s55lgoS/NorUP5DeeSl2youDWBpwbxhwwa
mcakt4wO0iLGBuTT4V7zwb1Hh+Cn5jOA+rsHFhhXzkiVjOouTa6SPTTWg3wHTrX9cD0GfNvRLnjS
D9UT9/5hrhuz4//7cTLcxNAKoSiz7slkQWzceOrIHj8yMrfCueH9Ct576eMfG5N8TDAELGXeCRCI
6DoVSq1+aeB9eeyUOPu4fFzP7hvgEpGEIwZCsgqDYpKjaRAsiHNWwAFU480Zm4cGmcvfm9AtDTBI
FbRDKISc+pg6iG4g6Yi8q+xsD8Q8raewZiXrWmqsn3whKdiV+eTY+fyF7Ic6CrRrPXD9HrgOirGG
Db8NA9X/fXlda59JCnRjrKRFlc4Oyx5bc19q2zBd2bolUouTVUn3tGkVdtkI2HCe3uNg2vd++gNj
QXcHzbufdvchzSNqHuKNEbDN5dWtbqgUGqyJ1E2lw3T323me3vu7T3CWb8HyfXWfbwcvLVe+4PJ2
znNPGLRDYJW8Xi8NjEd3uIwz6/fA7/XuelXUedEEygYqho/Ba/SdFR1dvh0pkljUSGZVa9ymQqVA
S6BduwYvXhqIBHMRIeBUmadjXckz9KxL9e7bM+KCjqP5yfjPvMsOeoMQNWa/as3xNDPxrDzdTdBN
ZWl8v/L1ZhNn0fQoSZa+XpqprVYbs3NCmS6AeuqbShSxsQhmnassUbahZT6ptZtRVY2vBytWPpwk
e8y1zg5AT6msOPLStQl+T2wJbjUbLyMpBrhcpMacSCfGV6sFAsDDatrZa0iKNTNSEAi7pBJaCTNp
cRsmfhnedAm+wBpJ1fIHhjI4gEg20jj5eu5ElsZNleYeS51k00NMJyHJIRnHZ9K9RTy7qbPOq9T4
rbOVDc+mvaW/r3zghQqEbRz9hPnPj3xZ05KI5SZ+gsP86NktaRLR7PcYVMGdrtA34bMnbaTNnux7
QZOVG2opi51FQ2cSOcfFaN+p8Z41eW9ayCxbE0J6r3A2OhTbOv6Vr8GYF5d5ZEkKgIYOLbhyzmHr
1vJJ+h5FHU0HlUYofsWd2JehWOl6nN2IoMXHkw9yqFBuw8CatDaFjX1tzPkrKiMDzdNh9OvO/If2
DUoriHXA64MZ9uxAjLHZqirHDqKFm74M6A2ok7/iIwvgQCiFqvOIvgu2A3kSBlMjjlkpyO5UBv7S
q2F87dxNPR1c0K9DwE9zfGeNkmZpLOjE5nxEj/ySxSEkKgls6lCsLVJfQ6gp/+uNWyPcVLo/2XdR
5Y2IRMp7pXsZ2NcK1W/zvV3sSbFWi1m8P0HFM/Pv4h0PjvbTX0N4M1dv5/y2uGaEWuZXODxA+kkJ
qdCf7BCknIEGIdL6zkqv0cMIQahSXXVdUIqPLA6KZOVWXQpQJoZBbAJ5QwJOYOn3DAXqKBmeD5b6
NTXvpe2AvNsFtdLq1OWiJcz2mhiHNOwz/l+HhCyqbVhqgswvduYW6cMGbIuHHpDQnbV5F1TbOHcx
JbcKbbYdaFVo4X1EAcikPJcO11qQ7vmtC/0LumvfRyQZ/eu0DelD6Yc3UfB62VeXrmYLnmoSE125
sySxS5tmsEyB9A1vPnjOFN+7azRAyzbAcaYZeBfjxXO6+U3sFh3muHOPj9bOsaobp9B2itasBMeF
or2NGDIXVlBDRTA5NSPSrGAZQW1FNJzEdBKaeteDS/yqVqvcN+pWfeg7vbvKx1a1vTGP+NvlvVx+
1TkO1oihIziZ5GW4aJUaZTI8UncQoOno8DnYvlVvMOfPqbGSaiztKgSDIRgENmNoVEh3rpa0nROm
PZ5GYkOMHzynqrI2nbN0CxzbkLY0BYq6iqb52DB/cmiq7/QMNOTFBvw49trUxxISBK2JPyuS7hw0
jnmUMKworvHChLmKglz2473Y5pSBNqHYOhCOzTxUlA+Td2X9GndrsmtLl5AD2lJQQYJiCVXOUx/q
QDyPGiF+Qj3hMHR6QpMuWXGTxQ93ZGOOIMeROlcGXOKwEboYjoTkubbXm+jTyZu1oteZJXemBYFD
quj64NxJGxqpimn3cc+9KXS2scY83cn9tJk2l/3+zAxOHRhi4PAA+Rn43+mCIFwdT3aHg6dUe9Z/
qOE2XwurS454bELKuqrSGFEkh4kKDy8lPEx2EAP80auY33EhgxD8w4qOyrRSxDKq1GjcejbX656Z
k5tosIIxnh4vm1lc1ZEZ6Qh3FeDHbYXjBap/KDg5dU258mY3z0TZl6vzivPfJj9NjmvP0mHWWaxP
poA1VBra7H1iDo3yF+TOUfnWukFRqNT9Uqs99B3o5XXODiBbPj5VkoOgZ+wojOOSyZ6b4tZu74bp
Rk3u4qfLZpa289iM5CS5KyqMxGGBYfrEGpNmhdeYPvStJ3OLrHllUUvXDcgPjJnnxwK5q3SMzX7g
OusxOlu/52h8RxD1TK7Cx5HRfwBggBxURfFTR14B/trT81VbrQ35UFhSrWs32Wb6g/0PTP/HJr5v
tqOYpI9GXYlq/kLibRK/9MbXai9fG91ejK5/FnJWaoj11OgEFtKqhad3DQXT2WUXWApFmIMB/409
i5ecCZalJXoLloZUwzhYoIjIMZqz1j1d+vDfzVMVxWjUTKVzRAYE2gZ4FfTR0UDYTqBQyPE60ktG
h3Lb8tRPxEo8Wswsjm1KkdzmqWajaIwQyyC7yw8tq0F/ca3mGzF6DbuF9AMA/pf3cuHUzvcHZoAN
FbrtcsldaVlSY4ARLwqMiPUzn2/+lYwA49Sfxhqh2XdHTwoRMIY3Pa4QC4Rmko9Dc4F1cR2iZ+KZ
Xv8kTJrndMQgw2t83e6NTX41efyRZBRUddU92ZNtxynxbZoEZuOtvbOXinDHP8eWkP92EYJ9SsHa
+cHd2h5/ZkF6E+6ochNdG1fxk/p4ea9XDUo3DhOgTC8SrD+2KeaTqOuzh3bnwNTwGnrZvtz+WrE4
u+mFHbf106gyiTw0+hQWBXDgVKGpN1wlm/sJ1X4Osed05WQuPQlPtlQ6NlEnBKbhYQ+k9wfjMPUe
oSktKL8zPfW/4pbRN7v2b/GJMUjfIJyuZCmrWyydIR7Vhd0U3z+guWn0DXzM3vxkV29oa4QOeucU
EjwrUzkLfg12NtSqwMRPEJLkJ4HFso47PXhBOgvoQDBy2G5PxzToHXvTWr9cMLsL671EyYiwCO/R
DQr2NCW/jWS6yVHF7JqdORyI89Sqe9t9ZB0PlDrzHTCdrs1enZ/3+acSFyQtDpJfOXaqMRnLKcdP
zZogFo9a/oHyRa/ilT58Xfa9eadPXA/CPDbU25Bhq2BolIswDYGeTBPZmdcVBd4Sk9nSNJvKlaB5
dhfMVog1N49wc57FL3B8lTaPgdQAtdd01RTNy0B0qNpz++Xvl+Potg6ZPQNgGrns3BttCPkRNA3V
iP2Xo6I76cy7bOIstcFaZgZlNK4B2NFkSDBvFSND3Q+tqfJjNJ7aCVJYaAswRnn8atn/sHMo+qNc
gkFy3ZHJ0Axejulk1egcxfWrpbGDG9WvhK1Ruc8Z0qkb4J0+t1oBqYIpmVEwbQZlSp289YZskyg+
D+/Txhdk5QiuWZEiq2sNZjRkvEXNeGeNv1tyn3CfkWnltlwzI4VTt3T4qGlZ60GBpd2rTfxT6Xn1
Bk7+Lw2AmZUvtGZNCqZ51roEsbtFqvvbHgMSP9vNVbbWizo/p/hAyNeQAgCqgkfx6RVhOY1LojFp
vYxFkH0qbeabY7zmbYtrObIy//lR7hkPBCN2WdqCRM71887d6rN8gTJ3aTZ/e4rm9SDFsOHakIKQ
3iFFlsfg5oAllCZRZvaUzgvz/1q4BrkD1eDKjXd+Zk+tSc+RyewiEJbDI4a6vTbCvqFV2cS07LV2
A5jKSG0BHqackLWqzfKG/lmmlEth0tQxCMMy6/GpzDXISRLKJ7wbjJWodJYJQ08D8CyCpz90K0HM
d/rlTKfvWh7jaHE3pHbr4A0Z01FXghT3GbBOfu4STxhrBLtLGwvkxCxb9x0VJeevYpOlWg3nbwdI
2YAd7Ylpe5Z/RuUIPSRnZZHnuff3Kv+Yk/IG6ILpvdrDHGh3gtS6dTCiV6i70Li3xEscb/LOQ87/
9556vETp5PUluhdZBpus/dbv5TUyXzC0s0B1Hty1d9n5uMT3EgHsA7JWsxGRTz/kMIDN1rUgsEji
F0tF73LbKPuUM5oYB03HrQNAiOs7uG4uL/MchSYZls++qEJbKWG4D/lBrX8k7n9F+VIpjQfRSeDh
cD4MZT+2IPWwyy1BglhY3bbPjW0TYYgEUyRhmfgqNzY2cCGXf9y8aPl6Arz8f5sieXdbNYwbCrwb
xMFUDx+5/Z4MKzbOcq55/Zo2A8UslBzlPkld13ZYj7ABcs6ajgTTU00ketrbWReMHb/F83OttXfe
KpKMSoGpz51JHRimpUeneEkGsXWizi+5oHEMPWrgRnu03ZLqo0SHOrF+G+l0Y2ovmYpxYaf3uTX6
pjEd6pBvL2/4shse7YYUuFSbdQMSztYzQM7UKG96t+v7bTb+hLAc5SJg5Y2TX/Xd/rLdxQ8NzCdU
uYCBQtvq1Ps5+M+jBHPyIO3iO8tpd7oLAjteri3vrC34ve+APyC6Q2bJkuIWZthytD9xqPt69MI+
A6ipD1rUtC0IFmim/mxGhd876cM4RSu2l27ymZrv/5mWYpgpgKYncwzr7P4qrqq9Ya1dBsu7+MeE
FEO40NOuTPHxSDuA5chECIGYk6n9U8g4WooUMoTNVT0ZsZQKJRA/3aGH9jveAUJ7qHd8x13vXn9y
KREUz4vd+PgvrvJnkZKrlLxlIgMU2YtTDCeRJMjsJhBjvpKzLl6sR2uUTqgTNp3TzBerG++taeMW
jwRXT3oA13ut7rr04f9vVfK5a4kBVDK2NNP8RtzY9sEefl02seKAckElSUJByjk9VornwbhbTSIX
/348J9HLBDgDsfT0DBuNiWQVVKNexu/a+qkiu8u/fzHnMIE6QfkV1HhyqmPnfeFkDWJEq6YHkdrU
0JInq3y2zXJX29l1PzSfly3OrnR2/RxZlHygym21Ijos2iOa9N6o3FfKzip+he2Ksy0e3CND0tcX
RGUphgpBM+vedaASNTsMg67hBBdXg/c+CInRaD5D7qRiUhLTqBCABK63PBv2EF4oaKS+q2PltZO6
8r2WcmAAwGbYE5pf4Mg/9QezK8KwyOt5UbvGfHMha0I27ZqiwKJXgAASqS9UgDSZZlJBNYm5NraO
2ZlftwD8ZBXu7sbT2A71JqoUm39wij8G5VnoqC0AGxUwWBVbV7+tIXZUfKnus2av3ImL3+vIkPRq
ZopbsaGaVwY2Gbv1R3C5pZ+65pFpBffzrSEhOzrqvkAfoEuJ+onkf7kzMjZGLVI+TiMP4w9Xtjds
7JHGu5j2NN1bN2Jzm1x93Ic+8br3p+a687Nra1ttOMWWe6i/rxyJ81Y0ruqj32RK9d9SFXVt2A0k
ee/elYBdGbv2unjI3kBsdz3dJm/xfgoeUpVa99U1gy4pkvOVzPC8XDn/hHnMBiKJ0NaTdSTSugRF
B+kab0Rd8MrYDn7kQ3Co99oAozf3BtW30QqC4rxGK9nUT0/NmIXgPnBh85NNHlj13tT78V59r/wP
6OH4owfFeT+6Mq+x6ztrxePOp5sl41J6JIiREMJ7LPhqxs0UQTh66VbxxEbcW1s8Yw/ZLdjC1vZ5
dq8z9zvaZyk1YnjehmUKs+gT+lVgUbBhp5DtaH4eqmfzzqWKb984vurr22olSH2P+1yyLUWpdqyE
OhrYb8xmbCb66twNm89Hm3Yb29eu1Hv1jnjG1vRHmr49dRtk6GtEuYuPgWM3k9Kpnre1sEP8BJB/
a3CxNnic6LBRvO+jxzf5e7l1roxgdUR/cd8d0DmhhYohLzkbBgZibFiPfXco+PIAlwLegvbvxgZk
XxsICV4nI6BRSeXlmxAtrpU0cilfMI6sy1+9yTCe6MJ6qJvU7AOdjP9gwQThgYHWGaS35SGnUsli
uPOAGeks8YA29pLVjsbSFpoAVQHgAXmeM8ZtjWciiVWYaDD/71c7BOn2E55z/ZO/lvSL7dnzSKN9
52Wv7toGLl2wx7YlvzEbzZi0ELZJ2oM7xWPcj1A6gMTj5RtvsUQAHJ6GSxyMpmcSRHZf12kF0WvP
6Oj0k9Bmlvj+j6FfZT1k1Ko9KMh6xQcKJIKO29WotJQdHZuXHAWiaHFuD/Mej9T6ObynNwn4TUEX
gylB6nrpfwYeGvndr5VVL70VHczhQvrGAGpeng9J2j4JK2Fge7VXJ6Nu+mU7hz59TvXXxPKj9Ko3
VzZ68c47NiklnE5siAjzwI1XxzR96HcYyLsDG+N1uU93wqI2tJxvrRQXEAih0ZVMAkx3Ry/o3Vxe
+oJTW3gbYzwGNVq8V6XMI6ybPBoqNNUH+6UoPJLfleYWNUXosIFY/85dy0wXPjAq2/M8OUBf0EWT
7On66HJbq2oPKMF+OxAA3Mww6fEQgtrM5aUtBB0IsM3j4yi0WZYMlMriMu5NFdTqaLpv3HL8D+w5
K9nU4mqOTEgfkcc9Um0Q5ILSraJtMfmtuOvH7eV1LJx9aIrMLbVZLBoTnKdpgl11iRGXMDIZKIWy
NOiwHGhqhR+X7SyVXmc1HsxI4c2gofR0aohpudEoXVtDdftqQHoIvt/eBDEaZQooXfZudlNGT5dt
Ln0jF4TxpgEkAgAJ0tqYkZRJ2ne117j5hoflPnPqFTdYqnNhWX9s6KfLmqzI5lkKG2kJlA3III3a
K3hJW2NTt/40Ujb5UbuJ2Mr48ZJzzNrzcHJgV8jZlUR4GRMXWBFjvA3Dr3h4Krrfl7dv0TXAuw+J
FhwqgKNOl6YOxcjHvq/BbfVcEYwsGuA6TXDDvl62s7yUP3aksBzxGO3QFnagN5Eat2Z3q62xP55P
m+AbucA2ogKMiR5ohp+uRXHibAjV2fvy4mFKwnnQtXitJ6MDjNxku5FNE+a1S34otGhfE+ODYIzW
5xPLHy+v9hufLiWK+CkgNtDRZsFNL22rZkLxXkuH2uuzgWW0IU7zKoqI3TvZUP4cTT7ooEsrnZxC
ky71+4a7t1EaYeyvU9LKQ0DjO/zlxZZDsgAIGuQlh8FthENrYrOCxuBjZgTTgbFSDtu4aKtDGbH2
xbJVu6aZKDG0pTIrvueDaf1ibkre2lFHn3MYndeYYPjHB/lH9xCHqQYHrumgD5BCaPXkrujmklVY
ji7Vqz7eQKmk+C0iBY8m19XVgAFHf6/xCi/nSuv0K73r3DXGtW+IubR/BPPBJuYxoCUHcvTTTymU
dhrdeqw9bitgCn/BFgeQvdhMZNo1rkaNEZw5SfzJrN9q1T6BFIhGevKGC8PPLSBSgDrl9Y9UZ9Rs
BIaPNXTT+r9lloDW+NxO01EenifIJHfLACBRKwvfWG/jawF0SlEMV4PzdtmVFq7XEyvzAT7utk4u
7ywVVkhTiltQttQRjVzgXalqx9Ne5U36mEIpijlAykBI7P6y+cVzCzkVUGcAPHeWzWEQoWCqi3ML
YMgh04B/VvghZOwfrkF8agyKzdLqGCc6XaU1sNwuk6n2os65K9Xex5h1hDGUVZ6OhTyNYB4LdQsV
UAY8008NTZUmeief4x0Z7YB0GbpTow0qBYB+nmqGpHFihe7pmSao7TY80DvOni/v6ULMndXk5hsF
dxYka05/Q9WPCXS+5jiFfKnvftfgFzCtYFjjD12zI11bdcHz0gBI2dP0bEPs6qBa4WuSuVcCitje
5TUt1J+wGNz5LqR35vz7dE1ROJRZMrtpXaBcaDwlUMGGxmkvoKw0bi7bWlrXsS1pXWYY4S06wpZC
rki9taL2RmWHzFljOVu0g/4SEnqUCwFKOl1T0iPCT1BWgSqfDv42HamzpTTab2J3GLyxLf5yeV0L
qQxE2dBcRBxFoJZJBviQxhPm6HDUc8yhGeIxF2uFsoXjfGJiXvJRNOlbsyIjQVwVVYEZU21DtNFv
++YfQiOG5TH2iKwF46zSzrHY1YpxPs5m/Vnn3BvCp0T5urxb2nxUz+6IIyOSG+QsshrgW2uvcr77
LmpKh/Sdq3tNezGyreUOwG54or3tyBYA/cvWFyrJ2Ei8eVQwF+mYHjvdyAlUPxwYOKTUdkMdcwfR
TnBN36YohkZ+06+Jsi3dAhryaqDjZkSMTHeT9+DpGOvZ5UuxDxNzqw3DD2AqrgvWH0yTg6zE3FuG
eL28yiWPnDmaMIIJ1B/C5ekqy5Apqd1glckAfh29uMWk7d9H/nnQ7H8mpMQw65PcsGdXsdT4oVfz
xySaAa5rM55Ljo+vBcIxFK9MS1ZXRO0qhYYBRyysiQ9VrY1eTnuSj/7lDXOW/AIvIGQDs3oeRrlP
d6xyUJHVzaL2ukirCpoRfDBagyTHV/O0tjZ9ZNkbt6+GJ5B59rdllqV+plch/iUFP5LGatyO1FGj
RqfJ0FYObYe68FWrVkavjhIQRkK27UZBATTIJr3czrQHJQ1VdTiEvTNdmQAlvw2TnmBynITVWxuS
PHAjDZShGEuID6KppwdiivK5Sch01QPr5vdtObkUdRMHo6hTi//UKMsEdIC2kVuUobjx04BqYx8U
elHsFK4Rnw1ReO8KvcJdqTtik5kD96zS7LdGNRBoaWEeBy2V6B7Uz/FG1aoQMlHhPi0Ufe8oFmju
J2PDS2fcTKIkgKmR8Y7o6oTBD8U8WBVeWzTKuiIPDJ6qD8ZgczB0DqaxG6dmeh1rW8upcJLy3pjQ
H6fZELUhhTB8FrhW1D8P2aBtuypPPxQWa97YxTYwR0oI4NPlL7705gWeCkkFAh1GVeUHqE6gsJM5
eBiqjukc4rAqbztRt3uIQJuvgLaFCa15N/ilMri3oHBNOB2SsV85Rkt3FRgWUYdBagGiKikYgkAw
UbmCX9EmKi3G3jPFk+EGY7OSDy7d88d2JP/GBhrjkKP64tYMYrubgqSgIfIr8dT37srWrq1JCg3Q
w836NkX+ouYx7UBeFAHrnAdVs9I9WrQDSTjo7tp4CMqxvGOkNfQGazLayC+4X1s3pelSR9tddpWl
aHrsKdI3ytBTK4WFb4T86zCkzmPKu+1lE0v3xDxPg4oSOLJBL3UafgSecY2JCiwQfpo3dSB9KzDm
EoFASsmKzwJjPGHi7kt7rX275BbgI0GlDK6H2cX5z4/yCkKE0hvzFnLtoMdeoTCqo9yYZDu05v7B
LY5tSSWzvEuG3OmxjSXYzykkX/ONYqvPbVbVj4CqG/9yso6ydcnjWV6NTeageGaR8NPG65cyQL+a
OnOpKJzHy99v2RX/PA0klx/BllKBaGpObSEpyWhtp0GpP4fR2iaefzAMPM+4C7Rw536OlL/UMYQ/
odmbe1qGsrh4NgBeYdajYhooEq7wjJ4vCggPrElHURAVctk54jDvyZiZSJBcUAn8VjQ/n+674fVv
tw48I9pMgQGuWRODBKcuOFoCFBiFNZM4DA+J8QnBuJuSu35lr0HHFzLPWbxpZqWYa6pnj8jKZHbO
HZgC848/dFe9gUrTjuBqNK81yxumwAZlQiI+Euca9+7frxNFQbwdLfB/4cI5XSfp0H8ueyTVKm7E
yNk67h4T9igErWk2nIcrPESAxgDi3zRxtiUXcY04K8kIQ6A198akux2Y+XB5LcsmkCuBVBBPcpkD
VC/UOjItzr1qZHtkMuhU9OXPyzaWvG/WMwENHSrTZ6BnFnWxa4bQNp+sTxekFs5HXUGzQ6yYOU8w
1fmTqPA8eDp4704/C+uSVADvit0yr4uK3OSm40P7duXjr1mRYh9YiYShxbACtMF2iutDYpm/cp6v
3PKLe4apeuwbaGvA0HS6mDa2ElL0MMPs95h/DllIq8ZfFdNdKKxj0/5nBwM5p3ZKuy2sRMBOxhtf
qbbT8MMorqYI1Tw7pRa5LTBhXXnZ3+OATu1Krq1XBNlsONs12wBifR7vCS4rN+gHdJeNR6RS3l97
IVERAG2MBM8ixdKp5UMYt0ObIkcmpscGVHCBPgqN13BYeXovfLoTQ9INYkMeSDNGGGqMLH9Ck1Df
g0mwuB7r8kfqRGuDyOfvHRXNCWjWE1TUMAYqratToNyrGQgSTZm+qhWKCazrKJToKPLRGwPEAqGp
/8Ne4jEMtgeAkNwzbsnU0RQ3TjoO2LHtiR7o68gnfKRh9df9F8zTosD7zf+Km0taXNyLunIdhA4w
9Vy5OY+orYERyMAz6e+945j4QTJERrXsRYoVjWCxiPXnnjwYWRDXa5jfpZvrhGFCuiSHMAIAL4eh
cOJ+mk6eITaNE9ijV9pXGgooZeRVit9AV7KbrmNjxTkXwhfRoeuHT4cpP0suY3BSzLygILggUBrS
lDTQRzPQ9GIli1pIbo7NyJpGodlpmZLBDIuAxQp/CKN6MtXCb3VtV5RrXrJobb4hZ5pTcHxJwTIe
qkER7oRF4XupZXGtmp9x/MX6xo8wmnnZUxZuTBTIUYcHeRTmrr8/8FGirSmNCi5eLM2I+b2SGwen
+u+yhcVvdGRBCiCVOtYsJ7DgJL3HAZuYtPbRTLPNZTOLC7EsDBQaBB5hSrvWxnzMe1UgcLjsQXWG
JyNeedYtOzuGnUBxj+FRItf6ixj/d15YcPYhfAxn1uLi2QHDgFlS94mjtN8/OOaN86XiXcnzdnt5
gUuBGF1IFEDn3AOl8dO7jZtNFVrjyL3EvUtsvIzEz7gLQnVaiYZLEdgAn9C8TFfHmMKpndrKhabH
IPxNDOcG6hX+UNg0HAGJI9m2R68sztfumAXoH/BRmI5GXwgCMag5nNrMJsG5mMuOmBR9M9mwt+O8
++FkxnXZWje8a2xvMqNnu3YeYzEIaqWRtq9NoV6FebW3zNrYlG0FliDNeLm867Pl06IwulQIL/Ng
FAid5PpbXVqaiEe0wmqBLmHjoTrLqk2Zf4UYSRnJcxet+PHSZ56f20Di4EmAr3C6FZgXt2K7ZtwD
uwgNu0/HQVlrwrzBymdeXNiRHSnzcysnUtxCAVlK/9IO9z3fq9aAZueuJDdauSnFP9x9AD2gmjSf
HlSeT9cVw3mVUERIzd0ExSQwWQAq1tTayrKWos2xmXl7j+KZ2bZJo7nYPpvcC6egLXRKXPJ82SmW
jggqBvhMs78CT3FqxI2bHMjcmHvacBtGN3ltUtfZAdPT8iAa/2XjjoxJHypS66LJswRRx1RpVV3r
8bbJypVtOyemBzcD0FZ4ls0sTqZczwZ3GthzDMS2qmqoFRlU2KBHQOWHiiHZ60W4sYQJQDsqJFaS
ehqIVS1+k0L2q4eKTl8JWlm/rWpN2nHJS5FOYgQd+B9M7EpegzAfiiTCg463jg9Cfpzw32nZbAvt
hU+YJbkpc//yt11yIJQ9TdBJodWEc3/6bUtHacHfmOHbVnmyq9TMBL4kGm4KI7P/xRT2Hdk7UdHe
kqKeCT8KOcHiinq6ISOoEQf12XbE0+UVLSDJMVgIKxAWAdn4+WwM6MFyANrxYuXW1kmjl76Nb5r+
awx/GULs3ahFa7xTPfAAPmnxEFh6XfqKrtLe6tbGt5aSm+OjI605bVgD9QYcnRG0eA4mZyGzFxWH
Nn7R+3+JpH8Ojozh7wGuExmDKaZ9lO5uSB9q/bkq95d3dzFeH1mRrmWbiHRoLFgh7p6Ub2N5B02Q
Xqxc/kvnYJ4ymbFwKmhLJa80GfpacY5XGDOYT7ovFUVRWHMa6Dwr8QY9YM8d1xLRpaNAUH4ggD6h
DCYfhTgp9Lx2EHmQxQcE+JwENXrXebi8gd8zK/IVe2xmzuyOQnarVUmnEJhR0K186VKrB9Cqidsk
6C1nfDIhVBduMIHOLQr4Q5f7pUb6/xCrBFAdGoOmnNtnioeUQCseXV1pX4dOi2euUcCkIEgA2M9m
jEBESurC+czHiTz2dp2VqARo7lMSJuRhsDEb3+dh81HhbwHpH/Bz71nlDts2Ar5xwxSzb8HwBIlt
GrUgmXqoBSpdPg5tM3hJUhWupxtquhHRYPBAAL3TbJwms6mYJsNvaqe8L8NqygHgz4BU7srW8ZzB
KjcVSOZy1kIFsjELjiHvqCsJiI9EdUvqVpuobQ/8l9I58fuopiDqiR3wG1NIp+NVNZhg0eFNxTrP
TErdvkp7x/B1h6lPouqH5KYzR/tei3IyBNBlFuiwDHp2l+px54P3m9k0MqEXZmYgBoUSpRq+RiUZ
nJsoB1Eg8GSGc4eecL2PWO1shqRHdjCaZaJuTU5a2yNj4ryIpIL4adf12Var22KTm27JNwlpG1B8
xaa4Bmnx8F+oRknniUEpg8jSy2wlki4dwmMXkq6JehJT3Sc4Hv+HtC/pkZuHtf1FBizP3nqock09
j9kY3Z3EszzJ469/x8G9L1Vqo4R8d5FsGiiaEkVR5OFhAaqqNrzpwgcTSR8re7puqyvFOdTDQC5u
LyMiwDDGCWpTWYvJkmCcxltaBrHpp/Jmqp8tTKOs0kNo7lQpuC5z9RSeieQimhFNCiaVkBFpwNFe
KTUgsHF1H1Xz+3U5q2sIpg/wzIEiA2f+8hjabT33NIccFIiDASMWyjp9TlXjoeoGwXatL+NfWX/+
fnbkx4kOCVlSwbMREOtTnu6ZlriT9aFV/jz7bXafNqJREiuPjAVcB+YPUM0gkrA4Tw0y06gBeziS
dPYpqu/K4dSMX1H8MQG5om8mHNjkCefcwfRBtF06peIl2RvLP68v83dPfvkVyuUyY1qUFbIYX9Fn
6CAIH5sp86g8uuHS3fUaJ24iKkd+NyBIXDDnywsf6XdOb6pj/mASM+pmaO2vammjJdZuCEViVpKv
kINIDVRXBiiXeNagcOiNKp9L3ISD8ajZ/X3Sx03AYntvqEnpFEo2uLGKRx5Lml1S1rVvAVMnMK3v
8QUB7R9aigCjxAwXnsRqBjK1SpZMbNK2J8Sy8TYsrM5jk8Qce56QjdVj5d+9wqK5gcUliJzxAZd7
GhLQlpMMQosaYNhfWTw5aoOdlN6l4qOfbjBicppFdZvVbT0Tql0KlYswjxoNhjTqc5AS443F3aZE
3/11e105q1BuKUGA0hjzyPish4zBIWGptcgHgJqtKG4a+6lAtFGgEwNwLL9oT0Uo4g//7osWmQuy
BkuKu5cz2QJwDbtrYLJt8atpMzfFWIEQ7WAizNfqGp7J4Q5jCO6dCbVY+NZ2X+afrPDJIAhvlm24
jG4uVeFso0ntDnyUUIU197NcOuMkGuAhWizOECylNfWYQokMBOu4KXZZYt2b+cHCLAznujGsOq+z
9VrW88xvF5WVosQCZah1K5k/pdZw5nGn4ukSkuNAQqdlikDkmnY4UQthP4CM4KK6FGmrdTcOFjLM
CtO8uLidkhsKFLkqGve+ZgpncvhJQ0PcqpMcQ05M6MEg1Gdo6Z7zyLu+giIxvGWPea91MsR0GPdt
Y0RIXDReVQgHzS2Wy5sdPJEJBnqQTCF8uFy2oR6qBDhr6lbJgCagaAi1jcK6ZAKmkanFCYNSkDOz
aukGCLHeV0FC88Maiv6gtKBzdoYGRJ//rjl4BdEkr8Iv4y66/KKqtys7kcHJGxnoQGiKvHWjegj9
riK//l3Sue7L2pxZqak2Gp4J0N0K+8cyJD9bU/PMUvCsXjsL51K4g01oO1dTiJ00h1ebVQ4pMbyu
vgfaIZZnhJ5vKNv/B70sJJyQCVmCJ05iVCVZFStIcSeJFW7SWtb3JSg8UdvMdcFmrXmtpf8O7fi4
SBHsXi4ha3MG2DpEdZ0Kpp/yLqGGe12b1YsF1TA8pRBOo9ueUycOsxS8D6hz1GPnREtTUqDIAes3
KvOJfacYscO6fwbfoCOXqKAqR7oLISAnU5JseapGJLfRIQBAFuhC5mlXaJpvUCbYre9JQohCmh4Q
OpTxAfe+XEIzs+tmThSKimLhzJI395FDjPdGOdFhT5vn66u55ibPpXFZQrMY2FwUkBYjbWzRrSoz
5FVap0wEK7jSFbU0NeMfKK+B4uVbaaS5yVu66DXpsmfpbKPahZeAzJm1kpuaxBumV8zRc6d6PIW5
uQnTSWA5a7riA5BGBiPmYj2XK1sUwKCNGPKAOXDtJiy+Oiv2ChCXy3Yi2MO1M75wh6Lxyl5aLPRL
SRJQb4Ytgd7bTtUeTCXz0DjhQEw0y7QaqMqMqb3Vk2gArQ3Kk3gOIkb8D5+AbjpEQqhOL7Z7+Qlg
1rcoOEUXSMttbw2bhYeZ3enWUU13w5g4ptkIzv6a4aL8gzHzaF9fqjKXEi0jGkmbJ6U7Wh8zQRR7
V4BMvSWxY45e1P57pwe8qIx3yWJTKN9xu6nUZYWJHGgfUDqrPtSTZu0xRgMAtVFLE19FFmTLmNUK
cbbLDcjfkGjGxbgJ4E8xqoa7IfWkh6KZiewrDR1VHTAg4bG2nZH+0KfbJEPX8a1hbOeaba6f1GX5
vstFNs3AsHsQv3HLSyyz0yKwWLlM+pA05UCRHaGRqFa55sARsCNHAYC6ig6oy000QKWt6CAQdk0l
dpppW5Z3Y3pvFMipbWMjkNujomzmRHMHxFLkvZAFcc5KQeFPJQ8TppcXN7q5Lj+gnImc2ZIMsO22
fbDcwe8P5GDsqKMF4REDAkGoIR/MnfLwr6u7iAV0BAlBgNr4l8MQhX0xqBp6bGrrFUjBgJTGyYp1
kXrL+l3u4qUcLsYgemnVTQ45Mebdt/UzODZ3Bpo/W2XCRQbAvLRV+u6xTcBaN7ROxRIkaPPn68p+
d0+XH8FtsmYWJBlkNA/rk3rbhbGbaK2f5tpRMiIMRrd81Gy8EuKvi/1uwZdiF9s7i6/6TAGnbg2x
WaMi4lediph+IWIgEinHnROkDFjU25DS5K4FNcZnAP9V9W0KP/LsEI6it833W+VSK85g5dLI6hix
o9tofgye7til9qssIpBblaJjhNnCAYg+Xm7LaB7L8HZovMGAAnncYq7O0IF45e36Dv1p7fpmnmdi
uC2aZsvEoxNitNP8ZnaO+gkYP2L9PXs1duy+ejAQjPySRKfiu0/FGi6vdkAUFmAuF/MkkdmaGBGD
04c+aQ0g0n3z2zQ8U7ntS8fMvbFHti24ruvym99UPZPJRT4Ra1VzqiCTjJss/T3qnbNEIOkNi0Up
l+83IzC6C4QLfeEAO/PA4zJmZtG0OPS6dWroqYtPjXbLqhd1vu81wVquGcq5LE6tTpHmqSshS0Pj
amz4VehpZeVIw+768ol04q7fhGhJaaALGJ2yOVqiUQcofyaGskkpcwyqukZn+dclCjTTOZDmPERd
3UTLKla3ZfTL7J+TOXVs0Q20ZhcIz9DDguQVuvg5W2xoLg+SCX4Y3cwcK78xhj34Nh3Q56HL6bpG
aw7xXBS3V6OWj2VnQFSW7sLyQzZ3evTr/yaC2yZaVui01CFiICPqKndS9VXjCXNdyOrO/F0yPgdi
t5hrGZLF5pJOQ2WDNoAc60D8hJZxS+xQNBhu1fZUtMmAcxjYGj63Y7DKajDJBfJG5WVO0wj1gNFr
hukg59SZWvXVsP8d7IkzjCwtni6Iir4FCDbqN1EzhODdKBsgFnGRgPc19nLt8T+sJTq4EGEC7/kN
8hyVpEEjsInmWzrscqQwUWawpcitRGQsa/ckvDmeB0BIoIeUuyeTQUvbdsYi1v1HWx2A8HDUcjti
xETjoRZJRoGxr56rM3mLEZ3d/kVFo0EZIU+Zg3JwVMWL2LtJTrT6cX0FV5iflpYIFBPQgWHguc6f
YCUZ4NmxhMPJvkEugrxmQRUkp2afPxO3lRwQXN1hTPovuwuyT2kjEL92mZ2L50612satbC/i+015
04E0A9nVz/wgbROvDeLSvS7u+9lDpgXdTuh4B6AIE/0ul1UpJLCjJmnrglsCCNqBncLZmxSBt1+V
Au5hdHRhWU2+FoTBtboyzUi91Wkw6kcjem5GT7JfruvyB31+eSeroPnEUEnkbAHf4V/o00DmsUAD
F6j8JCfxFfzfbslBvVH2YOGMnHLbqo6MFJYT781d4mGEzyHxasEj6Lul4iswJRfvO+Am0ZjELalm
p5irjN/OwVo4exJximoTl3dVI7DU5Ye+qXsmaFn1syMxWFGMgiPUHdUvMBMVPeazfAqWVCSDOwxG
L1tMyqCMfM+OtWvsrI267bGsicuCbhNtY7fysy11ECN4qa/v5K3layfR+2olslSReAE0f+lMWR7O
l7pq0xwOMqhj3Oil+cLMapCy3RrbyJF+mT4NQJlyIvtJAPNeQd5eCuWOYqLbY6IsQtkXkOWe6cxB
c0wcbddupB/NzRRcX+y1tT7XkbtsiZXJsdRDXDodwc9g9F+lCLEgWkc+CuoqRanbGTJeqp11Mp3i
XnKI7ITHVxtDn9iJnO7/T0rpXL5jtLuMKYtAZdql+k6Vt5Iosvt+FV1sk849iqeiNMMwhwjzUX1F
+OhVTvJEt6bAHNZoSs9t8Bt1pIye8m5a9mfXlA4BL55LNvlGe8JZ8MvdtOmCZ8unTrTNnTARUoYq
3+OWSz2511VkRKHWLuY4+KEbH7UbtknfCx+vq8P40AcMZ9DEWZR3ye7m93in3GL+sp98hjBU0eR1
4VpwTq6UaaqGyI/hPHa+6sXHdENBlr+xfdCFf2LU8Yu0TW8e49PgplvR22sly3O5Epzns/VJ17Nl
J6a94YdbC8nJw+QTcAf+OgJ/84V2+XsrsAVvo2V9eX+LUtJyu6ABCn1+lz6okupJZsRqXDORtzkr
Dk1UCqhw11zAuQjO44AGTh4XyigXjchBVUVBgtNSd1QA7l27onA5oUncMpc+Fi4dYKo5Qz0V0Wg5
6B9ZXCCfUpgAm8b6wzAwa0N1RXCRrJ1REG+YqOmAWRiX8+XaaVNogR5iee8hoZtHN7NtbPvej+dd
DNQvOpGLTOB41mKOM4n8mKew1uWp65fXUfkSlbU/1smPni4zXHtRLnntYGJ84NJ6b4Eojb+ckEHO
knB5UKBj6JBF7MEoMsy2q42ncQgfOvBAIWX/fN2vrp6Bc6GcqaCBpm4KGXGiGc13QNl5RmF9Wens
2uaPCdMdsijZTA2ORjlJ90bZ3qBNciubz3IOPmut31Pd3FRZ9HD9s1YsC9l7NEMqS0/bt+dvqUeN
NacJCEQlAHFOKdg7zcoz8KC3RFWSFeQPcveocyHlQzDtnX+CYK6ebJcVYtc4xeAQkLRWkkf6yqmS
aZPgYW+qJUGH7IS00PxA9dS/rurqWT3bdc6kawocdVhgAwibN2HX3IxD5ZZxLdjoVeOCJgbqong8
8s8RwLXBTDfCJRTjD4MBSTRFrpy6hnw3j0FrSs51rVY2EFxAyzt1aWcGfdPlQWVyM8upBa3y4p2p
dGOR+r6Yf9MeTTG6iAV7VbczYdzNXYME0Kx7CAtbsLvQLMhalNNcIz60bEdQX7uu2+qOnYnj3F4D
IJ7eNFjKOQTqvR/8FNTBYyIJHgAirbh7ugONg9SHcAcjBqxI6gdGfEnyB0lfe+tgSj+v67Tq5s50
WnQ+ewT0o93YSYslLHPFQbjq1exnNNJdjr6k/5sk7tJtJdok8vLiN+jvEuSrkuJk7RMFP9V1Oeu7
hCZEUDqg/skX6EEZoJkpsZFZUDUHsL8bBuBG3GbBdTGrtzl89f+K4XapxmnTzQp3YMUy2QvLhATT
EKn+dSnrtvBXCrc9NAHxrtVBGaM9goRro5pv/bCr2BaEkLX1fl3Yui2gY8wCnBaZfu7sYvLwbIcS
7JtZEqbM4T2IvjEV5EsxVQSByqpeKBCjWgt0FB71l2ZXGyNRQwyRQlIQxEDGg1q/mqPkzCXYYIhL
RGCzNa+EtDRwnuAkQPGUX0YV9Wg9hqunje5kzU0D6rqyup/6t0b7Z5qPhQQaOTrArdEHxwOSqYYQ
H/xLyIhERA/6JkIcraTJllb6XQ4Sqafre7ZmhqAVQZF/wdZ8G0ra07LUChaBZ7xJ/UKJbqZo3FwX
gcQfdoOLXEEMhLGkmFwH1n2eqjEtrWLSs6x1LSS39nqaxu9mhHGwhA0ADeVKlj3RUBp8WY3KnZSo
xRcrLcPt1bB87CsrfgqBZL2PJtr6GZUwRzBNdCRyLOk4qE1/0zEyUAfFSSxTpWb112gV7VuWj6qr
t6R6A4+8FbsjqSQ3tMrxU5Yk/aFFT/pNk9sh4KtFHJA+Gn8lnVGoN2OoxbvIXOK0fJaN38bIytZT
81jZVfMo+UM057tZjs3CY3amhwcti9OjXqGe4BRjoWM+Rs+UyZvGycAEBUnDjLHMKG0Fk9wUdM2G
c6HFPkZvqdRpZbPFM2KIBz+Xjd7HS7L/3Xej3WIecApctJ12tuqGw0x3E1HHQ0qk4tjmxfBkZXP1
0kr1M1hV7yCqD8aSoqd+kue5d5hpg+krVgqAzkJF3aALP//RmcxyZ1LlDx3qo0HU2gT4cwU8e3RE
xRgUsUlT+ZqRDb07FbIBGrFc9Y1UTnckp4qfk6XLXR3NPSxJ8mnftDup6eu9Dtqq3YSe+R41hzFG
2wX4q7+ysCPRXsvn3MVXV9a+YUZS+rXWmOCdjUfFLWYsuYOQLYS/oDKmHuRNtjBCT9Wj1iQpgtcM
txf67V+KqpkcJtn2ZuxDUH3WptE5ltbKP0Y0ZIDBKC8nw9PsaMQcGrS3bIAPSCu3rvrosZtbZj3m
+dhNbq9T5ZUOrAgqbayIa4AscjMQMv2UzQhsQQ2pKr8AM9zzZGPPPEJDowQgQoNMpdHjVw3UwtZe
i2r7CZF3EUysa5XQwZBn9TSjEc12wO9rWAElHTuOCiak7luUFzDOYuH9pbWMEX6lbYW6A7agqXdK
apuz0yUVMjzqUPabjlLtJSmiDAMgckr3UiHLQRVmTTDW4MWxmhmIV3TyaHg2ZYpJnSwKn/Qecyz6
UWanTsUkshiebN/GtA5CidlHdcgTBbKjLPVMmUUBwwyFB2Dy5506oKAKPGtC/DJkyVYbZxAmVXYP
Pm5dHyKvys1+1zcZwDhjMmLgArgHfqtJH6VO2ycIL3plxBzMaAyPqiTlj7JZDr8w9S3xJ3vGVLeh
ZIEFUNqvWBrB4jem1nzIaBqCmElX7+uWSG5SIA/uqNB5o9c9BszMUtT8QP98ojhmUUXvSpqillUl
lTXchZQW+ybMwdRjySy/14bWfmRKHd0VKp3eh6mdzI2cqfZ2HpSQBrMptceY5CYuQKCW/IJlxj1I
0eTOGywpJ0cm59WDLjF6UCQj/V3qCJ7QwWSjDKiB99hHXy1GiRqZ1Q+PbKAYaQHi2b0xm5MHNu4U
wzGJOQnu7ZW2DTyM0dAP1nIkHNHJcHnBDbZZ6FaLadcYhyh70gxc0ogx8abt2Ybp49Z71utfWt6g
jxDes3Oy/ecUlR4tT6A5/rzuwFfAb5cfw8UqrSxXbZQtd1IOKuj+CVQ5Xmr+GEfVm7vod1l/1ZF+
jEOEY4w5iRAstfrUOl8N7v7NiZRbdFwS+EO6T2nndTVmNLSK2xQaOt5IoIGBxsgBiEM5F+3Yr4IF
WCIX/gLDZiBbYS/wmm/oP6lOQZuPC8xoPrMYiOw23qi0/dHlr6WMzvymL4GcLiMvr2LHrkbBJb0S
WKGFdQEZoD0ezdec+phfro65WUM8q291tMfjqOx7uqeoWAs0XcrQ3zQ9E7V8ylk8X0rdbLKuwVyg
qvYS25fT2kd+02lkd+pfjGQ7xvtOEcTCK9HcMqocr0tgGzUE3ZdCM7QbhyjnIbzCPajPwwtaIoN5
ljHQkJpu1WQP0vRxXdGViA4N3+D+AA8sXrYaF6vGkSTNeQeRSZu4g1Y7kRKjOX8X5uB+3F6XtRJj
gZrVQm6dIKrHHL1L9Xoat1qlTkgUqF/ApDsm864LWLOPcwHL+p5tGtwg8IQWBHSsTjC7TCtu6BC+
5Wk24bWU1wJxi7nxNoLOKpDAIu+Bmh23XZqe4grXZ2xX/9gML3H6GhmCDOHqkv0VwQ9OjCdpqqQB
IkZ19IwRrFmi6b8CJQzOAGg4a4OhQELXfFp90JnP/6FGDfZIVMAAXYfzQC/x5baos6RPWUYQWydx
4Vgd7nrQDEiEvFGlOvYxu5/j2KnqQYRoWDtPwHmj3gnKQPT+cRuUqTmokGSldfuWOGHxKRc+YjYp
Ro9h/jTKgnzD6vWAewoU30vizeCPr1SMk4Q+FbinH9RDK0x+27ySG0RRu/JnzZxJIG/N2tEhBb4b
E20VOFGXy0q7umvV5WrMyFNdgr/3UzIPo8gTrklBswFQ8+DTh9vnpHQxHnyyCvtI6W3buFM4OrWK
EOLfAXgqEM5/5XBnV69sNiSZDG0wbUEuzaCd82OJQDWnsqBgu3aowOmCkRpgo0MyjzOLUWoGPY1h
Fgg3jrk1H6dM5MnXThVYqeAVlucyHpSXezP1soZQAaaA3u3I6Q2KVvQxCUHrgtL7dae3Nt0COHSc
LaShQR1ucyuH50Yt6YWNqMQf3/DwAcz3wLa1r7nzocIsNeMx3Ji++Yz6uzOVTrOngiTEqrJnH8Ct
52A3WZ6bywfkoJwe95T+ykSM22t59jMt0TlyuaI2+EnGbIYQKUDYX/unwmefGOC2zTfGrvwKn9q7
4RUjxAXAjLXiM+SCNgN9S8hR8Xlf3dS6hkqocbWN82MOMGMl+RETN9o91rKjBEXmCqEni3Hw98q5
SG5DVQyWGbIQqspuvyNB1HnGXY8GVp+40rsRaA/pXrmR7uRAVMFdjbYXygfk9mx0rfAFKUWvplhl
IVo7t+NReUYKKfWSbRgAV7AFg3iN0V/Ndji8XLfg1fN4JnX5+9m1PZG8q+10mfo+3mWy7oSKoGtl
McDvC/pXrcWAzwTMVo+3cQQBzRGse/0h/U1fko2Nrq2f1zVZvQLOF3DxpmeSKDXaLNGwgAUmpt6w
N3pMfAnAyo2+tfdsm71el7d+8v4qxrmZKI6SnoGFAvP3Gs8guqOBiicfnq5LWaGQUXEG/orhDBLv
48okPcQwr7jRHdmt/Te0Ncm78FHefLRBIlBrpTnsUiDnUTRjTPoec7Bd9QuA3uI0y64yON1b+4TZ
WKpIvbVYHwlGvCu0P1NouTemppckNWuYBxD87K3dKu+As5ysW32vi+xj7TYFrR9Wcwnw8Yi5tI82
bWt7BuOHi8zag/rYe0A6smP6Zu3iB/ShdQdrwz7SrWh+9erBPpfL2SX699QsQknUJV+ZH79QLxnB
DOmMD8Bn665yo/1IJUfGSFnRiJBV2zHBH66BKQuQd/4mNJKkjkuMfXC7VK6DlmZIVutsmjwpTqVd
XA5Qf65RCKpUvYBftbT0ca7l9rkc0E0WFmQMSnWmp6qp5NK/btjail84/zbOrtlsNRS8CfALtHcV
EM+V0rC5LmLVlJHsxdQpvOwWROPljtdyismKlom4ZtaQA1QfSf0+KHGQFb1bUaALil9VJd/3eizI
Vqwr9/8F88OiYe5Wm0xY+DAlm8GMN5TkW4Fyq+b8Vzl+MktsIPO3tNC7w746otMW6Rdck/IzhjVG
v47Saf7If8uOKiqOrvnzszW1lzz7mZdlcxmTytAxn5nKL6xSgihst7MJDJypYTRoHblWbdy1lfZ+
Xd81d3sul3MUudoA+SNjSQuMY88/a2lvVs/XRayuqIZWOILxIgREgJeq0XoaLTPEihZAFCB/qd8a
wJPLb9elrNrGmRTO8LtE0jD0fdm35KdV7ToRJH41alra6vA4QS/ht759mmK0cRIhalIx0xgksLVj
3sh3tWd81Rt71wWjqDK1qhGemIjrl56zP5mzM5OYDYowvMSN0Ssv0nDMZME5Xt16UGKiuWzp6uWr
oQ16CcCeBIW6pgT4eARJ030//zshNx5zQOaiDxJvOqTSLnd/GGJ4QpCzuFP7UA5+Pd01meDVuKoI
QBp4lyBzIfMGFhGL9WzAZVdPf97iNyF6g9Kh/S92fCaGszBrLvC7yw1ep2DozJwiDDTjRS4ET4/V
43ImhlswO5eRml/u02kKiuqYmbtO8jLRI2D5WD5+XIAt/7NmGvf2GOyEggsCUhTTndOj3PzITc/G
BNLRJ6LB0esXJp6NYN0CyazKN+BKud5rQx0zt/uwOr/u/XFvUUfd5vvEA6V46li9B3YDVeDb1o/s
mdxlqc9OEKENaGSaRe5+2Jq30gPec6eyc9mJ+cxl711w3Qetbt0ykxHdVOjj5omONbkzRhVEb25K
jsmsuyCW3KXNz0yqBJXk1aB8ocH4H0n89uko71i4h7F9k9tVG8s46NUrmV5justoiWTDjqX3ReW0
kQjpsh53nYnmsmtqQwZT7qCkjTGdjv0aP5IH0G9EDg1GUAO4meTGJ/mAkUymc315V232TDJ3R2Kk
A44FzRiY8QAvfCjYUe1AjXdTpMexFnVbreGZMVIWvksGtBAYgMXrnBmPnMaYM1JDz9b02hOIeVEk
28/+dGduqwAlx5NaOcWt8nBdx9V6iAl6QtR6gAQFkealWLWkdabPsFnm9a/w/U74GO3e45MdzHcC
Uavr+VcUb0TpYNlROEPD6q3zjW19o39mv8rTdDs2zrTRNvpdtpF/RO+xI8wHLGHFN/dzJpo3omlQ
y27RsveIYzvFNj+YNzR4fw5d0IOLDGfdZs/EcZZDehCgNn8WdWM7JLjr3eTUO6arPuRO5JrH/FR8
ioDMS1hzTUU+sloItig6LNF1e9tIh0y+awZHMoAH8q/v4+r1t2Qy0YgKghN+rgvex2mRYnqCm9ho
19aIM9iffby7LmQ1GDkTwrnSzGhYZ6dwOJIeOmR8QJXyuoC15VpQPxj4JS+tc5xFgIKyKKwIh3tG
tYZNsTtH+akcbTcCOy41G0EVYs1Vn4vjLCJiKlr1Kojr0tDJtWjTNSep2hSi9ujVJN+5IM4MlGZM
o0TBwo0bdZeWTh3ozuiNB7BvNweA6/Qf3UEKBofej6LzLVrSZU/PPFiF0e/IqEO0ttW/gBEondnL
fNvXbpvKte+1Tb6NdrMf+lT0mhFJ5n2n1TC1K7C6tvVRxPvcfJpygB+CTjSAfs32z1eXM0u7G/SB
MQjSAU+sqVPGWwVDcq6b5upVYBMLvXMLvuN7F3hbdBZbYtia+pFUAghziPLXRtth7EuXHuQYY6Ew
GQJsBcdUeQJrZxgL0n1rC3r+BYsrP9tKGUTj5rBkMVlxm0+PQBA4wLKg6OrYqWi29NqaAs8Dd7IU
fiw+Y2rKWTFbI0LDZLpVpJ91sVFFZVORCM4ypabtFWkRMZXknqZIgBnhBoSurmDjFqfB++BzVTg7
zHoM+MV4YlymmHCaf3SS3yh+VP5W9RMQyF48uYV9O/aCMHDlXoWZgLQRnJEIIfjGpHkccsTdkEqa
2iHksweXUFE4GnkcQ0DGu811LVdc2YU4zpX1ZZLnwI7hYRo1dzWlnsbSTY9mWTzuBAu6cgtciOKc
2YzXojUYy0urL/yGZfuoNfz/mzacaTS9ZKoTg4i+uJ3J60QerfmR/ocnIxQxDBUztdHRzDeN1AO4
oMolIBiHR4Bw9GRHRbQ4a2mycxl8mwiRWEhZhXt5snIPndKeHRUOekvfGWj8laj2lyGuczIGdTLd
X1/EtRfXhWzuNp0UZbT1AbJl7S2t/CHb51VQJi9z7bfxc6QHTH2c6t1QeZp8rxoCh7nirS6kcxYJ
enlNqzFvFETQmhvLPxs7drIY0x9K+aWseoHFiKTxRolB6Hm2vLo6+46ov7Q+dS0KKtriAESnYF2X
L+ccCnKeCN00NPlrSGtc+mEVpNS9FUIzfUK4XEtHGaXdgUV3dRqjzBu+lxSAU0YeUO26tbRkoc27
/gmLy7r2BdxNUBaWZJMM2qYjkEmWNRAA3BrimqQWcQKtLuyZstxTxFDBDi5TKNsl+iGWok2l6XvV
7p1MyUET9PO/KAbwCW5YjIXh01FyNMc5JVBMr3faiBHEAC1ur4tYV+ivCM635Elfh9IIEQS40NF0
Ksx3mukx67dp9nJd1PoJBL39/6qz7OPZjU2UGKQCBMHXtEfhLDyRTXuyfqIScwdSdH2vBfm96FZV
Vt3zgsU2MIsaAEPu1NtkzEifQCZ76vzUw7CQADBYKXISF2VeX90W3ugXm8qJ98YN/nCE7R7Uu1YE
UlkhOsDtd/YhnAOoM5jlkOND9NvcfckOYHwpDFdhnnVEE5U7BR+ZV9WO9ESf1V0sCO1Xr98z4Zw/
kIH4TRoduzzlQTO4snpgoaspfkIfKqMWuLq12PBCVc6myrHJ7KFc1nxTeSA42L6BQL8PUs9+IA/M
B8fctA0F1/C6cVlg7VGA7V9GYVwaF1a3HhQ5x/VlGE6LdqPSWPDQs4O5yadcx8ATdOUpRuQbSeTm
RAH3d+Z1+hc66wTvwtUjdfYl3E7HMRnbuV/eUeghG06aDZJSDZ3SjTeIBgmtW9WZLG5jE6vKKjJB
a21PjydUZfq79I4FxhMeUpljOKqbbLqfknefonf3+nEWqcntsqwMmA8QQ7RkArVgoA+FZV4DSve0
/xUPmsioVsq3IA78u7+c86hSmlh6BXGT9DrGutPVu8YMihAcV9qTbdyBVsNJaoGOq3GkhbFQYNhD
uYFvepRmxejKBkJD0CxPSNdbRnUPdglSitiwl8//doedSVq+5Mw36noNzikNkiIUnhJQWGDCiGwK
3MC6EDCtYMSWhc4U7vZKrJZlulwwd2AIhTHgOW2tTSy33nXL+C4GpCDooQT4Cm1R6p8GmTNdwipM
ozAHgNfEBCoANGfLbzDSy4l7XVAYWEkNQhTaDJZBiMhqG5z9F2SQElNtUEhjximJftp5t1fkbivH
mZ9mv009dSVMXzaVblfKoomg3++WP+QnYC8C/SL6upcTcqanRVJQStYQXk3pJkn1h6yf/7mOcymC
C22UdEzlcgZwtzOyjQnot5znXhlXAjtfCcwv5XCWoVLs0h+AcJof1fh5AFJzNO5bxcvqvRGnbi6/
SZGIau376VqELrU2AzwjGI90uX60toFnaxmQlB3wa0W4oWm3NUvFkSxRskAkivPJnW5MU6RBVGwZ
/jhOuBUWHLt9CxS6IMf0/a5dtELjnGXAYX0bp45GLLuPdGyZlLtF+sLohvatE5rPTfGpW6K4Yl2x
v9I4v9FEWashqkD9n5wMq8GAkp0dJ06mC1zHd29/qRVn68goyGY+QaspKoCKH5yk+m3L7X6MX3tJ
NOBNpBRn9WVc1kpeQimJ+QkmeWTmJwuH21Zk9otVXzrdS6U4q1dowpY5OXhYT4nt1VGYAT/M7pk5
vEXKcNNNA/DlkzYfciMF5OC6l1wVDsZfVByX6JTHlfdIN8mkgHAdk3okjGAcv6R2ZxeJU7aPefU7
EiUGV+IyqPtXIu8sZ52gXtQNAKl8gAx7r/ga2EMfKn/a0IcaETA89FY+iJ5MK5WGS7FcoBChpqJb
1SL2Bfjl2JOCEKRFw4v2q9jSYAKLdOc2v3F964KTuHoPwbUslAUEdSPOvwBMnZQotC+NmCf7/5H2
Zctx48q2v7Kj37kPCZIgeeL0eSBZgyRrli3bLwiPJMEB4Azg6++i5L27RNetur1vdER3WyVXYkgk
MhOZazkDuH5THXRnLrsj746Y3oGUlWlBLXjhOj2k8G7nAyo6QwYtSFDNn9pA/c/EJtO7lkcxrGg0
PZ3WoaMH5UD26vpr6mAq0DmAysDBu9IVhNjtO5CF7bqC7k+LOmoADkStdrFGgTaXGUQ11ryzarMj
GgW6dZgIWsXQ8fenxZ3bu+Xzg7tVSSbHqoE4J/oknXsBbtKzjQPnVm9lO/0q0l2ul9XrwLkl7+th
nwWXoTlz0I9OBaQqgINGJ+RvCRKA5w450KZgOpuryko7+S0/10Z9/P5euh/I4tz9hlvRIlFchwSu
iD88OyHe9meJcMN8MlZ/7UdkMxn5sXGQhz/HkHD0tjsQvDLVBUr9GrHcdoW77aM2EQaGZADgAxxz
ijQbp/4ZZKijinggcWW00SiIerdwuV9tiXcjEmx5+Emx6d5praT27DN1BYte/3ZH/CXut96cxs7z
ablg+WAlcszA9WPO0Vadk7EyVE2HzuwaLWGJh12DO8tiW9vnSk6OavvBRFZ2CkGi741L29k4yrSY
bD9hJNyYwIHPAFqL08f3SJ0JrCKKBIJwgUFGXeTb89v2raOJxrKhE0KYXSHuOPvE+nde9jS4HriG
n4l/MfI7mV/0+aczwpf1+n3P/hK+OthAVRJNMUK4V6Ff9coj1xl99vkefCdV9Zi37xwf9TVnbpuj
9/nSH+HhlQPu0GrGppVgaiwgFPQ8iFCdHfr205mQjfSBrA8WHRnwxK7P1g0cneyB3NVkVZ+Hii7O
kineGV0g6gfuMwv1RokPQV8njv7Q5GMiwg8+oDf+k5U+EL5yC8e+cgOzuPADmM4s71o0N4H/TXM0
FASXY7BrWZp1exbcn5Z7VJcPxK6sjpWZLMoniLXIpufhfYu+ep+1Wyf4cFrQUdt9IGhlbNDzM3fA
mEbcEOQXGhFQaDVbr4zOXBFn5vNi3g9uOz74XEl/EaMiFrezes5dg1ZfvJWN54owjsfMf83p5fMD
YXnpZbJsIYyTn47cKAAuZBcMDe6tFQGcYWuPW9XHE87I6bU87gguTTb2UkIEst+3NkHUqFUKMni8
A8o+soklpcpSj1u70K1Bpib2pEIb/tRdeDbfeFhoywSPFUDgq+iDdn/Ierw4M6LjZ+evEa1souxq
IHB3EwIApHUAyDrdTlXStPmlDwavwN1ZPQiSh02UnXGmXh66frNQB0uxctxA7uz5TYilMO2nLnN3
A0WZvqK3VHuJqIONRIba4fdDrS+nUAGCyr7w8xqAjo9A5gDsP3tq6dc5/LR0hdsjgZrkl1NQ8hhF
57tBOD/6qttkGYAjhAOO377hMUikkrkNHk4v4dHb+GAiK7cQ/ZEl8AExkWpC99JFxr+1xIk9O82U
PrNbxw3sX5u1MrAdA70UWwKmllwN5LFnamfLe2e49RBTWEFMgqfTczt++P8SuLKsWWdX1JuhHdJj
MQ79vreBoKHU5rSY/8uB/EvO2og2Hiie8CK+VDKEwaYNk0yA595O5u6iLJN6HNPJxHg+2J0RvGjZ
Wy0E0zDgYJaS12BBWXx7IGUECihiwwGWxbueoQXMu6TQeIQvI/9aIhejeDI171SddmjnZfMZ43ok
IIX8pU8GyGdHcGYtCvhgd4kMsxYp5B5JmW1pX3nA1WJtCJ56nQTiDr34Hai6TY9HPTet8ltbN9vT
C/G7Er8dx+o6AZ0wII5ajCMfjNwiIzDHXOV26jXdLQPOTtyQQJ+R+btyQSaot5BgAqw3Xqberv1s
CFp1FjzhMbqpvH3WPpXnkDuXYf+2vUtxqI8+v4XZ8a2IyfROCKgc5IbwFKKnbIfa+c0YApTHyUka
sXd9jurw00t5bFpAuEbjP+CngR+8UikL9R/27GFaSt9Q4HXUeguoodMyfneXcYMcyFidS0WjjGRL
2y1K4kILasOr/89ZrFau0G3F1LI5dZ5MSCzrm7b6eHoSyyDXm3M4iZXOjcgMRJYFEUEDmsUxrtiG
Zu+G/kyV1DkxKwdmXupxlmOWqPbaVd/F/Mzq+9A9k4c/viMRICbA8YbLfSWl1nTOdIUdGckcD9m2
HM5s+fFp/FvAmrWAFToENTYESP3Ydbs6+JCzRzKdI4z6/YqBZhGKJmv05QDXbXUos6AAocCyWmzK
XBGDYw6G10jmf6d8bJ4z3yq/G08OT4ZxvEH1VcnORBFHHqwxBED828gVeMFvPeWGUxJqg0qpDoj0
7Y5dZJ/9LO79pL7YVB/8pEnozZX57j4G6fwxjJHJRr8rwOBOa+eR59RlGF4I5oblfliDyLstQOBA
RoiHxSollyotPtNP4xak7XH9rhRxs4merL/f3fNWJnlrr0Jr8vI2QnEFriM6PZFztBBHbdPBnFa7
2w0WB1YWvj9333VyT6P3EU9Pr9s5EctBOfCt6yKaLS+ECBreWP5FFpaxd46E+ehZAJsi2HfcJeGz
OmxTWACnjUNG3XZoCf6C8FIJwFOF29NzOSYHIC5oUwK113Io3s7FLkcFLV/esScQyIemnB4rFuZz
MoYj+arKXIgzWnfsHkaqFqxJYIwE7vNq9ZBOKN2hQ6FbVAHye/yZUTQtCWh9MMW+p55Pz++Y0fLI
K8a9T9Fe8HZ+eMRpZ3ehDvCU2NUhRdRz7lX36IQIrmBgG0Lx1m2hAdBd3ZriBnaIShu6AS5g3IGi
wP3mDY+nZ/Oy7esLhaIRDyC9QEP5fbt6yauqH5am42g/fCTXbqpARfxxvilRfBuTbyAE35obGr9v
rumtvtO3nwD0sY/2QQxMaMBKnB7PsdU9HM7qMLczaD9zieEsm6gYGnD0h9MSjkBiAHnzYMar81yI
2iVsgAh369+wa7Gz74Y02Ac39eX4yUqnS3lN42oHdL99/Q5kv2x/egDHDsih/JW6DqRv8YYD+Qta
XlW9C4sbJqxUIND6+4IAxAllxbEAIOdKUxvuzbZYOphJlicofKjtuEd5R+1dnJZz1Hr5EOBFS5FA
sDrxKmhr3ZsAWeT8czgB3ZBVsab3p4UcOxN4LP+3kJVi0Dyw2mER4sGoFHdmfqymD4hE4hE1wadF
HdPBQ1ErBREZcyrjQVTI3tGo2jRjfWZnlpVfH7pDCSsVYCDJkdYECbP3sS72qriFr+jI9z0APPhH
MZ8pBzjm0cMgL21ucLPImvFxUH0nuA/MkEo8NW4ZW8SNu/x7Lr95weeiOaMOR5fvQNp6ciyqZuSE
8D6v92iEtuSZTP7RxQNNL4wjHkfQWvvWAJcAK5izCeben56H7J1r35QS+ZboU4AKXZ2087fT6nBU
vQ9cq+Xzg8u5mWxdh4trxSdv0yLxDZO5AYzimXvznJjFbByI6YI6qmcJMZV/AYRO8I7CUzwXZx3b
m8PLeXWKTOtmVlajxq6Znyd5aUfvT6/VMdt2+P2ro2NKR9bT0qPj9Hs5/ZzBFx7p3VSfe/o4Zg3Q
3oRrC3mABZvu7WJpx+E2ELyBgqNSZ85jn+wn+yKcewREZ8z1sX05FLVSZytvALzXYl+ki/SmKVM3
f27DIj29cOekLJ8f7L410QG4xZAS2pe1A/738pmiP+Y/EQK0NSBbAbd7zTttRhLRIVqmQr6zNgk8
kgz5uR6foyqA7rl/CVlFqF2Gyipgz6DpZahi4xYpJSgsKZ04H59OT+eopGDhyFieSGm0MgREItvN
HXiaAeokPXbL1Z7ZG7Q/nxZz5JV0wR5D+w7iOxrA0Xy7N6rUBSnwXpFMgZe0fvCBe0HsuaZD/WIf
G2SZdO3v8HS5pb318bTwYwf2UPZK+0I9uGJmeAUmjUlGv7szkXMmCj9mT4FfhZ4sDzn2YO1tZrnJ
G+jLUqOTweSMzZR6fUZSgCqjDE74wcXQsTIlYffcePN45qH0mOIjWoTCuPCpEZu8XdwpICwwBW6L
gMNzyEQyy/AdC4czAfIxXVnQ3Dw0YwE4fA2eMFYWQEsVXGrKNqRCr+ok0gGUe1G7Pb1hR+fzl6DQ
fjufVos5l4vv7tq9M8dOx4ZH9E7NNpIcNU7EaWnHdfNA3Mr3QopeLNxKmBdAe8rCjisO6C+FSx5Y
qDEvwCUd5WmgbkdpzvlJx9wKJCIXDgoHqcJgtXVu4zBHoTo0YcjDetGDlAB8Hdt3eUlSz/k+AA3w
9GyPWf3DQG8lMIhG5Q3NYvX9GUgyQ54lmV80e9KSOz7h9bQ9c/qOVOkssQJA/4MF0RZX7tvd5BXq
D/t5QvePi1JGnPRSN4Da9C4LCnC5Gu7aOPCYFPamrX6gJiS1xXiu3vHoHgN0HmNAlgx5lZWdq5hj
Wu8FDKEcLxk6rGoaxrwbtyPRsQLa8KTveF6nTv799Hof0+VDwStTjsf4FikeZHNU1gB8e99YbTyo
M+7isZMJLETfARkmWmR+QweQQAikFC6DFewM29l8F9Kvvjm3k4turF1uVBWAnhecNxS9hG93shxn
zxsXnAcnu6PoVhHaToqy2k9Of4Gq+33h60cqP5UOmEcyEEq2ziVpzjVUHJ0ritrR0xHaqF9dTPHh
LW8RskDqLpXUYK6mGy6yuO42wCw8vXHHTiYwsf8lZ533VI3dg6mlgcva8Ae34JvWkZ8Ns9OJZMBS
/a6Lc+V6xy4RlNmDrgq9mqjKXc3MM3U1OUqi5L1weYrLsd53AnEgV+zOdcW1msEUQITFEgApir9d
ZYqacTQ7IftpI6xaGyKt6p53WiCi97/y+W6qf5g5Uf0WoNN/f11DFwiuaOhdCi1XsywcZWUlQehO
w2fZX3D+qS++lfLTaH9jD6dFHXnew6Q8j4DcFDik+O9bXeFzM2qYOawoUsrjtNV405q3Tn7r+CD8
2YZo7pfkmZwLTY+mcA/lrjwOVZauZU/90vC4/a6Se2vfd9vw84P1Iew2Rb/pPpyxMseseugHaL5Z
+DjxoPd2otRUeI0hI1zfyiSh/84DKJjzxebvc3VGT44dv0NJK3tW+bMIi0US/Lw4IrG0v8xl4rEz
DtWRKiZs3cGMVmqSqcBV4SKnGVAp6+ynuIqbS/d+QEY+be9alvhPp7XlzMxerpADw8Jm/msNC2RE
BnbbiWcBioCoPqeVRzcLIZfj+yEBkvHK3zB9ICZPqAUJgSYg83vaisRz4/DW+Zw9moTv2juJ4DI2
n05P8NhVhOzkv+WSt0oyVKBoEOEMrey/ZqBayK6zaHtaBFm+Y31FHMpYnbjJrlxRWpAxbcHTRD60
lyxVF+FFn7JH8eTMKYCVEhCXpNmXKrlC0Xzyn4S1hyNYnb2KB5ZrVVhdQ8hdaeytrE1CUdBhwrup
7S5eJvxf39R/Zz/E3evU+v/9H/z5m5C6KzKUHL394//eyh/NP+6qL99+9P+z/MV//+Lq93Y/xM2X
+vdfevN38OW/hKdfhi9v/rBphmLQ9+OPTj/86MdqePl+DHP5zf/XD//x4+VbnrT88ecf3wT+0OAn
f/z68cX3P/8A19xSH/Rfh9/+6+Nl+H/+sQEEm/xx5K/8+NIPf/5B6T8Xljok3ZfUAuI9HN35x/KJ
Rbx/IjtuR3hNBP4osLWhPo1AGdeffwTOP4GvHKJ08VcIhSH0cPTwkev9E7cF0FEXMO5weXf5419j
e7NBf23YP5BOvBNFM/SYzgvX8186Cih+gjMA7nDcsyBRRs3u23NQZUwQUTlBOjgi6Jwb1dkyk7cA
ye2ETh1/HG1nizcWbi0+K3qfNEqlmLFhi1xnQoXtGJAyci+CrIumB3Cpt+g36Wc89j7YOqzNh8Gb
ufkgNJpOf6KTuDAffFF20o1//X3BRTA9OH3X0BsNvpy5RNiBhogvRTE5gPKraYfPC55X+Jaqt/UV
iHhsfNBNNr4Y3G5EX2nLtOWXgJFqFldD7zrqCmG0AGSaalRHb0A1N0Hk6x+CmvIMzKGlWYbBPYbv
HMEf2Be7UboGX42/u0xjFLTkP1mrHH2FInCJ355LC4JA9Wz03kW53/RTm7lmKHjXoxYXYAX0+21G
WIFpEK41vgysRLUa48IG1nGZDJSS6aF5mRRsfgUxZqRYFZR/RWraYXLU2zvCqsovuqgF/zn2IWZg
eqvEoNGc7U8PbATx0U2FamPUXVVtIbBHrTVK/pPX2bJoJAShykNPciw67o0+wub5I8ubjZcB2J+A
TcXPlUB9yzK3aPRr/tOSI/7t0wwzMONAe3Bmux122KuAEvcQsQk7wPEkVn7xc1Ry/QTnNXAdU3Ti
4HebJqjwhdIacwNrDY61ZbWsusUXkKKWxEYhmwkKE4NEdhk2EvMKn7VEzuF34w4uCzc241jwVy0Z
vSBbdOF1kpxlQDnaZCFHn/9Fk9lWdZuBmBVbT0s7ehLDWEkEUAVGB7xGr99WHm3w/7nDFz2OKAaM
x8VlQ/xysiZsD+slBtDbkRpTm/lRYyVBibMMaznQDI1ZuUVsjPT1+5y2nlDGOkZZkYu0dgNBb379
QjO7y9xxgVc83JaWZfcuGHxetNTL6Yxj5WSDwK+87ihXtixVLPHsZ6K4Uw02Ln9R8KHmOSbtIhvM
fwaTLGsrrmRryg9tBaTR67pimk1bKcfl6L1uTJeNI3cvudtWlkhzlN3iDKCOkmMfBNHLdjQvp88j
VeHi3Z5lEXc+ZF5rj9/r0cI80L0LRZlbe1nx16m9frdtMwsL4U6mpehaflk+yxkbCUyfykPKv3k5
vUGY4XMZWB1olnorK/wpi/1Jauil6fMctgMzzzAS6QBuUG4HmYP09kxKZuVpot0AVKsIhHwEQpQs
3GpvbRmfwRfO88hJcjkz/yNWambbsC8HcquMrwKE+BiMeg9NnrSDMq8ypJcumSU+AUYpTJbTRR25
HVvW4fPXH0V8mPi5eOqt1/M6Um85q0sK0PPp4n4duFeikSWrWzSsvY6xla3VbZzCRcVy3OY16xD+
A+B4L8ZxWbWDC+rXJXBo9N/6di99GUvWMQK2aIhst7sy+Y0y0pgG8McNWGHopUGdOmbbT55VxE4D
ZOL32mdeecaJfetwvUhFIQkygqgzAzCxs/KVpyJnzHeFDYRgblCR9WtHwrZFM1Sseq3xw9MTXVX6
QqZPQzQz28gHIhpAKvLtMpclDauGCeR3ityljxWdi5bsnMzBgYuQJ2RXiDyHsd9Mkxc0z+5UhIOO
BW8rXb9DcFZXd5kcQlhSp4i8i67n0JEga5ehdrNFURtJag9ceecGjqv/wHNcBo5mNACEI7tgg5nH
Xw3cFBT5BVt3aNUqLf9jKWrKrsY8w4hD2fXkNhiBT4iyi5rLchsKBvrqNPMRS16EYpbNk08bI5CO
NDz0P55e1ZVbi8FRZK+BwrPgWBDwJa6Ud5oif6a8AdOdaStoZw2o7wJoCkimOUWalSgGvvXwnDI9
ID4qKi+eq3KwHgu/Dr0Lx8p8b1/TAGpmcNdND1nAceNFubT7G2ukmKiUSvc3bWAWPYlcsBJedoDy
RhNF3wBUbFeYXOGTQINv54zPvuj+oTuEuQVIywGc3fZQKhGtzkYx5U6Wc6T8C650+dxnDi/ubdj3
cyVeq3B8WUXgkII5Gukj5Kl+2+LKGuq6rBBuj1OIVagqh7dOgj5QyxoTB5mn9msWDlglFahofq8l
0J1GIDj0c/kclWVe3LeKd+rz6c39zTbQyAFyOEjZkL620Tbz9sQU/ZLT8qsqcQencd4jnW0NP/MI
rsaFBPucvA5M5tIzxYEr+AisxWKOHFDeuaCiWhi130r1hZmzoLOADtThxN4QK7LNfhYanoiaXV4+
Spsaf1d6NX7u5jzr7zK7ETb6mXVH3U0V6JBteBF6+qcpQjR3tgCBp346KbJcg0ghFdYjywEfflP6
RTh/FPA3zzV3L1H4G91BUgUFBeg0gmuOtOpyqA+MellWkG8UAHi0rMxTp3LRofuttqTZR5M3teB6
nLLevpk5mf1PUwBOyzFuByc4R0D7m3LREKk6Fzx2LgqLMKiVGi890qwuQAHZ1RXxaVx4HXRsVnS0
HikeuXAoo4LBNCArhJtHj25OPxJhQ58sUgfehZbg10z/nm4tgwKpDxQeqdnfjVomdDiKoK0SFRY0
NzGbiMHF47Ccz1Hcdhqa3RG3gy05LRhB22prgG68kI6BUQWcj/S39RhLlJQEQONM7FZ4GWDOI7u1
S2D901JYSTkKVPHHcprU0O6tuZ6jKCUd6BIvOxdc482mKBxZevHkd3BC66AHkyEWkA98TOrSHy0N
bF0ymjun4vAmEion13lyvKYdq7gMo9y+n4tgdp8KKyfgCXUdLfRORnnpfyqJiWSd1ggTw51va0n3
cyNr8j7wWQguzQFElNEFDYgCEGrladRMtSQDlqgsGt2w2PXLoBhSq62djMRI7S+UgY6dcy4ucuV5
MBpZSZX9jrWsdwyKlW2/3Yw2MP5CIJ5aFpqywsIKo/pSCONa3S4cOOgm42h25+46RIkfGH1o26Ar
3eaUFU+dGaz8B5Ei8qO0tvPRizZ8EGVw1eEXbJpS5PWnK3hpZfsTl8EISt1shDeeGqU68o2WOY2+
BqoqzXUZdi2wuFSWSfOt8/TSa4TrLOR7l3VgiQh50JQmLoUzDp9dbyqyj5INjXtrRfMUjUkBazSj
TL6eGCMJ6cuJfW/KWg9hjNB18Hd45hzyKnVYj02L0Z7a2zs5RLUodtztc/oUjl1d1ODi7O3wuwAw
H1oMqmG5a2OgyFjBc2/J3Lqodd35V2ysbKMSY2Hxv0Zz0Hifxqlsub9DrMXQy+jnlu13aHfpEfTE
1Chji9TShqonsDX60ECroZ5b7XBZSlS9azKTwkd6aPAZHip6L6zrBMWQbnfmYgNO1+oMwJ2ASwFM
PdDXE/idK5uABcozrVpEwWyETyFBWMdilXNaXvdFBN5ZjhQwjGWLTm625SiSwG1e4TmrRTVbIEPc
y4ao8rkss1o+WIxLAB/PVYinQT2A+vMe7YgdCjPswepAAOFINmYKSDyNa/ZkbkLxvhSIz7+hOLUe
lqJmmfUbf+CqWUhxXa0vmANsm5sIfox6X6KbsA/TSSK8vpo4Gmp3QWAqfLE1WrkKYgYKTwCejcZF
1DoTNJCi/EQr9I/RupobtePChufmk2FSD6C2LZpuCxLLuul3dYVqqSoRNuDpTOxHlaE3ytMznG+y
HEeRNGpwnDtYBRHIWBSjRD+UzknjXY2U6fGnMYIjrzd6XEzXeNSCG92Dw9m9UEOR6WwH2IhAs8u2
z+H4jLxG/JxrUAlc1CCoXeKQllNg5/ql5am4blQGMKjWc1iEXKBTyenSV9guHH67AP1qMuGIsw/S
5ehhiVsuCtdLe9nDTstsnIt3UzQxEAyBnNuBX1T7weJDTIABwwqKsfPhKTJlDepzPTlY4cq4Ql31
I+KyMYGr12DX+TB608MQdlgzVuQgZk67qsr9jyPlCNd3Rd7BA5Y6bNXn6CWkslSdY1nkwHVVp8KP
BjSreRlTYbWXLrAKLkXuKjihHckqGHjmgK12q0zfw8BXTt6U24hlE1Y7aPsS30TrAZkegsRX+xUl
jXgE3bqZKnFXFbCNgwsrYHLAuTZUzrJ6gl3sgvfF4OHkxdFE0Ne6rxTXuO6qMIv8j5XOW/7TWM1y
A8Ig9+oz16HCH8ZeTupz0LZAEf+BJExV3BPZiHKb5RJDQM05wp8enf9QtwL+/dTdvvqnmRG4pAZe
9hZAGkmPkipVFAyoGbnxvP1kobZiS6ccTmNNNRxaUCbRAogLHNlUsA5GwVA+tznNUJvpCAHNNRYL
KB5hI6iI5XWmv2FThICVIfXnt7GseiYv0PiNbZvKHDsOTBy3/Qo6OAzBRC34kpM2oPBVyz5U/Y1f
QavTJjdO+/U1mCPKFMX9q2fddugC3pMCNmKv6saqvue2UNZjZoPe+GeGFA7OfD1reNwTGW3sK0pF
8Ek59A7dhdHcgNwyUAFDuOHLwsaJCRqJtfaBy4L8SVMrxK6IxxZfdnjRUAN46vyJOgOoqHUB27Ax
zJTcTahfSffSzUdYFuBkY/51lU3lc+j2AmaE2v3iJDjuANNkVQTalyEWmR4AhFU2T3le1MOVCvAw
mcW42VrdIJU3IMJAgcESRr+GRkOjMfymzzAj3FGIn3pAJanPXSMwoRE3GSr8pCZQxtqf4R2VEjfY
Dk7kMoZae6gWShEhuhiKazwsqiQCimJhu729Rta3/cp6gTSdaxed9VgJDkhiFETiiX1IG8/FV7oG
P/2pWg+bK0AmQ3dFA5aK62wimG6xYDLcaFEZJx11hfQE4Al9qF+lMdpu5E4BCmJXdPzadMhjXXYj
ukMQLzHTfgVJ7QRz0nigJBeboG2A/Vj3pKnvHSDFVG0yEYfri1cl87RrSbIzvCR0R2bbEzcALRmc
Ek2TNZFpTce+2QdwdMpr8XI7lLiJxs+ujWTwPWJMHA3mSli0WZlq+lSQ1i0fK98fXB43EviwD40u
QY0Sl3NBCBgQRj/DwUdEYaMrmzTL0ewpclzvkGQUzkPrTrXzoQhb3YLrtiu6HIAAVhveIfTsixLZ
WM2dR8+e2nLn6lkFOxRmIkOGllSnLre98EscXIbF3MODXJxakhVYZNOhiHk/NoDV2HQZ0/NNMJK8
ffbasvW3QktoSZFzAKbETTAA7T4R4CTFOpKuRGtGnDW26j5mXRXBjP7Kiwy6Lu5570C9J1QOW4+R
GynlpW2t5hb81l4oXeAZ9JrSS9nPOKKupaz5fafziCEZTTP6EcWSdZ6SrO/GLyUqi+q7nLY062IP
b83klsC8Ubg3xRLZI3YYy2dNBQT6ubss3bg06127zQSzwQzyhHgyruQYXvOAlyNHY78Y2bYdmXaa
2LJahN3xwMFVbiWDn8E9hgEd82ibw+mQ5cbJrTK48zuctzAZYLXzlOP/sQy1FeRYTDmjOCaeUegf
vD4UvXknOsxArd1xuCHoA4RHi3/QerjOIPgBPIhwKOc4iiwkbH9lkHMXCdvXDPpp/38d1CL5A2cz
XJgiUHeGko23gRny07ISmQeoTUvh9CnVM6yJeLmcbccsKQowh+EUnha7TvKh+MTGEw2kLq87yD+t
xHbcWPAgcTnNeYYwYwjnZWf93sE2TcrHWfYykEmFaeHoERflafGLP3cYjoIRCVkC2CcU0CNfsAY5
LrmKrAi09PHra8zrmwEySQy579OS1usboLEET1Uo2EK+yovW0Sb46WH94ZDHlmAO5lHn1nLukTVZ
5tvWZBKfBiolOZvwfemEO5gkDRDkItOFbBmQqwB+t9paMU+AFFXyJ3ErOBYJ8ovGR7zf9hKOW67c
UVvgD2h6Y1BQZhk3v7bMoNHa7Icl9Ye0ApLu0F/3jWPEJ5e7VvjcMdr7Ofohp4lUVz341MYhBd7d
gMLj0GPSnS6D2ceLjac0maJkasFj26LyPqvUPbVD/LtE3AefyhrgLvUbozruOWlRiN6bUha41nVl
fDAObqOGLendMvRbtM6h/k140Rb1ro4JgRAHItzsfaBMQFAnXBatXyRuE3V4prJHzx8FwiaATyDL
kbEaIc310h3c+WnnuQqTrxhHuhXgDeWICC9iwKeYt4WE8QvA4Wu6fkyDyC0Be47QrRj9jU0r+Ii3
Oc2xmMCOymv9JZj04DyG+LyfN69Hs8MTSw7WboOUVvDZKpFPezajygtvY9chLO9VOFGUtVwi48tZ
hKoPwE13MR68xuknR3kwGhYznzmeuDK2asQAZgDtD0DBdaKePg6kmDElncG23UpREkk2JnOQHEp1
X0dRncgwaucgNshkUTQW4Qo0zsbyizqyEs/M/uAAjcdTZZGEkc4hDd0D/qy3UEYW3Y92FogWOIYg
P/OvDBYSKjp4YYFfpK0TtnwrM78ayj0fO+N1CSl93PGRtjsKTAbO3cbaENSv9U8RcefMSbOm7VCN
HAgkyMK4qFkJyDQ25V7DU1WQquXpLEklkVPsbRvBbOaNnkZHi3ZwEycdAuPhrjU8z59U40bio9W0
HsNcJmrNcGomv8ntTU47VjdxNQZDk29xe0zogMMV4VMZW1KW1bDVwJHQ7SZkelG+fBwDpACQ49ew
/JYFSBaaRBoXmIcfguUFD2FztUzb9SwFZXKzsh0enAnRLB71WEFxkh1a9UF/6bfcxmVZh9jQLhFl
HTlfYbJm9RGJDt7isS0L+9HbIEBrzO0Ev9LX98iWqQF8inrODUs71hMbvqrT+MKme4BEZdFnZAMm
ABCHY42LbA/N7Ctnp6ZZg1RL5A34yHcaOQm33edjz3l3RYQ7jMXWrcfcNsi5IHnAH3DBDfh75dwO
pNwgy6PntOBtoLOEwaWjlyPe+AYfnf1WTbNElW7Q3LRA3HLKr3DPFdTtdZM1DOpw0WXchWLlBeKQ
z1jlfPg+46W4EKhnxjU5JSryoDfJaMS4PHN1qsBy9z3sUx73wAvBAQ2MZc8XgkdW9ZWNoFH4QHMp
8IHXj2zGRYvnKKveeAvsF0mmTOM14KL7P9Sd2XLduJK1X6VfgBWch8vekwZbVskujzcM2+XiCJIg
ARLk0/eHvXX6WKpuOSrij/ijL85RWdoDCQKJxForV3Ko5JPiqiN7wMvCWYbPSzh6Q/A2qsqET28K
ejpyOEzNMGBdTVRbmK9sBL3ZriijlbP7puzyFNm1TIaYdyStQEyLv/1s37+R3LIukj5JuYiZ5WXK
AyceJjiacBuKRnqp8Q2VUvbCJhIwYlpjj0MeFjt8konLjhd43mY/8HKthv3PMro6XjRn5whzv09K
5txFa6i3oLkJj4hX52ZO+RFFTcFQbDSSJs0NdD+/d3unwCJekNo31xGU7vZhHlfUA1VX2gWKKWhj
Hvpom/M75RYIA4+cdfWkfjcJLYQAq/zMEpVl7MAvgKmWLl87ciwyD5fx701Juf511mbkg7tKZ2ID
bt7ibZyh++2nu2lun/sW8tseEEE46ob4E9p/nB9J7VBAxF1sS+p+dEanuFZdVzGCS58HzV0Cox4t
+3ZxRTFeVRC/XDhll6H8NnapDUSrM/diOxicr4JsN5DYMvWcuvP5imTreOElc7zkQ+ISthqatk0n
Z3Z5SEkaV6M6FFNhV3iXKvtExgF0Th3qHEHDB04UDX+6jG01B9zX3PqWbwezto+iIXaFPIMzzQ/E
PxAFdTrbP8kgse9dw2hjkjy+XoWmMg/TuLGtAcYhAZCXm0nKmGkNneMwlUgbJffS5PNq3yqAk1z2
vTZgko+X4Dplaa4wBZX2gy6BWdatXQxqGO27gjK343G5+UZTo1PuHgfOS1cY/aiJ7PQwJJTN3eUO
15iCfEx8DMenD61T2bG+rKIEwRmfjULefh9N2PlodVmcqLIie7vne+qFa9gcKpKp5i51nJFdnq3P
7lIxbmgM31hFtbhrZS7DdNe6/uL8KDuN/vS1xnGRG7Rm0XzVZXssMcu3DP6UuopQX+g6mq/joIhV
eReHXSHfe7XwBrohhvks1gPTuGzfgp+ZrcEnPIQqO0XrJMGFSKYm3e/6zJ+0f+d0mr2f7pyTaj8G
TTqRFVxmhZgRxZ6yhAz4tjaxJIPPW5fDmk7yTM2nqRssF6himuDirCkkqc4CGry8BwjISodiJ1QA
n2n7kpIWD+3KaXXN5nT8U2xeV/w55wML1UO53tQ3U6+yfNlPikn8xXVLZ/xYZIVg3lxgsKHxOMoQ
nTl2q0VmqsFQZLX4WbqhHzK7Ip7dTux6EDK+jViRDu7bxinadtjPBozs2u9rzXHHl9IS71E425U9
t8oGjaavORCZdrME/SM4Oa1cK+LZaQDWnA0Hd0Sl21yRcncy4HePRL6JeKuvga0OfTGMZvwajlHn
9FeeJkru4MLtFwnpWU7A7TDduR5UesZlFPKIYRvJ2Ntstlc1hXUwfIpWZPvvmtjX/IrtH55uaUZt
5z45OfcwNHMJYoJiBIf0oxfkDvdsJP0hCqi+FW3BsSXb6o+XcLlkmlXuhIh0PoVJM/r17cZuZm91
8Yrss8l0ElzHlFx2D3kKMtMc07JDsSC3eQX5u8A+nEisrCiPEvCLfbupih9eT+0ujvPMWdA1jpq8
HPDDXp1MWr/6C57Zde+LdFN99RoyPiF6qbSxO9LgNS68h+tsFl6cZTf7915Z+Xx96Mc87rUULWMW
TH481F/b0ISOt5szAT3h+ZXVWmTnwdeJhy7DrEVQfledbAswDeHQDoSaY/vRBUg5I7k1k8Wn8nIr
ZpSLuDMP+954SxocggL50ERFsFnzdL9F7dpW+3qSwG56DWwcTNOaKJA6Kgv/bNyiG8iP9bqROI5R
7aKMn0byqvfrCkdF11v0PEF6zNakrn6/HJT6yp3zU6Wytoixj+kHWe6yYhtTMh8WLhPhfIw308IE
uaADfeTwnROwZPOFbF27207GU0GoJtFlvDvNk09ufdHZiTqKcK2WV0L2LR7uZDRRv+79uFQdiBGF
rsltVW/5WL7NI9/uydvm6Ky6UkLH2altlmAAZO8ErT9u5OTPq+z3g+MVRXvtlIEbzKe5gphIjiix
2rhFBLCu6Ei+9o4X2B8zp/yiRQYU5mnQHitiMZKBfSCzbOgqOq7FZbVMJ8m/l+w7ZFETYIqr5nTo
0+8t5VtbAiIbb9Wa/xXOibKLpk6Na5qcuZF0EC0nPXltLMY73WRDW37bgtTRwTerqooRYDnrKOwB
MTTjZog/i/GICfSwb+PSGzDWcr3QTOC9Gm0l4ASpTE2OuOvjKvOL5DAsXrnQ3YV5JmJvONT+PG/F
m01pN1n+DPtM1clNgRNpNntwbekweF+7SYU0et8lVVeQ1u9SNtwyYYVWQ1P7+24aE++HR5qcZzcI
mTxvvvfAj7jKqNEJP+YtqkcmzGhIpm5crLFWsn0q3WpiZmnLLUH1lSiH6wrSP37lNSsc24Hjm8rV
0RNCm07sm2ZUXrA3cxOG8021pUHV3qT28BzuBWlm4ty7aYyV4S08UzOVMI9lyY9ltPrvU19GfNyV
s84Q0Xvlc1Txoz2CjMCt7wuJErUYdrIatjz+4W5+0vfHBeEcp99KgnWGN9LAzXEmL8JsvZ4qR67x
vopMkX8c5qiJvQ84RjrZxyJUfk0X2DYqFJcyxxwG7+DxkhktTcwN3WlXr+mXtvc5fH5u4tK4yz5L
WgoYr6KmdhyWscMkFezr/ZyBsCRaxmF7t2Rz79X3pKAd7yiV7kNSGJE2aXC7AYkzqB19wRq86JBh
oZGmbZZrvhVhUo7Frkjb3hZM5TEo7DGd2FgA1CIT8Ehk7BmVvZWNYCJcqRp8c72uAzcpMzrLyqxI
b7Wb6Xo79ajr6KxbO/Vsqld12oO+nDLN1pKeBt2QxVJnms6Ofo1USkclPpa+MmV+zDZn4x3lgvdq
dq+3qXXX/TrWc0W5cDLbi298hp90AXnb2Bwhb2aLDm6RXcjR6gAgg6fnsTwJZy4SeQqn0iUvzaPN
5rn9Ek+rOIQAsUykGvFj9jHcoj4p9sHWBHmyl2m0wl2aQWoyEOlUi/MO7qXhORrh+k21m7ulc7Ld
NNOyx70XJDEAu7t+mxVX0jV1SViaBs8V1BC4+CAmVyvPL6LXr5xTrQPC8DRXWfp9obhqQ2MR5pRU
yFuRAw3TJ8vgd6Qy+ifRt9ofj7qqIRuva+zXx3HXrn5u3hpQ1MbfNXOMTDUfhZ9+iXTaYA69SOA2
8WEsvcy8HSoNc8UVx6M3zbuyq3K93C8Byogq2E/RqLbpg7D6uc/4Bw6m/ipneDlS1FQsZfQgdear
EHIlaVigaCFsKEo44QNx9K7p+eWU9dIJdgWOubH/bvADMVfH2ChKRA7KGYQjbgRTJdGvAPTVQEGe
W8AOureTM5oC0KgtPa/czbjTlPRFTmU2Z9dinT1fHFO/2ihgw6rJq7urWDRZK49lGuGhexvqvBq7
QyGJTN2JPjDCBaSIe9f1D0vLyWsGOfY6lZyiCTfclQKgLV0j9HdDqMfTMOum9XYbtPjqHTmbiSA7
UEvcu85BD0m3riiRpeLtOWhPWL4txmnSxWnyN/jFNwtxMHCpSS2n3L+Ji05wLSp37ZlzrqKBv6km
bgR1sQ2a0F0STQuW0M2wpTreraUm7zugllNBskPDQua3p7NVFH8Z/EbyZlktdgoPurZZQtUmAx88
0BglcjgIc0o6IoVRvLBOFsPvqKjPyeZdDhr1vitH+7up9+3LfSye+EG727l7HwrRL3I/9tSJEJ7K
XLivGrY25e7bOtLU5W8bm3l7KnK58S6JGpbPnTSx/YvltriauSSo8sSipucC/NaH89iF41R06a4s
Bq+O9oFWdgi8giTHvxHp0DE8oYrt3zanh1iTUHG8Akm0K5xrUvU4/oIlf8ZNZ8Fiv9pchrFL58b0
1264cNOXW6eoOmY40IWoKTwSIji57eqo8Bb8C0sn68pDjFjXqfb9KEhZ9hwhK1gH6Gx8vPa6tKej
f50/o571XabsPN2BHNmzQ6XhMJ1dWab2BrPztf333cqSFz4Ot+pz+9wJERaZqKTZuBCsT1t+KU1Y
E33ksET8reZcxb86X0NXZUAVfDBKbs5rIwHAeQdfn7RvDIAXn9B6dJ340QcwtNs+jPOmVrs1R/oR
7Z15GO34pghT1BXth+IA4ifwmownh36Cdz+uga5pIa5OuBs2LeMcbynec2soffePdg2KYrsmVbCH
K+WPesz2KJB7T9ASTNmH216mlezJ4qpdkUwGAimZW3t5j0/E8aiNlNjGlEyNepB2CJD7WkBaGB8/
8j2If+kE+z4ylTOD21Vmk4h6FpnTw1pvTvRxRodTAuJFPs9ktwZR1Yi76gJh1s3Q5+5NkZCV1iAN
EeLW156Jx2DcgRuu4Ll4I/TxZ6OLwCVDimUBVOCBKnNXzZL4jrt3VU55yUOt2GTMKaUR+9KfKJIl
B1mDVsz34WhKvHbaDju48jCuSOnMLhw6nwO9U3AOuDNn7EGnLMn5db/4C5vJI56R9M3S7Ytp6Ivf
c1ONeD+NpTvNd+6iG5idfstWZ8MnbxlVt59BsebbBQnGVu4UVCMReemWxZxgMufgi+8R6bsdiHec
cDZGRba9m0Qb2n5+NeIY9O/9FqkPle8W+mY+o+FlOknO06L07FncMWoU39ehbJPXuSOmBUTN1eNa
7Fa3KqL44E5o2W/WKrAwhFwmixmlUg/crN97dqUzvQA5gBUWzlgXiKadFwtXEHxafsegYPVOT8/W
hN/BD8tC39cbcWIBZcy9iO51Trwm9xtNhtVHGfRljARCDp0091tNfrydHLF449uw1rGgEeQUL2tl
ZSErFbblBY1SJRS/92nqo5EykMGfOaPSF8B3N1IaHzfhuTtsdWix1X5DE9fvSOgzdSPnzOJkXZrY
EozyPFBjyHEx3VPogWjgRPrYlviujtJEP+YiDJz3enB8fJ2wW5jz4ritHTji3RxlMqaSMxxnsxzz
XhTNeEwmN54+LRXUG1mJQw7+cajKIpiAJnCRdE5NiCTqIZkzUqRd7HsArje1wGLlc77CYz5oCBCF
ugmvHCwtH28WokCW+rD67Yg32VhqGLPjQIWSOx+pKLJAiSvowMSjmkWi01Pgw11Ci6hoGcqHruvN
Wp7yjs43X/pJL/4XDh6Ryh7GBj3pQ0abCJ52IWjPSOfcc9Ap0bexTqeGLoBgetASfLqNlYzkWCqL
X+k+84AXC2HpkHn2rHBpoeS9DQ7gJf2gYEzQ+gDx+X5fmCs55TYoOxWc8Z1bL2fkrQsCi1YtvsUM
H0E14XgkOPsFZt95n6gq1gXqcZb+3VJmS1O/HrmxrGPO4y7KgQe2JPZphSQCtIAXtE8NhkmaY7jG
pC/WDvAUFFl4+X7qUnf40MKnLByuG5378/WwyZWzjH8WF1wQNiheZtEReZncNI6zvW+Q9Bl/isdH
nFA3A3kRZl/FFjwASlPZ+yo3vcqr3To1qTCHttY21lFcYoemBqUDOvPIY1iP0aoRYB+3UMiihV0e
9OoevdULLb5LOHccjlaukYJWkpN9ezJJyzOR7Vv4EdGOxUE72iXxyMxlMINwHFRyP4Wempw3qXYs
5igLif/AoXZcIlXWxXYpIDi0aJ/uA7vzjH5S8CEacew2XdW8QcTH0iDXLY9T0sVddXQSN98enNr3
qaCnfEO8yfJowMy/qdeaMwEqGkUrgWlalvVLqLS3/t5QzFY2ENjtsn1ZBuR6aGhMJcvkJp5NY+J9
gnCEVpmXEFI0DYnzPp9CvHB3pRpiaa1YTNnQSU4iASl3l8Uqixr7qBvdyYXXs7d05uERmqdBlo3v
0Qqc804F8NB/aAcw7lt5AYJFheFnv8vLcmNgOC+leGt4o+DkTB/WBVtRmjpv7RK/67wyH5pXF9R9
1V0KPLmFwZpvf1LN19pNRJh12N4hJa7S7lO0kHImrGep1x+J01BOe0wjik9I0VVDfcV9XAkr8UK2
j7YOTLW3zyag2ZBP+ZOJ08ChoJJOvMnOeH0eRcchkr2k7CekDVB9yP3VI2+rnbWYCJLk+zeOgua4
J4noq+K9ChAcyGOA9CX3dyjRMFY7BNGUMP37ekz4TldJkoq3rRmFGT57Za3t7LjMzeYMST2iyrSS
sYhTR/sty2ycMeZHMPscLv0+JCsZ5Mzqvzy8KpjO/Mt50bWXUe49JF89hE+u+J4cU1j74xJpstan
Seveh3HbAFd1wFa1C8aG2hss886IejwFvb5ahVcl2f32GB4qYSmFQa10OaDcb465Phfpp0WkaQa5
hSe246ns99SMsfzDxR2wu6FfFAKx16pr57E8laRJNLemsb0I8luqcOJ5OLjDJhp3j265HdedUxit
2kOAQFB89scVuPZUyMHI7q4PEgTIX1Uoe6c/khloilWmMCRo3omw0l1M2iviSn2ZUPbBEi6Yos8R
5gmj3X6pRwsVDnGmSYQ6aVVQuY6ngjL8q2iRbgIvtCIVn9tJSrDLBcpLg7H1YZQ/cNKJAhCOzeDL
smylF5h91CIa/pzT8MX/NrYSO877VMWltFvbuqkPTRAsye8GKfIY78mqLMdwQff7TNoNA1wJCgEF
GhJU8lgbaYYL4SKLxU6inE1B31xQbkdvNtzMBacuAlqS2N3gkQQGSSf5uLb9beaPQP7hBr0q3C4P
D0MWrtN4mLbJZoBxvQCagL0XQfIneSzGb4eNE1CQHJqKqrv8ps9EUOS7baQMpHiAdHfi5g2nqsFJ
T4tH1Yo5uf5USnOEcfZpWgBtVDUNMLWO6u6VU5TtRL5QDiHY5ehXdfu5DQlv5hjnWvnrXufR4pS7
/qwRckMH4iJzwpL/byM7QlD6DT0P0sjxITC9mJn5h2n6sfpixAg6XBWzHMsdZahBZa1jgBTqU5e3
Nq0sBjOF9DrFLYuPgFGafPMNZ62OIAyaAhJpushGX1FFZ1C96HT+waST14/72oC0k5peWC4qFOzZ
bgGKMQ9hONrg1Y4u12naHPGD8dZk+GMe43BaXxch1ujjndGr1zw4cUKTu71psRKCOqP9eZchzBpz
940M3W5yX+u5qz1q32S2Rf5V4xCnsRWK2xacylW+D9QH9E255VGym2nB9Bzyrr2mtKgZnVO90rKP
QyWyHnqF1QNC2Y0iJLN4Hx1novnyu6wPp63YUcsivE9s0HP6FiwF6maX9ZnpkR2vI9jGHlvyAWna
WiO1+LMaWjiOnYMl5dQctyppvU9eUCg+CE8kMgAb3O3HogQLlDh1MeR1cjUvXCr1r5XehmHnUsFM
F8FNo05V+2wcdPlZ0XHew+8KLqFsr6n8omJ536+za8Jjfub1xEwowJq0bizr2vRDAmTIF6dqYfsb
ve5Hn8Gf4Q7EVr25R7N1Rbnczkt3DuitsFvPOAv7TD1bX0cE9Tnzoi4YKh5WnBr7O9FFo30Wm8KO
HXXebNr3kczcYv39Ql49Lqdi0ZZ8c0a4bfeKNJFdYNc3nOvV7apQNTFLcseC7cZ0FQKEImvBA479
QBNOdUw0Ze/pFQ2wO7GckkGzlncwCMWW3HoTmNsKghZx7aTMS7Ul12iLyfz/mERYV+O71i3XdLne
RO0qR+zgCezVmn4Ohu5Izo1Z+e1cGZ5s7unFzfcuFQb5t3jI16I8RW7tRWrntMOafzMoS4Y/vLII
hz9Scure4+G19t6akpI5DsW5D8E9gN8x/Beu0IytzhzQmWKMpl3v9oGgb86F85zL0ZK66KI1lOAj
jX6hA6ZR2o39ceiibrZHjsfdPl02my88JkAsQEvbPu5RHdgbj4bqSHs9UZ1axtaF2ubMg9LPPIzU
S/GdiC1iVR2GcYgnzOAtgwzyclEvPDLAUYHSGe92KA2dM7Pw8fJPTi0GeAyrJghvatUlvmbrIKeX
R7fKTTZdZZ3rOL9QZp17qPxblxVnEa3YLePoJVTbBPjFPtW+JVOGMHnDFSgj5UxgphyCfYtWJrXE
09KF6IDVRhvY8JT0kLPuEdB4Rm+8hAlcHMiI1fACH6+QVjkRlELef+laoHZhBylvsj/O9apRyVG+
ZUPyLAuWVhEEsdMYG8CKaF4gRC9lhxc6cBUOpB5HPcoMwkqcubseNycYJ1swjG5Cy2NI4UH4Iwcm
i28pj0UciWjePlOVLCT0o8HPwOUo3lc+NMCKhP16qIPAcw/tSKlBtRN07KgqQHCfZg6/ENw9lfYx
uugmOe1gwR4jLMQk/tnoNmGiJJDkUU6L35/crQLtoLB+njh4vazt+5++KsRbytaOIO+Ln5npCNQ9
qNzo0BXIpOfc1Ri1E37Tfnj5a57Wzl3u6OeveXZH//4aiKMiTlAohTamwW02WQomNmSue4CkUbG4
HXEXcFDuhbkpdhXOQt4v7G09a8zyZPZyZsMlGwFnYGtBn1fyeRoqBL5iIS1m3bxfhbRziMyPY8xi
OksA52ki4V29nKkGtQIVeJkr/dyPvHarARfHfxGaix6sKujlIXuqukTTCrDs2zJN27sWQe2zcsMw
GecySKhQiHJhbQ1KoKLpmAb4GLR4iza4WlDZjXXEy197Xro/D4514/JT+mdgQeIFZ9uSn8sc0Ytv
Ma12aFCC0pZANmVUav01NBPJSbsA3SGGKkpo941G0uWBbdcu+ZDoilLmTHC/fEF2ajy5HlpH+DgG
YkYc+R6C0KeLIRwibdW9+XFAdE+pGZgWFh3zEInmawtavb7aArezbhRnK5AmgSJ9+/Il/G3CpFRU
JayRiP/RbOT5gpQUFsTobKysN7QMthaJib5QB7918iDVAp+fEqGkOF3CRzJsEYUDlxMJqovl92ky
1rtk4ggBW3+h1V++yKeiax6aLa61I8XXMqmjZyEZ9w8kd45K925AHVoNUHAuuRfM1J5aN1kzf34R
p55PUb4y9DCYYaLwfPiPp4+GYrOxlFOa7Z2UBtnbH3gwdOK6ld7UD68KN15stJY1dPvLt/psjrJu
Qa+CDO8eSnHxqH7uaoM2Yq2MUe5hzHo+HfgL6Yaoisq8v3gtXPaAYui0XaXGZbqCnNbU45RBMPi/
WKrPjAjs9ZAcAYuniXX0CZ+XVYPLNGWIqcAB3tAq7C9aGYsRgqdop7G73EXAk4IxY/3hLlY1sRa6
oYcVyTpVbCfe6mQV+rqpXsyVAURr7jQlCSy+aF34hLqcKMV5eSh9Oy3+vby49AQFeRzhVEHtrItj
1tNnmA+jo4AMGMop0hhprNqev1y9opeq4PLEx2Xb0KDv26yw9UBDRElNSNmqOYtFah+dUTJELXV3
nUmsbCcJ6X59SzGPVcEkfWjDaXUW73g9Cjn2e5+S+NtiI4VBy3velF++qb89D48HEoY0fCKjT9zo
ecH52m3JWLaV3lO3dBHoILe506OkvqghkKOKKW0hxbLTlMhSyTaVYoSZdtq0gmkMa/QpCzRVc3ex
yvCLs3qSCjdLQaU+lNm4D+kU86tIczYI/flxQPKxlOiJ4ofEOzCjp4/D38B+ED+YvXAbS3BMjYOq
SYYchd6nBjrpGwUvKZYRuKZzJog1d78b+4Ijtk6QCf2YaqwHvsHbRCFy4kau/atKLNH8xoWGNK9b
LIEaKopWXQAwgrL6lDBLUoCc2h14Cvfh8YkJP2cDxC7Zaof93g9Lc0yzCTk2gpNu8z43Axr3vyLH
ExEt9mQrne6wdpUNjyVC1uYOPDMtv09eUAbVMYDmiz+tCTVhH3/xsK2F3NMhQ25IF3QCnw/ZZn22
ft6w0DUL6sKGZU9trQtG8pgSNkCPLK5LwonGo+4jRABNW3+DliUbzALwruqqGOealzVi3OpfZMnP
tg02DHI0cAqyQp+9PH7u7esFXRASBLe9e64CLHsOV5wFvIZi2S6lwI40Mg/WinaEY0K1KAWEoVf/
LheYkvcoDIyeDm3RFN2tlxee1PsS+QAx9eUBtCnek/EjAiRs9gGmEBGlHs/GjyNWDuxB6580pA7w
E1CDwgqQEswpoMq0n73hawZTXFKz1y2h/JVtwDMzAztKAI08P58SjySl+8rT5wf56PMEqoLuc70i
ePpJbn0DtqlrVfVuJYJhlHMuPIytDotTaR7kxMuaZmq8fHQGJGrCFzYsvTwyf7s0un7gzMjEwksX
v6HnwXHELyYomyo8bF3NDgPWizSOWrKWAJJh3evfB6gyuJY1cnP30xohaxKncmmtMo/656lBQJ63
9Z+/uK7nQRvnEjwWCHEBeaIX/S1KqL6nvEqbW+pLNlhoN3aoaUXGYgUz474JsSPYXkW9Cds3ICvp
VNzhGGEZtvRCb3tgjjAFL1/W03SAjBFHFcyPSdVRQGX819MHyWpPqxbvHVhZtBef2yzEWwfD4bOY
s/KYA7d9TDn4rzLlsw/9TzPYpwzLRoAoiQNSkb+liEuKCriF9QSNchGVb56xtBWFBi3yFglgMkEZ
qkV5NZWzIldoIDpY1mnXUC5d04xzhoDdIaf08CoIOJvTHVUEk+VEqO0BkG71ZPSPbpnRMm4dM/mq
EVgNIIwaicLc9NR/8qlgjL53vVVtKmTQ82u1uvMa7MIRQwR4hAz2/QjyQmj8Z+NOtxboQfY60g+X
tfRsC8esJONb5z8vtfJqXpmkj9nX4xpBQU70fflbn0c3H5DHJ/JaI1aqwv426lDWy9aDLmGoVBmi
viw0+dfELLB7ZCFtpGJ3shnYBDOF/LrybHLkFHBx2/3YUNTr7dKxc3lh6Qh2OAraS7CCly/0mTMC
xwcCcBTGGUdqmy8+dzduYmW8KZspGLtQjTWdqKfP1K1he4zOZrV6It+fsowuZ3lLGf2aTar7iwZs
9WQrpBPmVFqlJhfg/TEczr6SMq6+D15u9e2bOw58UMwekOJsqjiGpK+clboOq6SJfNoGrm0Sye3g
GlQF92DVVlOPE4HNtPres7UDcLq+eEUdJwWMGAQ4SbIf6RqvfwwYTaTNIWL/7fJfxLdnkZ8dkyFx
48hPODb8vU5T0gCuBLZHQopmKfxYLrVTHWZJ9ZI4ULllH6qmbEx/n9YKCP4X+87TAwuPJQpw8PWZ
nojvmUvP9h3qWRQ0wVLQUZoivZT6r/OBRVeTsgepM37z8kx4HqCoHyQ84OYd2ZMD6eHTAAWIg3/B
2sB9t4XF1/qwsclpX0k7SS8aZt83HHRf/t7A3srPAYpW3TaXw6EjjDIqf5+dzfBs0TnbL/xHEXji
VYeQF3nehf4KG3KsB4SfxBNn24g22nMX5o7T0rbUBZKh31Z1NUJZE4JQz1hx4VjEbXQoBy+gb7Hn
lD2ykLEzZdLte6EQLx3NQlJ+vBxH8ZPY8t8TVO4GxGwVqIDS1RTuW8TbXbkcFnQ5AKRoeZV8hw8w
DmPYt/Pk3Te+kcUYUvLhpN70++LOhJJTr9bab39htmyj1NMxOntluRz1cctOw2cPR0ZtQCqW0qF1
rTMMsxyylU8XEczLT+P5rCdwcXbMYE0j9ECB+2ze5XIOVzcnnblU2m8+kqK3SO957JdksXQCG7s4
yxDcX/7u5xkFHduZ98RMD2I8Cemt93QK6iVYZYIzHTxqYxd8MFtKABKIp3/ZWTiLUILvdRmLPz/P
hwuplkcurwm60bJIL1/V34YevBFLsJgEzBZsP4dYhO4UngSISjFiKXKUGX4J0XSMKbBCz/jydz0/
u+OGm5L1kiVENjdGRfp0BJQa6iGyTQLookBgxWtU9vfDNFHH082koHfxmRX2gwkpR5HENkh32cae
q8BbxK+wwOcxgWjgA2CnVCDY3nnPo1CfFsjSvABXngTW4k3KKl7+kHVqU4cmda1CPKBk2Ce5qETr
Dq8DhDNsGBjeMGFWwCag/wQnFcoACLOzcxgGiLn6CvWelT4sfhGhMWzOt/ZPhxJwOAWrIxFMogCf
36dDOVRjpbxlpWuxz3y7goteKoO1nRUjZWUmm6O7NfYO8oLD8tXkpDL6C/ppEMEhM9Zx9x9fEHkp
m6zFEugY+RyzRKRKHZbBGmJ0MuKc8NAf38jRWInFFscbOyj+ctIBTG9IuEf4z6Lj+jhe0BBgJ7Ay
Ydhfvqin+GFCAR8JCsgYWC/ebTAXTweJHic0WHFpX7QCtLJ0SiuE+aZDzsFwNjis2Ei8GuZXUQpW
HnWmVgP78kX8bZZZEJOTIIvebjzPUxDKNtIO10exv8jnknjkm4QBhpX/Um5qWxL67uWvPYeTn4Mq
UFQKOEOBAN/PJHiWkk99YpLFCzHpMVgDjRQNFIa6NRdxcPExKLGCu0XRDUsfnIUXuoSr6w5BXTNd
uipC/1LiII36CDdMbvGYxo5L0Xe42HqnYXY3/SMrSvQQVBJbPYjGW7G/fyyVq2Lm4WU26hphT7tz
MaDhx1hTqpdQ5kXdvLm7rPSXb/wp38BDt7aLRHeXXggM7nN+Ch+lqKozb9i3pTVb4axv9/tHFZrT
Ulv6I1sIiNUu7ls1UQ9fAPJRpnkugTxfyz+yTb+rvo/91P+lnpum///0QyesW3f1ouq7JwbnF9jp
f/dEv5naH//R//Ufd1//p/ddjNGd8DecpeAtEnZzD1Mn24/i0Rk9/A23CpI/kHjOrxZ1/G9n9Cj8
jY6DHGRSP7Bt2nwm7NRr64zOnxA1pREKLLQytv3UP3FGfzpBgGiteQfbT8omhNOS+yx0jv2CJ4wq
HLrQ1/m1yr+a0Xr+gQbsKJCLHpICuzaTlZDewy8T36fH9/OXex4Nguy65FbOdoY/OUm6GGAKfwng
QQeJVA6n2vm64xiB/0Bc3EySxgI7SFN1K8pifnB02OwrXXlXnHGn2wlHNhTMosGtGlVKtp/ipn2l
Fn7pRu4naOHiUJaldF8xuv5hALbW+4QO0hW6su/L4vSGM00f7sTk5kdYcPVxdH0wqLQWitqHyv+z
8ubFYKASzPhjzRTBYx3sozprV4yhm3F9jXlZ9oBlXvVFbSGe0IXTDOj0i8V84Hx7ijEI+Ep5UEU/
l4CC/n1LukuVHRZJaGaS/i9cJ6K7FL1aeImz/2/WGv41/25XYBsZvFPjjx/q7uvwf2BVskb+9xX5
n+23r1319edVzOsvK9H3fnOxbvFc1LqWxPLIhy8L0ct+s2cSiw/g7xJ4MYvgsUNB6P/GyRBYxWf/
dOl/xuHtcR0G2W90zgHggR0ErE750z/oUPC3QyAUNycim3hCepEdP92dpZaV7FQOKVCX8wMtiFqJ
0r92jv1/sXdeu5FjabZ+lXkBFug2N3lLE1beSzeEpMyk9+Smefr5ort6pqoP6gx6MBdzgAMUqhIo
KRWKILl/s9a3ynb5ryadFHb8dX88D6Fic9MB/2XTzev/Wyz6H+68DhC+nVw6wLFv7DfqpOxLl12K
6wErNv5wGxPe7NZZj+zUnL+Y5oEfKxNT3az56liHqi5jzHZowW4X9ChllKTD5IUebP57sB+OEaaj
kwHBtrzqPNhjBUW5buejmvQaQIgnIIksCMKZ3ycNhPc1RvCvHLNfA1JkideWZl5RE/dVi3o0t+6Z
MDV33lwpXkuXY4YoMqkCGw2cCokAz976uE2OSTZptS/E5PE4sAGl+3F2eW4xWTE9lMix+eFZGhSb
dZXpC1skxwh0o/RKIhOoQvhOoPZ4Y0aLVDBHajJwi1bdgMhqXgfmHmccpPlDUss+x3K32ioocTJN
Pg7wCYGOsk3N19Cc3CklzSQyUFSon9i2OicajW38SGCJ3qYoAK3duvTizR0mbfVVX5rk6pQmExWN
TeqLPpMPd9AIcwDaQBzCvcTHwChiBUYauK3WvTNjiV8zbymbkP6ilL6gPUBerm/dSoLePH8wSR4M
BHqG+2quarFY64/VV8Vzbd419jpm/tQNQxIMunthfSSecT8TcWod7FEMIpQYrO7z2XJwH81TRUTU
lLkaqhBb6fsLYHcirYb5DldtqzO8Wr0nF64mFMnKFQAB6hbDhKNJ5yMFm2EydjTtT8wQGkEOGBCS
yCmY0O7qfu3u1nlUX3k/T7Y/eZgaLyTKRQSVPajOt5mYPNs6FoSg2BZ3p7puS/eYOVASN0ihn8d2
rvnMaztvfcd21K2KL7jLQVV9RxJ3I0I6OomMrTGWvTXa/c+s1RsSIsxxZvg0S5KkLwbYwET4/yPB
LclCslz1pzoxhyzU077forVVg34w9H6IUqNU05s9o53wiR0wc98iwsWMykLOH0m6LB0AEMca2Eb1
aONwq2YXid5qCj+2Zw8j3jrY5RGTKOYDLhPty80dib0TUd94uepiwiQBjfPJpnE+hoW74hFewGUS
Z5Vq3SMyVx4OFsLYesfcwy4js4BBE8SyTtAkdPPy5XKigFnoipFdigD3FgEP6WBBaNlg+nq7ouSc
DE5On+Jg/oVbFFLD7JbczbyMJ2EBezs4WTrIiHqanKJGw88SzPoKfEhW5WjsTG+enoaxh/DBo6tv
IlQ1FzgI4ji/ALFwU2HBTaMUAcCPzVLA50g9nBz24F6zRj0s38+WbXLGX5o0Ej/hXH7M6wgx1ZxI
1QjjLJNJZNMm/ZwtUY3XebtKONlg4Zs9wtxMnDxtS57Scm7nyFzwtu1E1o3fZbphGZlUpVvX4CSL
Dk+9cmdUnemEAhqYDCA6p3Q+NkdjK23lcAVGR64vEm7RU8sM/CGBWIwBuC/VHdRUYURb55pdKCDq
VOH/YFH8//RB/TcZxF8f1Y+fNYUzGrHmj6f1377p7+e1Yf7GOAJ0PGNCFB3uZbn9+3lt/sbJBaaB
lRf0AuuSSfiP89r6jVOU1AXqZg5S/vsf57Vt/eZeplyI1C85dJZt/yvntf3P7bRhA7XnfHAuOgcq
2Mt07Q8n6JgLeDazLXwpV8Je8NzvPYaJPIguMNp18PZmakWxkatbTYm90WVHOx9bVNXFU5mb0VTP
j2RwKl8Qv3nVN+LFQq3sW9U6RZo7lBFziwSxq9UfHfAx8AriMhw61ezSIocVoMU/OTBAQUKmClrw
AP6iy1+yzZCKedXB9epXiZ44VIu7+M5kPCpHP2jy4pvXzB4BPV8jhnfAuse6+wDLh6QW1RmHafxU
sTj51y/zp6bin38uMf90jf9le/inr/rfmKn1Fz2kyaX51/cA6neq1X/7rH/82+Fnv/1MGpXVf6pe
L9//++1AuUl4gOXSSDrwHS8Kxd9vB/EbSQaSPtJiWmyjc//P20H8ZjLkN1mM0enRZ/5nwBaVLWNf
U7qsy36/U/6F8tWyLwXqnypKaYlLo4pJmqUCsQB/vh8WwnJEpew8sFU/UBousN38uCrda0Pf4CJ4
dTu8j7hEC38TCdZKt98mJ8CatTT+uIxzvst1iGNkKE/zZzLOxvOQUgGH8brVgj6v73ME4TOHwqiE
kUSLO1IYC8Bz7rFlGzWFplq8JVwomzaKy3jobwTkvTj0hlX/RZk3swdQTrxEk0La7DuFVr5oYoDe
Qt5OsqE4ykF+xJAfT9IcdQEzxPQuroXsFZtEcdV7kwfHv3TF4zyD4PJjUWBRaLalOsYQSnEoCoY/
PksIEv4y8tyhOnj6yUXn3V8DY3e3fWUOPeTA2dJ85ZZOlMipP2d26T1CkzKugY2UIXIe/lqLcfzN
PMX5TYZJFpRfDtUdYAN3Lvfz1u1RJ5gRr754i5OkP5cVkHu/czjyCGidRYyLZc2w/nSUqLiT8+6h
J6Tv15DWVXwu0Z02xEcQQRHifvKy0JpxPkYd8VzWYbPpia+KvshUcFnpRwa9uBfETo92TrZe9jHb
usQ4O+IcQhkAR7IbZ+Hh6iiTay0fnA8N2AWyIvCS32xS5LeG0ngNVF10bPcoXMO4z+QhiXMsx5Zb
pTB8yzh9JsgPrjyWwEWGSi+KG5w6481gDjoeehclfyDTmKssxTOgfOwV5pVTtPGH2SNj8rM6M1/M
XtOPRX6p+4217C8hLAI3tEvYV7AVNTWIgY3oWZU5ZRQnSPucyyr5qlNnLi86KOn6XVVtr1AeDWJm
AaxokVztv/1oXadFwp6hfEPXxd2mssoI8THgjayZ/C07LCImcTvOZBLi3qCRhVPoGGci0vD/tn3G
I77N89SALJOOj2qzeWmdnEzfgpJ0xBnV5Md27aavMq/g+Tpb8ZUt+nizYANiMKwS4woYvWn6oKPi
x9FjAQYJY6DUB4RZY8XpsPmERpZVb7MSax1puCWKwHXqPQPM7Q7YstOHFsbsD7LKgasQCEBpbdcs
/XHEDumjhv19Y+21ut8ZtItXl6cA3YOmtE9e0nrPdD9WB5wlbomhXQktmEiBO7dx0RrX1qww+lla
rOMyKxFihksCbUV00hnhZAzjEwixSgWatfXASZHBDafeRL0VdNA1qpAiOu9uvHnBcbSyGf2hl3lT
MJ7Wtrui4EzLltL89jD8o0KwOiOicOVtW4v7AQ/3WyWM+Q12WfFgzcCE9xTt9RIMS9rO+0axxvBN
I3YfYsUW2I+lMdg+XukE2IexOtXOKl2E5XmNkoWLrZzvvYywDbD/lRVI1BK9NbWvVOnbN5VxIVkK
Z33B69Rb6XdQTJ9YnXaZPxJAeBqHtjRDt6vtH+CS7HdjpAQPh6ynNzHdWYqgV30SZV3TWAHg3LSM
mqTw7ofBMsGlteCPgj6uwe1AC7O6vUccmV9mdvyg8wjjU4mJJF5UnFMudEUsQZKsI0CwZezWK+5W
wX0t2+Xnps3l/TZjKvCFro1OqKW1cwVCeeE2MzssK/lWzN+cEujWRNO1a0DUSnvWvA2zFLcAJbrp
5GVKVWIsr5h0SSn1BEx0f4Qns+E+XbLmKr/QTQNvsWjctCWnc84JT6xusJfU38Q85ryN8zzdxx74
k6AXjXgwZaf/HMBUYgrcNjQpODQ5C7ZxYxlAI7gJONOEXJ+kW6QLdKQYBFGaQdsH6LIZpu+iX0B/
BJedJ3riELgrl36G89MDSU+TxHxBFol1KWX9aB9qK3EfiRvsPbIW21LsNOwAN1xYlRc4/Zi3910W
O3koAfezkEkS49eKQbnE3VuJ/JEwsbI89eumac+Op/HlKceVRyHWjUYkTTm658QTSRvOreEhcOHI
/iA6g0bQQIU0+YWUcExIdTBvWDtsDw0ADiP0yCVBdSGd5Wuq6/LVmexmOjRNLM+xbZSjX2fD9D2C
qrpVfHrdWdSSUHHlwZ6bahX1GrcTslIcvWE8pel/kZP0f1S5MI9tlzgb3WN2xt7uz6e6Xc+C5zhM
UFhTw12F7e/IqS1DTY5JZOY1Zmnl1ec1V/L/TzCzcf1b1qrNCuCvi0LY+eqz+PMQkwSyf9SB5qVu
E5LjhaWnTbjdf+wTDId9goX089KRGNSKfxhjXopHi1KP5RfrCFvwTb+PMW35G0NR47I//ccS4l+o
A/nGy8bgD4XgpVdDtYDA47LdFrzGP18yqGsLEjVaFcR9ZabvTGDQlFAGKagVitieoDWBbviJB4s8
6C1R/gC3m/jbZIRSTc1hzoq1Z0kJFTIgD8El3N7KP1Yq52PMA+u9mZkQcex6b0kVLy9VPlhBryO6
bwXeNjz/4bC01dOGrW8/K28hVEAWP0vW7WdF2NPbLNX2kPdI4EipuqIs0A56B4YAn0n9bYKsCzFQ
qBcGPtSo+GLv43bUrtpceokPubfbUeNVB1NnerN2Tn8CHv/V6y9QK+DWfpSp3GW5/T3n9Z1X3KX2
SxvH1T1Yqi4SUJmOWzJAkJ3tH0hgqkd7yJbbWZ+yKURmPd7I1hBfCcK1h0k2273MIeXXq17ggHXN
am8m4MyqfHbuc+xDRw8c2ylnTsHg0h1PrUVfKDxMkQvPX33K3UOMtMfv2hKiBUq4CPhXd5ipDd88
Zdo3MRv/QMEUAO6/V/iWdtjRdJ8eerupt/x5AniEtQt6goocPV2urK4F6GfOsMVUgaLfTtKrSQzx
HjlY4AziG3rSFFK7L3e1FMu1sqr6CoGHAcJDK/3Gzu5cqzXC0dLxF/NAv58L78XMQNEQyOueASTz
K5RIsR1EoydCAZawNYYTFngM5L39Q3P5tbNeKJ+K5kkTmrgmsaSHkzEueymc+mox2zYQVp6g169L
nz08BRYhac95Jt5J/hR32hjHgdZJ66ohB2XPoGlh9rUSLOPWg73HdftN6A/uvZVpaCE2DRxDFUdW
bzWfU/XiDC22XyB59442mdezNc6Q6cZfrWeulxTTybit1rigHmxGsDXjwvmMfpmgQv28LYLeBBRc
+eDiSYaPp6qDRNi8V9uE82pN+Dxohl6MWc4vi+KNU/D1XplaPQu9JGyKSvVMvdedsHSoHWKVOUxK
wIgtM/EK+VIAXYdIA5hisBYXcz7FLPh2WEHtj9aauz22Gy9M+1a/3i7mbkaX2141nRnZqxPf5o3b
Xbec1qM/dnkFVClf3mtzWQ/CKKfbppZ26at1MUI1rq8630L9mCXJscIp7KPSwh62jvIAnyABGC/k
be/BEWDy7jUvtU0DUPTzCruoWiNzM8GGLKY84UNl8N1ubUR9HD9j5OSKzof1jCGv29Gi9N+jXdMl
tsYWdn1iPONr749xnOkGTC+3PvVlaxyZzlq7JC/eZznqfj1CRanKTo/AbyJrEgYAn3b2fnD1fHq5
VoCVXqYTJKIGrC/6XOzWzPxmuwmGdqv3qb3wJ1iiRPkwK3RhOUT6qnnROgP91M083VXMos+VTLwj
w2DyzWVXjZC7HALAcHc+baBGfaDgw209t/1jlWXqpMsG2khT5BGSM3VGPlKdicDJO382vCds+93Z
SnrNp5OXvE3aavpObGpHeDL0P01rHmrG5J9pvbH6tOoNsV6CUdcY2h2m6+7smq35yJLSjJLSvjK3
5pqmPXtHk/8wNMU7498putDmb6SttVcpZeeRvOXHbd3WqHWcW3pDePIS1RdO59I3ZxYHy6ymsByK
yhedC8QQR4yvaXPC62n4BEkKuopx0UGUs+WXXazr8zIsUD8qWz7SmUCC7/XkHBOLGuXTDPGIg+iq
rzybe2Kk9gaDvrBeVvpxdfQ7kii/MvNg29oQrRJj72R/JNrBccDZOg17EquQTIHJhGGT1kASmq8A
uRWHtKsK4lm0THswx2K7Bc7VIt63jiTTR3j828hT/YTvPmGknqk2SnsDH1s790fWLwMQjflVK0Qe
6TrqFAG/jaxkoPqbG0BKv2Od6wtDaqFlFuqcGGZ9nByBUXSsoW1vwyM7qNvVcKCdCUVbbhXVzVRo
6m6esuRVj8eWilD7GPBQkgIn3DtCqK0dUPwoU/FbDW2lM+fx0K+md5pt74Dd66QLc3yUW74z0mLa
a7M8yrHbsazXz9LjTyze1jbSE4c0UuioO2ASp8XyfiFbucMaXER9RyoHAsdP3UvaSDNm4ybPuvZk
O1kXykog/QOE/j3Cwg/dgfs0dyAKESEDvVgUV4QejBB7YgfVOGWs6Nb2F0bV97RVTOa1ynzS6j7Z
saUPinGZf2bMFHyEEOlBMaw8bKYm3jMnc6+GNpXRhZfg2519Vm3iRk2sOrptnlVLpsSJuI7lmLvA
2ZKt6K7cdrpe1n49SYrz3jKQIXg7w4E4HZhYzKAD3Rgwe28nol+A1VGAN8xBj+tGcBMiL2PYuUxX
QOzbk74Dn0C7XTbpL9BS6pnZWnso7XmGXm/pNw17B1LsrD3WJrA5w2wdnbT/pdKy3LkpZAN/8RqX
vKTYRusm9GDosuTMhFbbD6OkgYQtSemtxeIBVp99k7ADvWNOJ0HQ1XD93bR6wMHG0qzCOUESU3xd
4f3YdQC/jttaNufUiNcj9DpYEvOA65g8wGddpWYAFG/erStkbUBl2TT6emZvzwRz543P2GL4abvr
lqET7cyw72YSqzgnvgqGUL7URvvk1Y0HU00bX/Jtmu5yhc+GGnX+gUsU1Nam2ck51xnYVHnhRg7p
1QlwNWmW1g7g7EFMur7DT9AddSLPdjjqQzBYjzCJIA4z/9k5HNnHUreqK2WNKpoGe4livTb8njef
hrR0HKDhWnx7SSs7sI1aQpLE3YMit+xj0Ig+zdwjApfzQrS9AzO7sLWd0+k73ZKB1YouKPT4RCjH
scvrQ+/lENxNeDobD+8ZVtYuzctrgeGJLDrr1KjWZiCxDCF5LGFWTOVV41b2rhvqfYFFZPPi9n5V
jryfYnr9pYJBB6j3W9O1Y9wuF5+Nry/r3TqeM7puA/oooZihzJN3CLVWJJbmWs/qGzdZtmDQVsZY
JLnSqak9KMRX7MLXCgKA3SAQd1gU0u8C9O+hl1XjJ+BSSHYEsu9Nlm4GyRxSLw+VZjO72OrQlXrY
ed53angyTHMuYu6RXVZR9xGt4+1TN4mmYv7qtI+xrdMLeAXBmMtRFjJIASPirQ/rKh7cuN85C+/k
gt1sh6zsKp+KZ5Uw4XHK5glLgsXPoupKmjMhsS0JXbdQGFGAb0Q7JiuWFQatQc7+ke5eZ+WcqB+9
Yc5MB8cW+xaTRGaRMALdMJHU4Ewpq6Nmxt/Ab1+Eg4gORg+lt19bRh6BvH5AM8rvoM5s7X018j7j
LLC4aXjQpEyB55IZW2ulpt96MamdNtkRifFUaPIAphLGC/3EbUw2RTovZxJWVFisoLNm1vejbUWF
Pn1YdfPYjOUPxim/4qKLZj0/kLpHqJzq9z2zVX8tVpDaIrvHpwBorK2qK0132p2lKH4nNcEBH+GO
6hVBReYunbAQwYLLIlSc46nkw2dWLNxHuv6AjkCxbrHI0FOvqdVqUMON7mVbk51KsxsyHTkwzUv2
hOtwQpfPddMRf9l2L4k0wdazj+GZurLQvCfDMSQs8DjS8p+g2yy37DPnV/Py6NQUc40vdAhPcFWh
g7DvvNK4m12KnXbgY1pgGvXdUysyE5mBSxpiJoIlL/Mbcin6k0b+yAEqIJNSrjzvre3gTg+VZv5i
+y4+yDn2F0jm6VqdqPj5UJsx6pKBuEqHBf3S3hRcivQXsAlEiRmoThMchYzx+p/K8rZdMpFv23Rc
6fg3dxYZ1tGq54wjslq7mfusDUfH+OK3O5Wadl0p5k7SGdStzhDueXQdxYtZ9BvZi5jCaGPurDn4
tfhrw97thV8At3818mEOpKduK2MydlC+m70aO+2siV4PJKjza2jHzjPBcpVP8dLuzUaCmG8fVmvh
ZXs87NxQGOi4mT4BAQMAOn6qsfRLzw1nPsJNd9Yrd279YR0DVAo3TZydWkZyLgKGDIVZtl9V/r72
Y3Obj8IEDqNORX15Oq2q2BUzu4jZvcHSpSNyUd0u7TvjmrrE8cU8G9wEy4777nolXa4ApbWzl+0a
jgCHHhol4g7L8TBsc36cCIPjGDB9bYuRsI1NVDbd8moDhqaMnn/WU77Q8SSQOMb4wsOh2GeY78+J
UpT9/bJnKnadZsPD2JX5jk4SlXPS2twn2RsEUs6PamCWTbjOrdJH521YkX7EPFJDqdloGrDKlllG
cDMu0l1BBMrOc8DsLs2TDca41hl2wrz+pQzvEUrjAydiWGeZzaZfHuF4wys0Hf0ZXRyTuwp1GwKK
FSBZxcGLUsXfZl5n6/XACcbtvppJjpB1+WkmRcujbAXJmzsUEe6YQWvZzG9B2481NxzhSsFmEnsY
V6e6aMpQMxT8JzJVo0S01SuirohVr3EaBDqPAj5ejLg7QL76YhoJgjtPnIrGDbrSu0oZPfuTZy3H
1kBLITcerARtPqjVSaNNiOvSlREPsDgctBRrXCmyaIzlO7IFg/PGKa/7xlkjIDrfozm9UBzdTpWO
n2Tb7k2RMZmz3828s8OypgKqBNNfN46pTHJjnxr6q12wWQAkSm3umnHU9VBLi755abxt8pc01a8t
B6kIRW+5p+xsf7pZtZ6QO2GVRT9CU1dW9Pdi+kFYIsN3blPAIINXuse11vK3xnXHa/Iypz3h0wlz
Y7KWwEat8rOuNnPfOzZ571VZlCe0VfGbtinrdcNsxPYr085Zns8BQv05zJNLGoeVbHvyDrwj8pf2
2Zy4x+IKJyyX4YKbU5cUmfChU46rNSMrqBKvlVbONvb97I3QQQYDLOso1XA+Vfx7XW+czlp3pNE6
T201fU8s6o5J3lSnrgHuXrSINBU8NWp4dfHNmUlgprK5Iu2EJKdplKEEz3tv6jEEqaLRjzz1sqda
OPmOLk+78baVk5cZK4FPsT3cQPqrc9/Vtc85Lsb7afSAbyFu+qVV9H0F1tprL/eWpw5k8gEatvBN
IbbaJ5JkA6ucd6+ZWvTDiHXgyM2obrmhTDsw18r1ndaokNqQLPxoiBjwNrDSJnLAqz5gl88/psHR
6b56cRAIhLjKBu0BGNx2dmkHAqi2BsSqWkRWRf6JU8BjT/DN7t18ANfdZOVOGshx/bbd0nvPLCke
e4ctCNjCc6kNbDSswfnqkbSeISh5J95FwldTiesJzRQ/dBu4EZVF7MHUbRzjS21XWdS6YKR9zW0X
PmNz2cFL7nfdNLvnolhcPajUPFDZyGwDsiKnYESld+umbRcp6bJbrONBnctMOO8O1LnrHmZ+AKG/
DCWBk6cC6gaEe2M4mizvOI8KWEa2mT87dvLZMb+7X+T6KTQmgI0ttX3npf1RxIkVlp6VsALhcVWw
Lrl8hHaEC5nqrwmdZAo7q7quqFDCTGdMF2/HpoHjO24BXuegcrZdwUZpFOkTko3RZ1kQtstk/BCT
dE8U+h7TarEdCAFwD6Jt2z2xNvoRcYf1TnA56564JAalImYmsagsmadpdzXmI+T9ZKicNH3IDr1m
e99AstqDN/XaF3iybIdfe9qzEW3TiBAO89ldR/FYy+1nrnk8raRa/LpOrIdNZ5ikmNDAJOyTOy1m
xMBpr8G3dPtDJxd1R+hHd2+brXzl6VK+ekpkT0kayxtdX9J9Yw7WAynTPANKQ2N4eQmJhYVUvtSd
c2PaCTorduHzFlZzPD+SJExF5xo2RiZWhUsd4AGoboyltV4tkRrXi9tBYs0Smw6siXP9aNedcbtY
9iyjiyr0ivzMngWOreV71C3NXQJk/sFmasNYQJTT+9zYGkvmTCRvM8cW8jYeCY/YlUQRCFfTDcZM
VmJGlpOM55I45//GbuD/qlv+k1zkL0Ul/ws9B5cFy1+vBvyf5Wc/DX8STPENfxeIWOZvrJkR5mNg
veCcXAbvfxeImNZvzPeRZtB1XoRPF0P673op4fC/cOJdBCS4+x2ByOofPgMDVTSDIehmiKYF9qF/
RS9lunz9nxcD5BcYOj8FNQrwP/efFSJoUBHtxqYgpB7BYsQmlJ5+6eS+nIDjJUPr4o2Se+GyCegn
zT2KMrlVcwe4nxDg8sxmW+5ru/7o9I0dvscIbGvEGOSrdvQI4QqYffUhxRdRvIN+X3O/HCq214/E
nMiIo4nHmupPBGcw2M+1yR901vMLaoWL6lkLBRyMk1v3RBxsy3PsQktPN/2SNj6EfBWpgnPmEC+Q
L4FXEq+BhhbprzteqIzSmC7tTHW/UMJz+LfvrT3co24gfm4amA+AlK3xmQkaZzICU/3KMDeQSezm
fai4aaTLced2PJwcq2XBSV7euVKoPlrPS3YNn5CfAAs9A4r7Mac18xNZPxHE6XGgz9emXg+091pH
75QgdTX65lSDTT+SOm3taoZRB8eraPksE0mZ3vGo70q8eDFPNrPJyI/S0+m8FJNVsqZMU57b9bQn
49uEXGxtWuABlwwU7KQXw407hCXz9lR2jXPOtDYGMjg1IS645aisrQpctV3ZIpt+jZN7IEFje6CL
ZOY0dgF0aHSxrnGVMyuBdWheYVhbT5QjBdmffZdGCcPbiCbhZ9eaOKR4irYwlGkb2RsDNSrsH16R
9WcmL0SZ9L1zApLWHuLNu5wstwRgqwCwgLkjnBHRC7MkRpo9m6eF5dAsEIRTrFqIsfu7BcfitSYb
lNLeYSH+jcvAKiHSd80YpkMugyWW3iHbpqNVxpMfa5PyVZPNYVsUcLQR5iN6yc5Zb3wQ96ZF7ErC
hqwf39guogFiEDYt1Z7WJB/vULn0H4ZebswquvKQQt8/J52AEYHo5RL0ofaU5Z+5YYf2BNza0K5I
QQjtsguLomHRz+co2uEKoUDQGc4VsuYTcRevDjnxXGx8Fkj67O2Q9wbTV+oem9kkT3nNX2E8VwmZ
7XgZbqs6WwOjN7ZDbEF918EV3dZLNiHwnXqmndAV6IOpnl7GpRQuw7xGP5VkBZyzReufFQqackNV
za21J+YEw2VLdjfKrItenMEMPX4+mXvVz7yDrUG3bLsHNHDu7WAl1ncOrhclkpkHQ0J4ma1DV7P1
GcF12tGBNaY2Xhn6YlHNdzYhBX0nowbvZFTpSwi4AmVCwfCZxFHjZA/cEzhzsuucPMN7zGuIIb3U
+QHI4Marxghk1L7JrCasS/bsVJcq1EWuh/TXTlQ6W/VsNwYbwybp38aWEW/VUjShHl1Pc9GCyYaC
GczWtOyLDWqOP01KR7o2Lndc3FdyMKdHckuYz0MpHiJvyN/MmGjeIR8PYz6dgAajw2nWeG935AUH
natYnUylOMHnb9Cyw50uGUKm8P+I20vGIFX5eLLkJ85yeVaq0w8yw5pprv1y3fdAdWkNXI8YzBa0
stFfJp+bdp+ZA/4DlfMkSs06YEwS04U7z066vm9Dio6MXgoSfnwEZx4VtYuB1/UeUMOrII+lFlSe
qMNFVHK3ujoP2HxJrrJBy6PCjb1TF8cterPEEDcNOMIHM+VxkeYivmva9EaSMMGHgikhc7SbPPV+
tWrlgqTzUlnxIXrHut6og5DJO9eEtQgkGunl5ypxpQEUtgKt4spFpSd8W03TraoctCSiHg/pklHk
ddVNPuIl9ryhuyFzpnw2pHIDjekvxKwRkjdU3VOP0oV+ymr3ljUgkDKF3OucNy3uCRvtezVOiHVs
mUC+sCM7t7wxUKjJmWsAkPHtXpW7Mh4+B6R15gz1NWWH51Xv6zod0217KjgnIBOdllaP8toJDE9F
9iQ5wtYAHk6Qs2yrFgINlDP4kzN8OegI11jysrOrOGE9yWyhXNy7xMtOQmQkELHtq5p7FC1dOJrM
y4SRJ2FroMKdFCrgcXqvMu12VK+zzcgV7V2Zrzhr+vG7IaLAJ9cHOwG/4OKVdyT9ojFZAmIfA7RG
KJImhFN5e8yNL0gC1ysOP1+k47Zwn2XpvSQ+7dZDd3SFpoWdF1lTTWCZxD+vTEVpM5qSVczsPTGE
/AFxqAoRQz4zI533YHQVLxYfjl/P5rJfRafOysAal6vLNERPf3GFuQdPEIwUiq7NbnDUVOjzZ1iS
I3khPneQ9opZIw7zgnEEbgqbUAJe+bBc9gydcV7r8dpMY8fyjWFODoQUZ9dmtzLrN11R7QmTTUM5
d+4DSW3JJ+BqA/JvxlnV5XLc233F8imuZHa9EMnCFDzurpn0G29jbh2WcbW+UskGNxlyeqgCR/YA
d3NveTM1g8XmPBpGUxw0By8TON+ZnLReWw9dXXZPOE28m1Xq/87dmSw5jmTr+VVk2qPNAQfgwEIb
EOAcJGPKGDawjMxIzPOMp9fHunZl1S1TX7tbbbutKlgk4H7OP9bXrks5LWJ6xnkNEddlddHwzN3/
N7Sk31U7FV7i2gfQ2yLyeuJcbllqvRtatxwKyBVYsPEYE0nyUYGbU9SI4YcWZ17OvB0e27ZeA2Lv
/azX1l/rOquck6ktNoShF+dY7xBgcvTT8OU8k9Yab0Kn/wrLCPqxjDuPJX9BGL7qB5CShuRZt4V+
sYuvcaQkjAfrs0LU6fETRSggMXsemiTPE6+1nKe4GNQld9lQF3pt9qNILqETfxRUgx3mev0oLZIN
aTjhhRgE/BGqLwg88TKlMys53VD7YSnLbQlc/lYUlbXBKEa5HElAD9o0EtafJ2uIiGhyzrTiuIFW
c6XVirzrBB8Q2rk4CuqyX88RSPRuWqmjGuz6mrqUafZZJDYcE5PtmW7Eu4eaEpC43eMvQzrlghui
QS3u1V6smhBr1UfpJu3WrB0ionpUX9BcqCE7OnJ9+hWj/eASDkK+52PWkzDadkUGmE8PHWPXejDy
MtkN9BlRzkVXhtVze41T4UDZtYBETV3s3DZnKz0y4rUPXYSYrmGwJGvNeqAUnYbHHkWrkL4yrOem
Kj6beHzOoYoTobZ9P97yDh1zbIewnmFy4EdEsmqaNB/oBVXYYnlZ18x6+8sMRTrazs2r9JdDhJEP
d1ceKU8bb1XnXO2l0vg16XrfFEn/RavidFk7XZsw1+g0X9ROiQE8uvXtmL0B+Fmvsqj0q10XdCdg
IWJyFr3XJlH1kvMtnmkQ7kljFI1XkVcEQk73GwejwXbnjoyXMSjFGM6/AS7EqXG0raTVw+ux4hAc
VPyK5Oz1xghe7EIbZdOldQ3fBXKmKQT+zt5XDg8pq/gTre8HGOP3CgmBPcDomIIqKdvZJKUJSuW8
k275Nln1rrXEBc0kw90c7YQ94jESJSleCx0pETge3Y7jvgjjH7TiBMvagH41w+M0gKyBWh0JnTrq
i/CdcAr9aUzG3boOT05tB3TtbrtJC5rylxiUT0vdKSvRSvJh2k/CXnBGhIeYVnPk2tXr6BR/CCja
hiloOJn9HILOBZZo2qyd9lCOGMzQ4WAzDUiiCVaICZKEuC50wgJXnWXbeCKKv/gmkcv2K4iaYzMM
1rnOBqpU2Z9PII/VpZugrmkW89MkrMkiyRmaIsWQpOLuQYPupZfBvqpIfGgd9+9cQIrBhvNrcdbx
kZJ8T1DsG+5NchPvOWQUIN2Lj6pjple7Ym1QR1jLLcephpz2gGckKAUx5VncRSCxS/6AmFHuxzrR
b1RlpvtS1dltXuPtEE0XbbLOErvghz6N1Wd/pzxnCifTaTZ2YUEdCRzAtMuJlH8qikn8nJY2365Z
6gapGL4lDrYAfIhGDjqLfL0dMNCFaroumbsEbtqUG9Ly5bUozIt0hsc5R1hS1an+UyV5vWWAir9T
rGEexw0Jhmt3IaeY80vx6ozjmyjT8pW8g+1koict451eUisF2cmlQARdBp6usnq+FKr5bdMKjWut
7dE6cZNKkWQeym6anC37O9Yr5q0RykXU1nZqpHpYqtypPbNurJNlhPKItek7HDrlr8tiEK0QvXYG
Wv47vJMM3VeaLhjXh1wGer1QlK2TBNmnEdoTB484vePpChDWhptQd6wgR3/8E0Fqd7JoYt6OzhpQ
fDAFjJ4Up2d5fJ07tZ1Uge2Aa6/YLy2trFb1YKt1eiYw6tF2MO6rsqE+PH5G2PGu8v4BYSuMW5R8
WTGEWBQlwaS5ey2tjlxvRN+jPEM8M5oPNNbVB44jWh/pnvUcQt98QYwkvTf5OeyY3NymXHfmqHP8
pY58Q5ol/MKs7J9lI/uP1tR92aN8kZqfjrCYDKxBhRk1rq0fBe7PDWvQ3pzkPscsUA6tu6fjytjl
Fi81bsXRG5zqZE7RK6IaZAzO8mjkyZdthmUgCP7a2WP9k0pNLxysb8fKfvYTYGU9S/WSZIbYWhZj
NOGqW0nAPHbLiostKeYzUlvba7L8pnFOhmSYeUYv97r2kxYBj27KrTWZ9j4x6uNcaDcaJPKf/Twi
9Sau7OCYiJVAtblPIgtOZx2zfUKT3AuyRyp/rdZBWdWfWuhSbBFNv2nom9zY0vg1JO1Bogc6IddM
L/R0zIGrsjvYODinyWif3Yy1xgo716tU/elMobtHsmDv0bjnrDo4kptU52x115vUCkQLpQpGs8Yg
oqhUBMOXSfMD4hAJJXD5HnQDmXzCUndaI5vVihm/JEjSbFAyz2zPsk0dwPCCYbkwXx3kXK+q0zvG
L9RFBH90b2auyjNIKQxcd2eMFBRlPyxN7aPODgOTKjBAw5wNlXq+blMi7rwlNTxDoyeVPxEv6/X0
AZwrrvlvdynS/dIjErdFspwLy36lMrfeSyMvvsJKb2F4bSOgJbP8bmm8OpJFVW7VbGY0cJGOU0jk
Pm44FOhtZMiZA1tX2WX2Dr3lftSyGH5ibUL4nFjfKeTEIXNy3B0VAhKk2WAqDrBJXOBYHuld2YPU
w4rM3DoVOPORkLlqG+aS+otiRTER18DRSAc21lJPIQy1Vj/x04x+l7s1hvSESInFnsfNMDRos8pR
PZsDmq3UNuPHKa3kE8E9Seu32lzse/T624UWXH4ZhKwIZYebHJv6xjbunCvqYDHd9uo0UxC1wbmQ
w3vhpl7SWfeauWMAqaoVlT4UV7m2yzZXdnJwEk28jI6ePITEb/uFRoxgaiT+UugESIVpd0RD68T8
yWJ8b0Z+hn52l4Mp4EkWYT0nebNLBp6WaCSlExFlzbszcbSWszmdhpI0zxayxiLvwgx6uB2+QsIp
/LpZpy9TNfWOEYZ6A13Ee9Xq6ROly+9SFA/RNDQXkdcE50OO+k2k5t1U9frvJmxxLdKPOl1syyxo
PS5xM+DF7fLnOZ+/6kxbN27RRM/kq9KYsCgXNXwUfhDxj/+ftN/Jp62CesHYbnY1uYhBQT8JGGEH
BDOHk7osZiV9I4s+jMQJGbfVaPgsOA8u6nTSbzVJekGVGh/hkHf7yEY7IPua781MPswC/UESiq+Q
mlnP4Os5MW9CzJtr8pN+1Oc4XD60qT27YQj5Z42F34yoxCJ7OWqlJMKwU5JRdNRNdqpoPcIKqf2o
UvHmZBrmEnO+U3TQBvOhmfIIJN6ZHC9Mo8TXO52+ZAiRh34Uzt6uhvxNDqimSlTNfGP6emp5uE8h
qv8rCcLzU5LG8o0krmvb0LfDMRdyMDcr9jeHLjy/h6wONKsOO68OjfMk1pGncF0ulsosdroyfqxQ
IVC1TNQKbIHcxnTH0eXjpkQfT/03KE3okxa6Hk0tpqR30FrKzKYT/Z3aTjSGfl0KdaGOc0N91ZY2
udmr5jl8qcvqD/Smg/OAOWGTTnetnxtbu3Y10mBYiJUBVJyY1Trt0Oosvn+h0x7FU83GINNuM3dh
HSyuziI5dyChiG6y0kqQ9PTOdJauuw1bRKYgg5tU8t8sFPM2BMeGosuE16Cen3MIiDPhDMZ20MLo
sBr5tK3ZQz7stAvQmqwEAsbtCesSY5Rp3Wyho25QOdoJ1FYr5bwISyfnYFs5gydemwc6XuTJoIDr
ATWROPb9Mj8kebJcCYAiFhuH8c6o+8JPKYVGs9TuB22lomqqaLkNFT9wMf4UhvodLiBzMb7frEQN
KZoPnUbHfe2iVFDE5aIxocTW68LO3qXj0GygZpE3mvHnDB9qhC+anvjheoymysfxaHbcxav+iC71
MDcdEmxIO4+KIHdH93fFpNfgV+qBpftrY5cPYq2vEx5iWidR6zXkeZhALS7uX86teqBWcvjBI83u
SMVwMWq9F7rincXs6E4M4cryOW7GXYX74w8Yht+52jO1ZRFzaxP9Rh3qJxgYt2VMZCyeesObOMLf
dOEe+9F8EhY5AFQC/oljJj8w9/IHpY+KOAeaAuwVMW4j5y+9TMNtOGVPJWV7QYvP+c1GYXjpDRxM
mzTvFEblyLf1+KMGTplq80lD6yKLY6WlJ6HxRbq5+6ehHARsBIHVaqB7tw0PxvVESm7LWk9+h93r
tk+VS3GUVJuvjnV24pacx3TQNs2wPC+r3gdLtLybrUUgqSj/6G1HS5gId0lNPgRtzwSzTs4O7wC9
52nZnOa61IKxjo+LWoaHpSumvRxizpQhKk+Zqz6UPYW/DVDOKVxfdbDtF6Iqk/sNKvXTVHRfrOaY
9lJwgo6iHOTHib5tLBqTmH/hccfEvLUhiSfM00lc+1KzyuXcDSJrAW/T+hdrsIZeh+7GK5oJjhxy
GmVH5IGott3YLoOX41EDiMsGvbkHWMTFl+2UBBvQJHivOKETzsAcETk2f3xVd0B6jIjNoyF1F0pL
YyuYQjLN1yavf9tQnJeKfsXsGDopWuiQJNgPfZRd7XFEVr9mt0VV0xht8tWn5Xw0SEHaUJYdL4DX
ZKHUWdn/WKylwOw1f/YR2gSelTcE0agrWDLio6PJJ+rNPOak+MyRAdaGke4sWE2gVZsIOlYKarQy
wbvauxfic4tnBJ/xacXASheSa2FSi0PhI/OkpFIzYW8oAte3Q7Wom6uz5lFRFZ8Egba72k4xUEjd
t+KUbBtUBo+U4Z4I3fqsYysHUVmPK5E9iNNoDle/e5NXCQIeLGz5HiBU3xAjjlcUoCFqaIZxOZRq
W9Mh4NlYCHbuYkD7rJqLBpDzzI1rZ7PUUbwjp+Vzcq3HnrLBA1q0KoiWKXpyNRgoGC7P0jiGtHLN
XsMQDQDuE9qvYckMJjBO1wk5gdUFmUL1npn5cczY9PRIR0ubjj4G8iXQSdrezQY8R16AcKd9iAwK
+6/e2GBu8aM+C/fXOHbzz27RsBev3H+4AJGZLmuKjKHklTMQ6jg4S8PhsRiWGw44jg15H1Yy+7L0
7RSY1cRbPFX5xCxn7GSyxocuSl/Zb155SAnz1KGXpfiIEbsoJ3oZnPVAL9cjSavyD6BXw09Go5Iv
Gt4gBHuIFbSCxyK02heSFNRBCvE7utfS5qMD3D3JdI+DhP+qUBjerOpLSnusuXIbN9ogr5gKPZTN
NhioAIAOV8FQsPBEDyTSfIK6l4E+I8kNZTb4FdOI1xl4Hu0hhrKhi25PR7Ff2cgrYnOlSiqpnlqt
P4RdCFfksjRz3EvSFYoxqOfYpO1epaiy16TwUIzZt75AXFiExbC1xyj6AAXHdzu3GaovZb+7WmVz
xojwD0G2Gpd4ob2Ldgm5T7jOFw+fZfmUNUP+Du1Gry4DLSty+YCU/s9a42HJtV/IltCMIHv5wBb7
CTQ/7Oqq/O3wdHOte0aqeWtjH3IjgT3JUB7i/2GP7tfG3bH6v7g66P+9wJSEHec3118eJHW4KWi6
zZ2wfEiltZxA3+egFV37bNqZQRuj+OgpL91YLRJ45GVPQoh7eNBqIooClpzy0CD4DBMKrbNMJOF6
LbDP7Oqu63B02UmwRuOhszGoENb2azTVK+HnR4wRXq5l+wgHmJfHuAsoq8+3TdH+IKZ9CDK+bEbm
tNlKN4SbbbSbMgmj4oUwi6sxFyOrdrK3CgRMkSkXD0Px9NlNQj3rshc/qH6xkWA3yjdYEJ7KInMZ
RjLKZB24DZOG1TNUY/zULCluTyiqR5xtw7lDY+QjZt3jy3W35YwhJ08ERYblWucvHYOiX9Bb7c+F
qx2c3k2fe1Q7W5479NkyXWZaMcxlWygMS5x70heTnZ2ie4kcg+0vbktj16QT93sLmYmFFfjDrcJd
3yTP0tHskyxwptKGeK5j0o+oFmaezbsf0XpH3wy8Wnbzbej9Qc9X7voiqV/b2HnoRYeyF6HbbPW+
UWs+1ilPWsbPwbZl0M6OT/+NfqG/o/pVWgNNtErmm2jIc79U7II9kUgHHkbkzXZCx+7ChV8LgnKK
6Cnkgx+jzt0s2Z3DIqHW8AXcMetlaZ5ccnW4pFFC1+lb36BMzMVdhyT7h2rWzGNjN9O+rpZ7LXb5
wlrYbcwJ50CPswzH3q0kMz5wEuiByKV7QbFNecMCW4Xek2cVQ7CUIdhuMQSsSJTKN0bIjqTNv/DY
J6jFSE17tKtw9mqtFLsWzDeztd/aEKFe5t8Gs4mbKU0b98EoKa8DR0fFJYk9fTAbeFx7mX70w/CN
6jLzqpIdvctZCarqHaH3cs9jFwGK+O4WrzMmtfjohlPQd2Ewdojf6GUu0MEaL01cbMo+PTWN7SYM
8dP6GK2pfeHSr4LVaOUGma0fZ9O56XRk+Drnadii5O2LCA08okNl85Rl9CywNYBya7I79GPObjY8
4vPLjklXnZOxuUSNnTwk9B7BiiIQ9+oG1GOaaO8jxfSVzopkjxEkvYZNqfkElQHdalkLKlpK50gj
4svqsh7NyfJRQFlEvKEHvqGrM5n6RjklyK6QxLMWrodgvvBMSJr91IXm7l5n+3tJe9bpOeqfMnet
mVkJGQjSagYxNShztMpKrd6kI1el8fCTyq74pHcjgHVvbzvEXSjRTgDbEiM304dTteazU8Up7PVc
702K5NG0luXJoXnw0iR6z4REnsWqCZReC9YC0YD9kqUW7WmGvhGv0Z6Gv5IeLSIl3CRf+RGJNPNV
afZflp7Rb5LaH/gqcroc88iz1QBhYcM3FqVRHExCCgJyO/Enqfaoo7XelTEAZeZ8dDUBsQiguVkR
NpMdNwQ4PzQvWzT5MK0553+8j+L2d2covpFl08/NLsXZp2zM3uMJgO1eEPsiG17xe8K9bqNOrd9p
5UVUgG3jbl5wcmNT6+95DZ7sNM+aBYqS0JkhtY79DPS3t4kLIBtlMkBXG2PXkwJhj/qlnx1y3MaR
Hl53euN1PU6if16dAXF+bRyyzgZQG3GsjX4xlkHKe1SSg1wb/W6eCFPH7B2AKgZlny3o5yRIAvdY
d7cRrsg/KQU41AgmE03/UqlO2ztMiwM5GAmez7tOXLeCRgcwXfnkcd/s1ilhrRzxyMgD6wDwgnaM
yUSFfy7A9iEIw3ynM2geaNrVr0ZB/S9a4Sp5JZuXNDIN7W+eV9RD69mNvC5nl2X5fIn7MDCmetin
FuwQsBLfoRCv66Tt4moub5FGgrY+OBxXphNfjaGp/NpFsY/2ZvGNfhB7OwSLyoAVH3Ra2ZVKEIZU
enbg3TCzcxIVzU0iZtggNg4PfTMw+VfcZqLrvmaaVnYcjdeVYBFfgxTl3jYRsEOc0Dmfv3Nb3Mtj
K8Jj0hCfRpt9oARFjt6Q50BK9uqrTnw7pblcE1Ubm2RGnmvUyeKb+kBhNDHybys59FuqUs4xWHqz
iJ1d1V6bKlZw+SFZUZA77lwymwz2i9IBgJATtgWEgxhGqVHlWAysSt+HqvFNm+wz3Ul+s7dg/6p2
Si7uPkq6o16rJnCyefWjZMCE2oUp/dwyzDwJLvbuLvpBJgbMNAJgCl08BMgu5n5Wxza7VdhpUDZ8
L427jUmWm+iD56hN1s0q5INCyOyEDEQd8SGoUKyd0Rh4E7VkfLBtc2sJkP3KeFK6pj/Sy8QNMDpP
We68a2Y2YTcAlSW7YGPp0DWpxcjaJu6NX0K71iwKH1LvWLT7sHV2g1miuME1bVwIVeBTAGDVYvAV
iq/6j2Stg0IsZjxGo8A+viwmSTBiM1gxyP/sJtWdAH6FCT91ESS+oXOtpZLIrRhP0tnV8md3IuaR
8uJmY9kOu9KA3SUNE40pBjGzzE8RG36VkvaY2jdSv64qaZ5WLflRa+Nu7qKd09q3xFR0ChTSWwH9
yIUkRzBCOh8ZDXRVP9qBnroFDFu8nkqzQeck+L282YrFH6U7Keky1OG+Ue5eBEKPpYuh2UlfS527
bDfi2qQJuSSMiHAcUO+1kRcB0QdIrR6ru65/6bZFjdA41bn1cN5HwZRaaxUwgrq0UlkCEFo1VUz6
ieHGO2fkjfRJ3VjtF5fsDL+Ku/jQjpF4ne+NJj57vuX6/HFeZ6siQMXKM970u4XG6tfqMXOK6Mgk
ifTMlXcMS3AujboefccqRK4XOt7Srj4mHePAUpr7Y2MWgboDmzoaA0qCGYg0c7xYncox3epXylI5
RGte1VITfuWGGPDs+xEre4I9jeig4qh9QPEsA5W4CzhS+oY2jvZvu39DPsZKIAeEwm0RPdLicXfu
gSCpMkDc9S26xl8nIyHO11kCSf2KV6wSkw/dKCR7pxoK7VrsCt16War4Rlj3hXyqx5QHbkO1+bHO
q4uYjavKqtc7/rntlF4diOJ2N3IS+Rb7Wui5Qw/HVSXu6zLPra9m7dJmBocCrlF/gMmDQG+fkJlB
Z67BDNzuVXm0NWmEcTK6QOw7NTwSGVPp8knXlgBYVKG1yV+yErmCsDA9aeEKS6ywQGjEPRmyAeJi
ZW+5wwHMiqbTLnXXxzstdgfNi3hY/LhavgoCWvxaLe6msYZoQy8ZCEDfnEfFvFo2axZE6HcJYVqq
J+ZJ+6QGMXD7lNpZL3i7c+OvV2qMtrXZGNuqTKPN4M7P5cL21guQZme+C7UFoVXxiLCP4CamswgO
fCQxpRomFE86mT9KYhTKV2lsqTHEoKeaU11X2q7Nqv7MN6K8RObFRzRghlRr7ZzxnPTEGUzvtS2n
fWqKeqOFHUmZ0YRMcG3XHWwdhpyu+R4hE7yyjqZgpJn+po0EX1qcz+R0igAPzq+iHJjp4shH1t7t
tdGdMHTfJ1dKCzwAmvDsiukT4rXbo+nk+iSaytfk6PplKaL9tNpg8+sU3QbwWJ+QdcvPBvgWIhfE
BTFdu7GNen7pmFqO/K3XRFITvGJ2uWaLU3Gdlk14w4PZBlbK+dAaLY5KNWYvTPqEVgAd02At3Vsb
J+1jU+XY2GpGIbYP8ytqxXQipmd9cPGAYO4b8iRwndA6mHbNaOQO+S7VhwHqv0gfZW4ZJ4KMpoca
lSb+NPQtBHEuqvcduyFrI1qWx6LL+t9TYdXsz2novOBivjFGrhh9+jGrGBh7SFJ8Elr9jmNw7oMM
YVvu50sufOzgFnQFHKiv8en9sbXwqMm2/INlPW4+69BZtA22K+uPQSwAhxpSLi92FzR8tWWi5I3j
WT9ha6iYj+ruoe3jEYX9cld95DykjpfgSLllBqEYtVECy2CxZRirCK6NyViN63s5ho2aVhpkXzFv
FXdHemqjXW2boJa12vI+tz65Qr9qa+l31hqPXlsQ3+OZCVObGafd3rIjf1idm1Hm21ixr9B27j4O
tt75CF/FyWzhxwKT2EZ85SaWfbZJ9CCYklrfzeZTKI2XunLzazwxDuERO0+mWz/qozFs03z4WTXm
1dTYcFITlrggVPRYZLRizCE0NTXWzHoRsFls8m+mzuGjr1b9Qe+TQ6TRMR86+k2m87IfK+JWS3Ut
HaB3Nb7HzLShOwTSnbddT0oEv06SNj8rN3pLSbQScdz5IAHn0HYP85AHwgDXYzYM6nQmmEsftezu
26k6D9VVdKTBatyoGf/TCEJ0Wruo8XH0mDumIIzC+SRPUWrxN1Hw3jmj8dPolm1dCTKh10nhV8eY
ZN8jrVw4wOOI4f2piSFAvSoO9Z+dSgd0DXU4/lhJinqYyjD92ZPY5sf4MG2/lWEetFLgQGG4jZGM
tOGZ/Nv+nQHsUToNSVjoQJy9FnXjLmNz8dKiosCIpeHbxngSAHA/VRJvDYDGNTbEd2UZMNHaAY/i
WaTVlof00pBR000tKj4Tb2X7HJbWlwPXxUxhsje2LgnusRNq2znV6lfbgBv20HBfsjTpNkaTtUh1
i3SXFlZQjzOXNiJ7cuAGZ86dn3mrIAZkL9tNu5byZ0se3sfcM9nFUUKgbmuMJktefpDY2wLDKOdb
VerXYWqHyXdBIM/2BPTssdxHH/F6f0rzyv5Brt/qZXOZH0BMKmZQyTzMnaim/lrEwngtspzBPk4Q
+zRDfFKxa0IukHQgNc34AGZ9EnBBR5XzerAgaL+LwdJQPieVS/AGj0lW4Qk1aifdz1ZJ5F8h1/c4
If2WbLX8GwVF9WCSEvOSIJeFltC0Q2k0fB+1/nO0jF+1y/TrJGV6NcLyY8gH84F1ZXkThhHukVC3
jzjiO8yJNuQ+O8JhqJvmKkRt3lDXGyeixtJzx5d75VSGuyBKCASbXzJry+mg0iz76lsXRTDKDPxQ
Kb8BKB89RcO5NNb4Qtod/sCi9Rc7SoO21d191bviLZ3VF8nq/WmcwJvtHFX3zBd+SS3yUKzZfCz6
KJv2WZPLz6jsZl8RNPbM+7qBJS3ZLG1xQB19zorpT2lNBzoT+tMi7qk/1pgu+3yo2zGwzPl7KlGA
JTnRe6aB3S0cWt8alt+aGvugS+rqkYAAJP1ZT+PBquePalzAFoWjb8Mqd0Gsm8V+Tiv+xROig00u
qs43VPaGVNP67E06W30cwH7XO8NvxQHXYOSvOlZpXi9AfkCqbtVxdivDuNQTg6su068qwkTcToRK
2HH33eVJ2O8BoIptpQ3qmQ0MF7Edjdsq5dtJkvozHaEYKTPmtXEc4dfF8loR2ofYMSHmzbIOhuZU
F/Ag8yTZfJAW8O4v6fqhYgSZkMduB9JSPisSgVKvy+1l3032Z0wy+7m40xzOXJavRY7Veo0wDawj
P2pJEg55uhHndzJ+V7YkMNIoSOCsAIHXUhhbkL17J9eCcoTuy8QvpbZup06gui/iXO37ygJ+mWVX
BqjFij0ObwtCnbC4Sa3qg90Dxri3D7ocTn1joLMi12HY28IKT3rWmDvVa9khYZEF/dDDw1LgoB50
onYa4gcIAHEuRkXSG664YkOI4q4r6UCqBbCOlRGqbaexcwvXnuT1Ho8bb8QKBbWGL0bOyFHiTzs6
5FPvGRdwea8OnjByW3eCgesnGkCUkAZYrwJVZ+7TCfJDLxVYbcwtGOlvlNNGO2m4qHknUEbObRF9
gpkwGJHF8FxA3m8iLbpXYdjdU44zkKqfalMm80Ol4l/JWg8byMj0DBnqbvRskkGKWoLc9JJ9R6rW
3jvJuAY1sojNOGe/rHz6USfswcS2IpNrhkNHdue+px+ALFZL31bd8mLrzvJjjrUrCmwAaeW+DolR
emklPkZCBL2Q2WBD+9DOahr3YJflpczNZ9clpWNSXelzA3aEfw6Exo4W2Xoy2pVlKIKxqZ4MrunH
ibbwHVkJxJDGePulZldEziOFoq02n16Nsn5EbWBtUhBEVLN3BnYBjRXp4nqRzC5QCMHU5OZL89fD
UZbWk0S1QWresgZVzKRmGCBQbgrS6PWOo22wxU7kTYmNJlhfk9am2UAqT9dFf0DDmeyZtTl27NX5
gRPL5C5rgPMqrdk3ZFpsXJvgBuTt+Eg0DTtmm1rnuOeZxNVq8bO5/cAu2cryF/oZtU+Ih4yKjpWp
yh6ElojLMGg6zcxmyPdiLITGlvbWJfOQcBkmGmQhrOX9wHmDBHeWTeZHuCN5Stlx7U54carXt8lo
5JVgo7tab7mnMhK++wPZ+LRvx3o+M3pR3Txrv9YxvmNDutzwUFNA1jDrLGkBrnSftaJi3rmrnM52
ly6Xv8xr/62Skv8/bXz3Xqv/t40vgET4l5aS+z/wHzY+w/mHoQuBLsy2JPnm+v/JeTb0f5CmhwOH
/9u1DP0eSf6fNj7y/RzLpo0EeMDgnyGd+T9tfOoflmBUIeWZbOZ7CdZ/x8b3V5Xa39P9BDsgMkRO
eGqlTHpWMfn9LfZ8NUAQ2yTVfTy0xkmt3XuN3myn6at17tfFPdKuU57IbHd3jk72pmyXArO/yhsm
n1Vx13IjHvHFpq9/+wpv//ER/kc5FGBNZd/9r/+JUfGfYgf5YA4iVz4YalrXcP7lgymsFOmUm+So
zHVzKvsB2b3RTXxQAGySZqHT/v0f/NecQ6HgH5VuY2nULWhhUrf//k3gW2qTboYLIZh0oCzAaY+t
JGvn3/+VfwngFFLQSiqEhV1SGRTz8cP+019hukEo0Dp+IgdxnsNVAok3CQwcPqpXKnij12hojFuN
KWLz7/+0TijkP32lUtgGrVCWRXr4/b/0X/4LQ0cSN6/mKJBkmn1SGpYjOcftSL4kcQ5tLssdsP5E
VERaeOgrS+Q0MfavgqarS646+9rL0vn4Lz7V/a/+/Qm8fyq82RaiFkH6/j3/8u/fiEIB5cowCv1w
lhq6T0vtG71CylNq5eLV2EKf0nm6JgC5J8IPsnvRXUx+2CjeCG7mAdTdR21AK86eodCl/Rcf7/6D
/F8fz6bb0eVN0Q39X34wZ1XOSuZtSPCx62wxREABpmb7cyZxd6+WTH/73+ydx3LdSJq2b2Vi9qjI
hEkAi5nFsTz0pEiK0gYhC+89rv5/QFX/wwOyeab2ExXd0V2imEAizWdeY6YaVvIqzMVeyqghQbWC
PZYh+UVRE1R+/DzLbcFs4aIwu4vh9+PoL9/41X5VkxrGoK4CigwOGzGC3rEtSCq2diG058Byxz9K
/zCqYa3cvt2H760ai44Jt77toqu73Be6DUQzBIa3dSla7NDYs/VVjBXKp6oaSW0zwJR4Hfa/Sz4B
N1XdXI+FFSOTIYtzzQvQvuoRYPh4FmYzhsVHYSnraGSiHIIY/mIlDzWEQj2hFe3Zyr6rGjTgKwEh
EBvcAdhdV69tBOlOTP3ygIA1bbBpLU4l9g8H5vFCxcbEaF0vjODqepSFDXLVyUryE/P9zijmfO5J
izjctWcC9+vtkCmtcpFaiLeIVDGhqoGonLRGev8PZxAHeE5YCqq267rKWthdZCHHRExLfRMr+AG5
HqDJobyEIi11zv3UhmDYtFTdfjzqG844O4jzHAsiYWJgiKLs8dtBMXWtEtkzqheT5p1pgaX9xisR
55t8LFFg7GkNgGGa1a57rRqrrZflRJPV1Os9YkkaiA6Nu5GCuls1n2KtDJBTMHp8nRBat9a1NWvC
VOZY3Fc2GKOVDTjpPoos/5KlZNxEcFPvSgsL1i0wHDzxytGrL/3JkMM6ai14IgUKMFdUCfJh3/Iy
+1pEen7NNMKmhW01bJvMKHaA7mBBVmByXtrcLaFjIJunoBjUtdDSPkM8Ss/PWScRICPbBdoemwEg
yTiM836lt3byCTWihLBXlj5a831bdOA8OpXdDV1GxQ91eAccIABFqKVdAi/DArSN32PyNLgIrGJk
pWndRiI9D6hQYHBFj7G3v2tEvtWGJjdI7bY81KhwfepDr3xKTBjQYVpl9ebjb/pmL758UtOQHJK2
5HA6/qQJvAckBZEBsPUUnEKYeHtEDdRWlTPae0q6a3ox2fbjQd9cGvOgUP910+B3IZN8PGjvQVk2
/MLapEal6MenYBIzChgAgP4Wp/i3B+A770dMwGCG5B99tq15vSGpWsSzIydDsSsu5EhZ1wsCZI+N
wjxnnY87hS/gibv6vUGlNLAR56xXjlhOqu/Dx5piBePYba7icUAzDaisKXFSEjbxiWpgwf/jOVWw
0QgEiQSlaywO1dwkN8U0mBdFCWrn8sHXRehkOwMQ+NnHQ725xSSnt0EIomb1agKhxZxGJny1Fiuv
WsFG5daqDrgqhgAE3elKpulwYrw5yD6+MKTukMwrrnBkK8xZL/v1R5xt6vMWlPAmVQ0BTuq4v52p
T76HwRQ+tHGqP5tO1vZ7kUOmBwVSTvfCswf6MrGFPBi9inyv+rhDFyGqxG3pyyLYmBnkzzrTEFH9
eHreWd2zl/SsqaGYpaWbH1SFotdm4FIGIOKybcMUJooHE6WgkPXPhyIexXVUKk5lY7G6O2CDEIF8
eyMD1GB6RwsPkaY564RT+cRHeO8b2Na8Y+kEcvYvIno44zWtUPrg9WR5qEkBb6fbjFidU4fUpnBx
v0DrpDsx6jtz6VoCYXVXmHQ1xXzfvgqYcijb1DImmx5dnFFJNWHYUN1etT78to/n8u2qJoMwbBT2
KXYYjjMLprwaKhgmOxlncAzIHMh+AM4hxLTV3oxoqci4Sa4+Hm9+9KMoSMJyNm0TTQ2L61QsFrUX
IErrKsomuSqtXa2NzaXLDXtihbz3VvjZmozE6a5m59rXb1WGjVa4JhaCoaLIBIa93UPmaa+Rjc/X
Ki6dE+PxK9++FyeD4vjje+lEu8cjJrHrkodlYtMoYFOwJgeIJpk0O/RloMFAW8mNAMLuCPWnHsrJ
X7X9jKvxajkiJI6NxL3tIdCxrR0lks0AU/ohD7so2wD18UA7JFTH8nogjBDp5J3FftQ9EbWX2QqI
f/IjxBl6D56p/12nYX7jg2zRd5i6cHMnRtC3u7znbl3VjuX7W8wgw+thSquvQyQIWzTbJOctqGlD
yqyTLyhDDdCbhT9DZkTV/gryHBvOrvAhaPcGZpxeTvi1dr0cGFcwReUFSZr4AaxzwHlFyfSxhqb0
GPO1f8Po9K49HeADwcgE1sOp6M/itK1llC9LG8aLU0szwhpkyL9bCJN7566dWPMkeuMtGPC5IaqS
xNvVcUh3bUyD6trUKvBeEJ1tSL/xlJD8NaF9YbQxpBIEqYdfOrjLudMBp1EVTZluh7bQH0gWus9Q
0yHfx0kv/UvIkTSK3HEcvntdRXsFDSAT8BGuN9TU+qz5HNCRLXbNZJDH0WxKk10cwn1YAyuf4n04
2BahE6AAKH80WLLVUCXpD6p32j0UEJALeenxIMhzM4VtNQJGAQTGvyEktH6kCPH8VnrX815x6Lc7
gNr+PQ1Nr6C/0xc3ldKKJ0K3BqSyF9J5oTiaOUCASjp1ZarRoOhh+/g0J3VUgXxTgo+MprqBdgZU
ASS4kQn7MpkGr0Uu2mkekzxVNDtbhfHb3K4/b/TMQGZgQpLDNSBz7MtB9RewtvG0TKUJRQwqOlgw
N8SWZAX1AH1IUQ4SSMtIU3qcZgggRBu7n78tP4iDALAcNFHaaxiVTbt2tcp+iAR6OJswjx3nqnfS
/ACbIPip57ob70FcQshverQNY/i3h9DIMtyYDOHfdWrSHxgIMsZQI1XYD9l0z7rGVspDBfoXsjNu
u48BYmUrPeWSW1noA90orJ2SE9HGUj1qjqYUXruOQ/XAQcnteJOHA+0nid3TpgyEtS9R199wBetX
rULfm7CDJpDo+43t9RWlCfPw8dH5NqtleBcTeUllDpi0jZHa61Mt02VZ6nRoN/A+kCQABwFPMtGn
jTPirp42VrFrzcInQAFSXtSVe+OauX2j88E3jtX2lwUYjhNZ7duriu2sSGuJUojErMVV1Wg4bGkp
1Ba0JAaqMgDnEL/EjzNwk7sT7//O3UHYNb+8C2jPXoYYbpwbCKg0gIx11dM668bNGOXZpW0q8wJu
ZP0tsGwYpxFqHrKi60QCkq9HByRMqbB3sGGSXnToSu0+frC3QYJpUQyd019BCKQvkuwwUX0to8ym
Wg9mRLQ99heGAhGbO8DcvVhlT1rT9ScW40sV5/gqNblvGJQzC4Xq5SU3RYUAvdWDa/U6/7oIOfAp
AxazTiWlHU+1u8ngblFabN9idWofaDgi/OxhyvsVp4P0+eNZMKx5/R09EAVj26EWOTsDgJ6Y5+lV
LCGrYQCbgq9uOXXtuYkDrrWLFWkhPCsPNSOUrUM0QO22hTcTkY7oBctnBUnCOPdZwz87VFc4LKbM
PgyxBFiDUzmgfANNc4G2DvHlera7Kw6kzJx1mesN537huBiXSAhCa+xMrCd0DMSZruJe5/4tO7Q4
almd4ZXgF7AtQVWCpUU8Z+XpHJLrfrTU58DyUdRBHhSMhRVD9mUzteE1FmewdTtdIn4F/RswH2Uz
9aPIBg6ZJi374WAglaLwf6j6R8epAFWMZoPOQQGJ/CD5Ds9GYUAKNhC7rjdVmTojPxzW6Y/SzzHN
xWhToA85DnBwVyHmVhA/bGx2c/SMaZ7eWEZRPyqUzpqdxDz3puXcNdaoiEhQWtEopk04qOqhtikl
oO0/pPKsd3Rt2jSWuELVSGW3HWcKUGs4hXRuApE8la0P8nnAlXuPYCMFL3ArdMBKzQESkIcNJKdh
RMZ0bbRlczvkjfUTSw5AydyLSfor7UbRPACsFsbjBM9SPysBqKUrH30OASKksNtzLu76gN9XeT3U
heouSztyzXVseBPU6mTIzUPUN2WFYgZI8R1N0kre6TCQd1pgGuWmrejkAvZxqnBt0Zsv1nlSBzcA
z121gjfVPwh/QBlMBTQc+Jq+KjcjkpgzpaSQ5QZ5Vtq0lSHqHwFq23dc1P4Pm0VEAzcOre8Evej6
uC5e1viggCWip8pFmQWi/kI+iSNkElUeYqZ5WHoHZ+wBfKka+eCNmcZUClxQuqswrjW0jcugodkN
XQk0yJjsmzF3oNvBUXzIy96GKlElw64Iwxxygm20mD/UHq4IjTbgCjBlLNPZOAueYmB29g0EPAc0
rRWl46qCe4uNjt7UT0QNtVhpkQsGKa9Q5N3AH7TlrkrC9LExcnjJXt9bhHdaV/yir5oHZ4VZtD2G
51Jv16GKgW4lbZVU+zIB1xFNFex+ESICfOlm8zj2qNVnELHRE7FQd8IlwYQSWtDfBk6HdDKCMlMz
FJeQZcVjIGF74b5sad9VPwMyMzdFg6KaaiuGHoXBkW8N/ZmWumjGh56LSgMED+N5ykb1pYXQj4k3
AvgI2cY0EzZjXREWNkDk8D0vHG22RhcjUhFjNnztoVVRk4Gu/Txp4EPX2A9BJ1DCzPeITs+RjQ+I
N9fQ/0ACB8UBLNHKlmC1Fo9t3fj1GqxLeT5MZvTLsmvtzq8FAmFFEnbfsXOgwYr9tvgSl672AEzP
RkYEgzSwGEYP04oyzSe2utdsetUlX7C9Vc+d7rYPiGXFv8Egd2jQFhApNCx5BvxGcMnR3cL/njS2
ra0ALbbpOgLaDbG/CrDLY5+1KUQI2uvbpJQO8XMxoFFBYt1UK0cNWL543jjL0tsD+uFzo2mrm34c
z6pxMmRbJvImIajGFS5E0AeyQGh87VA9sWHvluM5zp4F28LyI/2gaRDxtxiEIJesw5b8UQ8WcMQ+
bkCK2QlO6ruJzPLWG8r+eUgzoBC6ypzHGGD4eV3Skd3oCcAi7vPJv5JY/SGIFdtyhAuGV/em6GuY
LDJGy4S+zGhYZ1wsFS7dea9nB8QhRXgoWhtlQkRNwusU9ku/rgBYUfpzEkduKwXyYpNJ5d0VRZ4/
STSoFapVZjiBSOrqn2CGOM8cP9JuOk5Jn5J+BjKsYWLbdVlFkAW0IYZr1WiugzFLrVU0i+nCwx8x
gyfh6ZCM3KkCR5QPxYgcn8jLTS9i2le+k8fxjY17ltoAixjG/YTU5W9jLGN11uet9pkvDXQv140U
z2I4gyBt/EQBwe1kGCPHgwNYS44A1h7Tn23kzDr2SYoyz9aNW/XYeThfQHHKk5+hnERGvRMUTSP8
8g65aNo/GCpml+UId3ZdeBhxogNmDt66QYAJ23ez0aptj70BnS4nH777Ss9xhSRufvZkOX2vAg0b
zCDPuEWbzqDhz8dsLwezzOkx2Ra12gbXdHvr0WfoafYjtdTM0Rm8W/mcVg2yVUGGQu5G6GkHgNQL
exPDMzjsKxR9II+8hAj/qNn+b5Vwj/RyP2zJz+P9yBGsCX0QC//94uZMY2jzrfl29H8gjmAlctf+
qsb7X3WbNP8ylZt/8n/7h//x6+W3PIzFr//6zx95mzXzb/OhEb6WwHWIhf59s333rcp//cehTnBZ
rpd/7U/LXVN/AXil/uIQRLkOTY5/Kedq9l8QFKjWuqZrz+U1wuK/W+5K/8twDVpKtGZ1EnWbOsff
LXcl+SOyFFdRsaTebP0j5Vx5nPmgD0Joj2QuQaZt0MFbNq+IsgNptpm55nys4U+48mBW/gNqYeAz
O6hyLo3ord6iFbYqNMgXThRew7bRz8MoznYSIQ2UroJPvoANNYXBtQPx8VJoTXw3SPtEx8Z472mZ
FwTKKaGhH7zI03oHV7cciQzUU2X95GWJBB+VV84DnjPQZ3KzUBQ23IOuF+SvvdmW96jypsOqgWd0
aELy3C3VsnSH5oVzBjnUgB2aNLD13RZ4uRVOrQtfXfsVD1FzLUrcgaOSLKMYuftWWGlNd4HStQ3W
pNanwkG5YG26M3INZTLKOHiV/KyhvCOGM7i/cIIb7gNQ8MibEavfSp2qaZjYMHWyyku+optJq/bV
8rv9E5O/Biq8NDj+J1Sfvyf/wQ6BTNamOagWqWTTJxw2lBDWfm5DE3DrS2QEu8sOv4IaZVhBfaAI
beJBBy+i0NdTsaKB298XhY15GFofSBjwA9tEjIHcZqrQ70LqvlRhLCvdjFy4J56Y9fo6uXh5YvSf
edgZkUIpfvHE9OZq7KEsROsNX/vUIJh+ECBqf8DYxVakIhM6F7CYHxEEtxBgpzsPHtL/bXp5Y6xL
+u9YyiTVFbBfv1wrv+Ry7g0xPhFQN08eQFKgkF7c13B86uCe6GGgq9W2A328Ua6QShmx9LNdj3vZ
GKKvUxSrCuHchCxTp4q/sppeVvS2jeBnC1QBgdHORK1G9Bkg17EZk009DMXd1DfN1tOKFoMIhJcH
juXgwUbk4JnWXbSGTZTeU8gqvrWC14AxE+mbyYV7Bg0YA9oBOSHI7G11Nkqn/lknmL8gkxvw8EgV
jtBhlXtlWLZ227t2cZOnIxU7t5Hh3ccLaD7fXuV6fz4H6rFK8M+80RYVVg2OdOUJEGK9UYbkdF4I
ajJiSvAv9vBi8DEL2Paz3wndLWdLvIhqbNua91FPp3StaYqQGoqpWXW3IVYZ5tahcPwwqz/AyQb1
cUNsyiWujCZAE7j3oysXUiHObZMHkqCXxXiFT/ZZEWRVv6pgs8mVML2OGhF0ElQBLumSxvC5QP/y
lygOrssRMDhdME5p4LFPSZeTVqFsTExd+8FVhisyzCgVQ6emB+Sg7Yp0kiEiYtO685G2GuAozMxh
bbzEbWAlCbExd/BIvaCvkPsIqBFxracXGki6K2qvltrpiV5cTxoRMBWA4Dzve4KpcGgSZMoSs7wM
Un5g3arQuA11dQOCZQDWlLXBWRnfwSTE8gI0CT6VmPtksJs+Y3tg1Ts1C6xVMPsxPsA4A4tAwkxp
oVE52NEXVSbDpZkayb0+IYn95xb/t83F+dMuzg4uApsGPCAs2lOL05WCU4x+DWpqMLcpB9JcvIwN
V12XlM6gYBrEUlZSf8+nQJxoHiyQX39WncsdSR8eIJkuFhWG1J8QWeohDdZ6kW8tpHe+oANnX1SQ
S4AZJgcQieUeObeUjYfonkvBUQ/b4EpzS3PrFiyVHjvuEyAL/Z3NoJAoddkHvLmxLILJwcwHJ8G8
HHV2YxuYdrePqL+tvNBuVxM87B1lACR7iwpTKlyusUbzk0c/99CiCmZnJ6MT+7byCLZ9Q5xT8Vbr
IEZSiKLnAOw2M34QHpTrsraGE+fqjMpbfk1aFgQWxAquMGZd/tdFG2R60yoOXNxRNTO6VBnyAVtP
6mN25sXyU4btVb2OIHA8iyQllkUv9yYuit9BGiG5EFtBV6zsftamTmD38N9pKm7MWJYRJmDIh0W5
Hl6PooRkQuUy2PQ9N8zKy/pyW0kJnz5EPtHIyOA9EBBbi3n8nFg2CuFuL7d9Lj22SyGKi7wax5+6
6LDOJn/vL+pKu4m8/mZSmBCtMSoOH/RGAdsWsVvdpOzrL72UU7QOo2K4ajFuglDVDiDFsS+3Evh0
CJGzcpG9MDmsyKt9eaEpvLVXWu86Fy6IlwhQbhHuaAEi4BRzUplGPT7rjRN8wumeCDqUOiRzPehw
k1eTcW/GIGjtyhqotY3qUjThY6mwXrPHBE3zsVYb7+Xe6JDZnU5sy/fudJstpnT6eXP0s+hVtpGZ
xVSnJdWmELB3K80zKvjUxjKsc2efwDWeLNF64Bq9KKOp3CGkJvALnmZZtjbfJan4ht5atAtKWJlI
9EEIQyhxVRTjqWaxMT/L4gyhgst1DULNEqB6jlcdEvkjUkWC66NL489laTgXGuwAg/bFLouU2rGa
DFiJudy2gfIR3yq/lF2MLpSD+Iw+hbCehGmsGy1CyVFJ/QAUGd1BiRoVAjA76QTmYzmCSK5tLGFg
I1T3RRBpWxfl6C/0xKPrhi7IPrXb9KzSSu3UxziuVXNS0bKf4V4UxYmZrSVCUMNE1qFCyAvKWKe3
JmGY5lP/WR8aF+PR2N5iwDdwZeEUuOrcIdyCDuThW0sgJqt+Cq61U3tdvjmneCjwt1ykBiANCFbH
s144qQdhNpVojZjRrWnj3Y48YLuWdneIgcqehaTJoM+faUFuCfjPB2rZJ4rlxw2Dl4mxaW3TQQFT
RY92cd6EYYRGAa3vdVH0P6wQ4cvO7eQu1f3pxLFsvPO69AuoRXNTgEpeHm1DPUZaIhK5rv0hue1S
233ixYi/bURz8NjSvoYTEfe6yazittaz+islOv+JPi/KI96A1F5nWdqFbkDOWyHyJb9jSnPmQrtB
PT0xUeicqIXCr06muYGlMqSKjTjap5yZV7oiIqqM2oRHj69zNuMPv2WJjeKAFCHsJ98dnK1pRCew
eC9gu6OtZVqzizqYP4AYCpzR8UcmiUMvO8Nfoyfq2WTDrHZFTQfbBmd6bEeToqVv9/cVYK3DFKGI
usK14CZHEyfdQLLjx/GVvkp1RsCePBs/ofqDtKgapfbd78P6k9SKC4FO0cMMzIK2VXQwSdEerL6V
JmQE4gZr12k+ovYyiQm2ra5d9RLi4DbqqS+5ZYiJpywgvQdhf2OkU/GzrzTtp3DT8IsPk+Q56WPn
wtB0+3vfmETVBYjry7hEihHVhHbmAltoq9ZBfJBTAzc+zeyWwpXzJdW75LkYZAbrL38kS+skso11
vjdlxEjC21pBrYd/lvT/lTX+E9Tjq7xgLpv8XQ65/pZSDllX+bcm/Pa6ovHyN/6UNKT714yTUq5J
9Mc5r8BE/DEDksZfNE8dMJwzhNp0TXbu3yUNU/1FmucoMJ6kFvxPosu/Sxqm/pc5d5bA1ju2kDPB
4F8Fnds/G4Ba0L+NYo8PaLqIM3abXwRYSZdzXeN4m3AOuIM2A4GDAs9txVmx8fW627yaj79HfZ1o
v2CR/mc3/hlmjgmZAqUAcy2O3KTXjS73TH9th7K9V3otnkolNOTXzbK6h7zaPupR11+wogt4dw36
3atO0C9H6mSArzw3Wj4H9eiDD8g6R6wA87ENlJ6gE5cBEkHzNkkvYov2Jwq7wrp2+y4ATIHjCGJX
7YCYmqGjZbICK6ghoS/lpz4Jo6cOv7V2P/Y2vssBYr+fwlzZeDv64EG8JENFKJaxtjbr2LlxWsNt
T9yQfPxXEcDLxLjgBKGQgAcy3+DFcKfPACKT8k5YrnLtXNuT88nMHn2L9fb/S23vfILjwsHbgRZf
YApiFLdrBoJR/Hks8usyoXVkkFdBPUN7giLMcN5U/xANyXth5w4cDsQ75TLbWUQ4fojCCcgL9BfG
FOHz3O23foQOU+vZ3s7sqCfrFt4hH7/r4oZnJTOqTvAB5ttQUDUWuVkpEKt2sV9ZTeC+17nbhSjs
gJ/px1S/hWuJv3Btq3jXx8AGgrLJ98Noon/AZjlx+75A416tfF1aJGlsfcBQpBdiCZaoUyiqMLeo
T5CsQtNtA+sKlsccMBtDSWslFx2wkdp0sTP2+2Fj1gluqmFkIR7VJW66EyjnXILvQsTC8Krxc4gb
1D2CWS3cidwdzwsyCPQdYxIpoDejNoJaa3GJLiuFz1M0jcZVzb+/QrIshIXsqdu5P92vUtzguJxK
2/o+nzZ4PacSGUGjMoGfYJ043hd+J7M1EDZw3LY1DqjxWMhk212C+59r1Qjf4TdRnjgsjkMjPh4z
hvsZ5CabKxy27fGRZCnbn/IRlYy0cCCno4vwNHra+L0Y9PHE7luCS1/GwqcTMAlQeiBri7HSpqgh
J4d0qJRMwPfgh7t26ra5NLQivI0a0SBDC8+vtnVxrcVasU2TsrqzopxUqMuzZK3Rmbu0jCA/H0UF
wQDH980Qm010Yk0vDoqXJ53r4iAUCeQgAx3PimPHQzzOkjIYjPb7NHKprdWI3Ww4MIv7xKSEuz2x
i+azf7F0TeIngkZdKCmXIRRijEXZjB02V+wxkkXb+eXpadZ9HYsKdnAaadgWlCLAPXs0oEsHsNFJ
u7Iaf5fEgGnaadipIywOeAFxUHSreivtHunot7gjQfU4heJcXGbzHBFSWy7FOANchlqkftPYNZFn
8jXZHPelUcN+NqyMzf7xxLwzLxasGgfiAP1V6+X0eQXwwIoghrXucLqYiEk1LRIPSIx+KpEevk0Q
WyVVHJoTx7c8ThVfdgV7ArQVxEMB42Hx/S3fJhJsUzTPxSgJuT0EQunBl0B7EIkqvpjFOCH3Vtu+
AXViSLp9TVTOnaKM6OHj939nmi2SF5D1ENGkJRaPYo7Y2TgCPXDDz6k0tmmxC5BR2308yqLK9eeN
QTfhckKUQuVicYinVkKIb1HZhUUhDomK820c94hTBYYHBhHTTPNr1w/JwdMLcJOxM6Scgmnwo8jx
OiKuj3EKc1Aj9O1A/8OX/d+GTfNK4zJzgaHx+Sn/LW7TEUQ6xU7AheAIGkQFhHYgxPH/+SgKlJuC
YUp8yGV2vOcLv9Ly0q3QC4pkc2vnPZ5YhW58/niijwuZL/PM7tbZNYI9Yy63ue2Ao5kG5lkaQYrg
Jbr3ZSPTM680putBxf6ZYbb6ekpt7/DxyIuYZJ5F4k5ocdClIGi9lEdebSQ9HDD3pTW7MqPamXVl
gjgE/6q0u8hECwKadH4loGg82yMiLqsea7i7j59AvnPZKBMWmrBgyZk8x/EUk+mJ1nTmy4aaJRp7
WD6gRReAa1HRvdb2yVlRNf6+bo3uYNpFdYGIcXsWSzVQuLabc5n03Kz+SLPaqafuxEkz76TFCcwO
Y5qoVdDBXBL4WpmHLXqoPrl6JW9ipVpgG4QRlHSn7tJJKKWe2HXvLQbuwflgI4h6c80MWBAamSH9
GYiBmG5aTziBaPn3zHeTNbSXGvYruuxj7YzPH3+Kd07VmVPC5SaF1Dlejr+E67citVAWmgFXhGIQ
eGkt9Ogo+2YVrlBR9LYw4r0TZ9k7o7IAnZk7THBq2YsywaD7OM6hqbCmxRBSLS/9L9TiShAZRt8O
KwvMPG2cbkr3H7+tOf/ixad1TJgb7G6SQDLA49ethgqNYgXKLBwn00FgkJ0ANTYrMZPMPWvrK1HQ
VCMCOy/ayOjODbQJf9NB0+jY4evun5WdEL9DHSODszT2Hbn2IcOkoJF95HtQYpu+I3s36dgkl7UH
YKNDJ8Om2ZJsScWmficTx3lwfBNYRU01tD2jtW3BitHTEXHQdMIIrjZUlV/U8VhbuzEPEfHwiTg3
JWDMR90ZjBbrAB07giDB+El6QK9XLXVLZPztFgYwjngBdfGBUvRqHFpr2LZpX5/qhryzSUiEKaGx
j+fK3vznr04RA6lAyoUUrFNXby48v++3EVZ2BpFsHuwRgcfrJY3FJuyS/lKzzPzCHQdx7WK5cDbG
ZQ60rcWgD22/67IR+k1n9CSYJz73O1+bIpwNSph9RUH0+BlH3fLrrMNeDX9Y9TPiOFuPYJK+fjzK
O+epY/P7aUiR9rCqj0cx3WoY+foEXsGsCJQ6QbrRe7q84F1wsIMaOV4iWjC3phr6YWFsixMB9Tuh
AVxj0j05mwuLGaTx+ls0fdyG44gxEtJ98pn+CV0TV/cvP37P98J2UimQHrYJ4IMj8ngYErhUkDdT
TihoLpoJ8AUpWguhGDPdjVbbYR+SFu4B/Td9byGEv3PKIbzV6wkLQUyK4lU6VtlTkHNiR2ISa1cG
uHmMEVXSjx/17XnKJkfqcxaC4HhZcphGV8RhE3O5UpzjjsgMdF4LEX0u8t6/RqRBHjCl/Tw0Qp24
W5e4aC5Xkxh4DtwZGQrd4mTLROUCgKzxio9K6yzRfesm69z8IEYfB6kJ3XM77NRvQPIGrrQ+tjUi
wh8ux0AYQkKZ/uMdwONgbMstNofnSzL+KEdPFymePbgnVJs0h1ebjnp7YpRF92cOZuBUkdFB0wIu
9Ieg9OowoKxZ9Hbf43YS6M3WAMmwKasRaU5ZdsghyGy67Un4v0xSQC2pYBWvfBSVNjV4OJN2i4FW
lKQEi8SqhcbuEAXfdeSK9lkZmmjkms6JLfs2/uB5X1JPHctnNu7xSu7jMM0bbDhXfZ9/R+usBjgH
HmgdWkPcnJict3edSZVPzMmcDhjKXRxCPhZhmhyZm8mLnJt2AjcLGMSgQSTUY5inhBXWqL5/vAHe
XYfA8oVAddOhHbeMsChGOxiUsQ7d4NE2vXInPIvTWcfcYzZdmoKtlgYSvN2EaWI8mSjK0cQO1vFA
eyu0VHH+8RO9N+Vk0BQ7KS+wOxY3b2bk9HPIpmAx1WLnlwNFKKxrcSHpw8E7EU+9tyBNaj8ID1AH
4lBebEMjUNQFXCZdzzDVaHvA/4jTDyXRhisCF6CwrhnxBhCb26MO7GE4kqZZlKyDxGmqNd0r1LQR
sg/3tpqC4dlN/KJeJypoohswoC7SjFOahmsA/IE8+3im3jm86IlQgqE4gmX9S8P/1WZKNV/iAMKz
253s77oowvXBQckpT7pqj154cqV7bbT2qcXVJ9bq26uMs4Iyx0vJnIlbnPA4L1VUJVwKM6g1iLVO
CPbURGkTrYXWhdodtmz1ZRX5lvVLGFigD52Mqs3Hr/9OBspDmDCqOT51l7vmeHOOVuwNRSd5CLSO
H/oysqi2+PaqGqxHp67qs25ySBWE0WwxLOmeC+Rg6lWMZtNjiYfuOsLWyT/zipMIkHdmh56xSYkM
lqVBfnD8YOFYiET5vk9LT05f2h6liV2NbMdV2OFDue8LF1mqISy7g4ewJ9hjkovi8ePZeXvVA53j
G1G2doB9iMU2GlF7dWs7RB/Xw+KCBYJ1NeLnJ/bPO5tV6WSnsz7BLHex+ARobI+Nk3N69LYLc8Uq
aXQTZtpA7HJc4j5+pXcH4wqh4oBEC2jT42nNUgUJ17E0MtEOTbIqcr41Wfrc64N8+nikdyZvpoqR
9QrBHe0uPiDW6aGFwzQ7C0vkQwCUexuLJDxRfF7gVV9uQ+QbdJQdEGSSJGbHL2QD7h/Ndj7qEAsE
Hjb1T0Hb1WAZERj9qvAN1A92rLvQUWSymXwZFfiH+D/1vm0hujbJN6eV1NOgWfzGtbOELIG7BqJq
IRDwDkwLetG2SD7988mh3kHXlidGt2FxY1BVtJzR6LQVPt1yGzbuiHFWYZ443OaPeZyAgSae64U6
6AQqAItQNUlLyh4+o2gZVBdkEYN9qNfy0cgD+5I4tj6xkvW3FTwIeIA2DZsWGLCZxVVfBrEGYlif
fRCpnsJ2AFePIi9CGwjR+xX02zD1ZptMEa99VL03kBMmYD8wjTdFHE6HtgdJaaHwfaZqx9+VDk5f
APXNA3KQl6bbZPVl1NTViWD7vaWKoow+09RRtVlS1fUpH2Rhewj8kiyRllbhmQYvZfvPvzldUu4Y
ukU22NbjlRo0ldZaCbltDnvmvJoA3Niyak6M8t4Gt2ZyOnc/+3t5oU1+HJq9R7RV5xjHVIOCcVS4
RoSPZgqn5ONXem8wSImS9TUrgSx5mogyirRKRkxigzS4DHt8SNHG8vdm7ruHj4d67xvNGGb04KgU
cWUdz15txGWflSytyYJJk2GZdsCs1zxRLHsnfgSajxiHSX45N2eOR4mD0a5geLOAQ7tZE+pXO7Cj
AI/q+wHqXNSF5Ynv9fa96M2wXRxJ7ZtMb7EqrDqsUG4iz/NJaPH3G4obC87YiRX+9kOhVGfAHQAm
Pyeti/NGQuOiwsFN1rWzZLxmA9dNJwk2CWn7/T/9UoxFZ5JTn3OAVOh4DuFcwlaB0YEZqYFAHiyv
lQ+L/sTZ9k7USQUPUUDqqyx23Zpf+VXkFo/BGOa40K+9rtZ+VIkaVoPEGWCaLYCAyIUrzB+qe4F+
wnWfBuWFFY0tCLDcpPWNu1ocAUXEEfpH3GP5NkADuTL1KXoCNYrC7MdT8s70g56lKY92zdzgWIR6
AJCNMHVZVnUTUFDXcjordtNjeWF4+pePx3q7hKkW6LMWGrufwRbTb1oeNRFJhaQWNj7TcIQvRw0W
VmZUw3z1Vf6n0Omb/8feeSxHbm3b9l9e++EEvOnCpWfSJ4sdBE0VvPf4+jdQ0rn3kFVRDPVe3Lhq
KCRRLCCRG9usNeeY2hcf8Tc7yY/X/fQZrS7oJ6JMKOSG1DG1RnlJqiqDg54QS2Lm2n1GT3STqIuw
M+ZOP1tD+kJMFsjWWUhLf+gAxs3pWL78+XGwzjEQPq6C3BjNDKpndKlp23wcKLk+01K2ltjRxaiu
bsCwCmDfqiXL9k2Ya8ndUgxy5sBCl36YcA9gaMeBnrhG0yXVjVYNGMqaRhCvMD9kGk6RHl8VVVzz
jjafrm754kFPxmEoPyYagRZUBqeGbvUQ6gI7Y0tDjpyUs1OCVJVhDZekHay+FQFkWIrSP2mtJt0D
r0XDSDuLZHXDVEjQ0ZYF4nQ3pQqHg1EXvxPArd32FucqZxnH/oYiFXbEAv7fG1nVcXvoeq3C+KVV
amrDKwTDyl3O5KiODO9jRgzowlq7Nm67Ui6wgtbJfFH0hGQeq5FIbwyDpSRJAHvFgdohXkUI/hAG
0iUd3ya55k02EZo0/KIFMpxDvI6oEceDLQpjdoNKZfzeiCserZ26ej5qsdivyRNpYJBuHpDjiJeP
bRWQ6flCRrhA2hd09XEylHqjRGqH+5q8nsrpWkWese4N1g3kjhiJIgFpikPQZOhJGIo0x6w4TNsi
wbNkVhSy8s2oC/W9bSsQmZM2qPswGDBzZ7AjNwUUBXfCZU7OtBg3bD1asioBsnTLW6301UXvMCIm
pGZpEZG2mEsnjoIyO1Yg1koLuziH3ehrBTxDYu+ajvArJAQ4NtG63Y4RvR/OS1E1EkWBuZdkuihS
SOeJs1sk7NNTi1DjCXXejVL3ya6J9UbyULc33+tWlt7ICiovgSUs10uW4D0g80p7N8dpUkg/NJL6
qqKjgHESRbToqMJQtvtA4ejo5LKe0yAPw+5eGnrwLEAwpccia0LWfXLWGMFJZU1OGaSVdOriMT0E
Ogx1R50b+KSNFIcgyIEz3+hSILyIjT6j1ZBM4dLFs/mWVI26kAAURnf4Eul6z0A5FkcMRlWH6zwa
zzM0amhukHuvDb3YBNDQwdfAuiFEnViEp7rOYsVNg6SA72+GYKoZ6aGO1lIP7uYR071N5I90HHV4
cnYyid3VMMfZa5rk41WmGt1r2gDO2xmjlOzqjK3gUmCCR60htXcQ+AnLqhsyuXEmQHmxU4VQh7ks
G8PT9F6GlqeUVeTrBFDqXmSJSeLpKEEgVAeBQJqR1YPWULtYRKsOwOpFnRYy0fB897MTLgFtGsZf
bkeA6jcTzlPdtrCW32koHgn/LoyGaqpB2rKrTmZDAgbBXe9Fm6AYIXQN0wdJQY1TSgVlEApd1SNu
0aJ0s7odalugUfkK80mAwY3FqgdooJqL0+ZQJzawFXVCnUaraLxJj+f8EIt1BVvBkpac7BAtXd/D
WbmkDZEvgFtm5TADuUPshIX3RyoZxb3Uc94kJU0jJdLo2nGPrcAwcI1GIAiJgY2/l0SUZraBOfVJ
L8LyWMxmMiKVCqxnsSyGJ7U0M6YIUC0ryGcaSdMFOU3sO8c9zRGtPj8LWV7iIqUMeY8AeMHYRJmi
b3SpRShRwMyfOzkjBaZbOtxX2Fs5F2jteZE0aBXBosnfjCEKyC9SpN6J2ri/pSCw3FhzmGHSRyZC
PFm9KPMGiQIrdqDM6rCvTZWgHswoUm1jT7fORVtmbx35eDhfk2X0tCpRdXKnhPGGMFTttR6y9kzY
M8mBlTqIr4DFM4NhO6YilfGarLeWlcqBQZD+6BtNvMyJKBOOp7bhDWquOOGF1lqdzItxRRFUprgQ
2LfoqivTl7kdTSzDjjThnXbIajD2U7V0pDXUan/KwFWSBawO9XggjiCfoLPG2X2ojLW5ocql3kty
x6yn12lyK5p19MqRjSJ6EKjmC1qm9BLDFr9T5WFatqKhyNCFDEqbNoqq7iJGRfBz+oFgPzJRNIbe
Y3WOxIXxoQjBj3LS5gtxmkp6p8M6fGLytsyjqHJURsxblW+dHqRErPcCAvVhnLMZCVf2YGb1kvsB
r+l0rYex1jkzCjf5LA1F0fqCPIJvrEUF5HGihDCDkokuiI2aJD8q5GYda8bycQwngYzksCbYtZEI
MeGV6QtxR+hqhjQm0A2+3LKXX6gHFwh7k5FUvCZt832fyA0rkaCTH2vFhM9lhDHYHVxMaSvPYEC5
bJCe6VeDG0RJhCYM+KuKvZ7aZIJ4iKnT7WPNOPVCCrutq0WIAakwy9g6czKobZzxyV1e18EtfdCA
hD89bSPSNzqp9PBORw+juTQk4KHeaRJAcBkfcw3GjtmqNPQzmdLylrJdXIHg7AVBAp8fDfM2NBfh
qtWtCOhsX+ivdWTkHT+T67NUcfue1EfRVusiSmomIya01UkimHaJQIhuxCSqb9OCPDWfaYAUX2hU
QL/yWoHzNGRG8BYywT4uHNzfVdzl4rbEI0LbUR/l6w7DeEKaUF+SrSAFtW4XdJdiyCnZmgzVaQIy
lkVbzE1OLsOTDPQfO73OwmHTtzCuJ0miFzuJAUYvoagjeBmBIR6baioFtxIFQGOzasVEymmduJHn
Zgy3vTRYIBLMHipf3UwnYD0mtqcoK62rrJByN5e73HLxvSEYarVCPU8joeY0MSu0eSH6N/IEK3HR
7TRdesJlIOCAF7G6OvBrVQC9YUQUPcmHMrP+iMXKetcaY/xGFVMlnygJjDvLXJLBzpokU22lrvMX
9oGZjNLBahnRgyrCYtVG5QXuCmtlxD5PcJAqQgTQDRhPACBMptqgt8g6Ja1MvtLb3joLSdfdVnA0
r/SlDs9RJBnzvmh5XeVZKTJWf2m6bYqVojYNxPo55oCO0Unmdn5mw2eS8wBcJoF8OrJIiAAESKSq
p1l02Jq0N+GcyVAoRACa4TKnKklOunEF+KRwLLUf6WZHottXtfUjAfD00sv0NMVlxh2pCrUSOxKL
ZmCLRVj4cswmyVeUWdqi5R87L5LJctw0cgwiiN50fYv3kvwtrZOH8Jb3I6qcqQuD0ik1ZiI8QYL5
bZzTKNtXSVJkhwxqGpS6uJ+TA8C2Bp0Kxgry2KMsSXepJqqnvgCP6RDwRw4QwD1arzLqguak9XVQ
s76RsODVWgaKuu7rotvIwtybG0Mu4mo/mUkqUwdMmtAXAlFLNtbQqIieMM7altBPD1kjJHdlLFtA
k+knADOBvqLZRlg0D2KppOyByI4mNgQUBdNQZ4XAiLWEnJJ+sNILiiiVcASrFB814uPvtRK8wV42
JhyZkwE9U0urfAVlowLvGCrXjZFGeFmJGd9iBB8ToBr9eCook9Gmgq+QQUkhbBsoyoA3ZJiMrPda
vcUxbai1hWImXoA6pyZbNAKRGNezJhjHdBIlMueyNgdbUioYAdlM9exXIsHCtDq21q2UG6MJWHgI
3oehCw3g1VmYORix5GIr91BHnKI0ox+DkQTcG7uTU1bM4pUGzmi9OEIGNxpN+Y3lcnrkZdIA8iER
v4E4rFEbqfLrCsZGsKvkoPkmVlZxRpudBgS5jvWmHAeSOAwZ9oPdVtIAT47dvNf0IV10+gHtkbmk
GxytEuf82Cy9EHqLGEgNaGKyUw29TFpXHdkF2OJM7oiftbPR+o2epzLZfYSDreGnKVNSGkq9C+aG
3X8VFLisqcLpGiTnjGlfJZj5Ea18faWhXFe20TILEJdg0OU36RilJOSJWTCQZzjUtQ0KI89X57U6
bzVl5vf/b7g0qRL2qHlKjd2Uza4QcEw3gJah49LKX1Q4f9Pqo6RhmMCvsC5o6gpv+FB1yDJrHuSR
NWDWKlTI3XsfqZztABztJZPkowzwIgXnUXxtm77ZR+LQ7rNqCr7r+hT986oObGwRpqdsrJLQT9Wq
GWVX0eRNSFNTjjaVkLbfwYgGTlyoxEd+cY7+3SkaIB0iMnRR1DE/fnANrpdSKh0fnKOYHQ1W645t
0v4oBFmzaXvLX5zbfyNb03T8FBDnxJ8S3U9PmpwROa1UykiqTpuYk94K/BcWC8t/Nr0HUT7e61rB
FCjl8CcFszrXs6V6vSYPdh0sZIpEgVXVxH5P0yZdDJrbf34ivyu0kJqxlnORo0ifRTlINMVSbyvk
yiF3ORGGRGDRlFTOMpjCdVehueiLcv5iBK7f6adqBlUFdFzwLuhKWZ8qeUbI6sgbtXLIy/4gTNJo
kuOcWOSoWovfGvAuYpM0Sqcup/SLmtuv12bwrzpVQ9QUIP+farByaAUpIGJMmksy78t0NLftkLff
cNS9sA0muT6nONAK/xQ4Tb8KCyn6DjpkqxvtZxPoP2p9UyxYSjmSOtkKY7/nvJPvFTGovYWiJwFq
c/ZEMzz54knrvzxppK8ocGjNIkyVrE8FLaGRrGxZfmqAE2WPiYWTwcLmp9Ti6MgPss2fx9NvRjwT
y2rPXj2bClWWj6+YIMb9VFdIIVvy9/yySzIvVIE/kWpA1yCw9EByjUllpTQ5f6scSGrONEg5o1tL
rAt/QaS7lyYYlYQMElQ4yiq74j/f5G8eCssgMyDiE6r+nzV9YzKYVSRPIZuQCixySoFcLI9Rovhi
Lb3/+VrrUP441JFfQ6NBOoiOUPzcXRgFjOhTYSCBIoLwaBF+LJDCKVg6FAaMuE5nqeGlXyaBmKpI
tMgBM83C/KI+/6vRhvIN/g8amIAOOU6sBfz/GHto68hpXCUlcjB3+Z7YRN10iMlU73KpGW8F0FnP
UzAsZNuz7KjurMhsrPBWmO+CIFrlF1/Ab+qsgBeRO4ngDhAzy+s39B/3EyumUP20LAxJI3s1eBcs
QGwwqiU1b/II5JWUE9kalrVpJ/Uyu+Qz1H7dw4+CoTV8G6j/eX3VBu6fv61fR8Z6X7ScEEHhaPms
sW7kCf5/x8hIshys8YKkwYhnvFChKWyzpf5Kb/jrZISklT4DjhHkrTRTPz6HThjEmoFIr7wYzctM
e8qOu5VJ21nrkSCc2V0n6RreSFLJ+MW3sP7hH4cmn5CJiE4HUyKNto8X1/skUapgRto6zs2mqavR
6TiifTH2fvNIGXm8BJhisEr+oqzT9WSRVqlhpC7qfYqE+rqRF4lo+6XdEZM8f+XA+bVPwYqyktZp
gVHF+dw7SKlLECHGktbXTXjWSDV1C3CnjtohMvvzcPnNpSC7g5JlM7FqWz+tY0MuN1Kn4rxBWLu4
S9cmHtERlPjqYPpqYv11IuEKDBb2t/Sk+WAfv63QwGs2RCKL9BTlB70vqgtGnqyil1iYpwgSzWgH
wtgec0sQydqVf8hDDEy/AVNYdRSMe6Ms92qDqJKY8MWjRBP4OgReLBmpMe4zdK9f3PNvHw8hBCh+
EZrSXv14y3AC0H6GvE0Uq5LvdIyGg1SOkh+Ly7L78zfx64xCM5rvmjgXpjqDneSna+GPIx6dTFia
02J+bvq0Nd0OaMF7EmH8xp42ZN9ALyTNPpnUkC6SHEfDSy1Haec1S1PnjpmjAnMVWhbyTRVZofXF
zuOnIOLDC4dMgsyxNYoJvwjq24/3qHTQNDOR6N6FduB8CeMphLiAfcNyMsrVkxsKA1ROXSqiEdqp
bM0PCIhaJMKpQTqSoYlQZHu9oVXBFO/XFeA826jqHpJ1ViIep/MjXIVZJzf+kNYdJCE1IKFexpBU
2VMPx2Sfa0pz6nMonl6XhZPXhmI07YQeBqk7Cek0X7WT3MtfvCg/l7lPHx1z0Nrz5gkA8fo01wRB
znGVhE54WD3CJ6EWJpdA1fSZ2oNSAgglF9ajYGikbjqrWeWzpo6liypwPmHsmch1jEthsOHCG3ct
ABflOaO/cKfEyfwGIIFqIdDWBVx+x1dvs/vqn0m4lSkxDOqceckURy3dxDj6pyIYCpZ4ZuGrYIVY
kwI+fqd1GGQp+82I3EMOeiDuYbeR2vSFFvLXbdUKsjMYOGyb2UV+ZsTxpMxYAm9Khk5QHZOc8HCC
NOeW+PZcbTbxYgrLw9wEBbXtuAASYiYtJNW+Kt0BUCUyxUKDLBKCchIOVDoC2RvMKfkKYvHLkrKa
3hDI0qdcc+U+i3V0atvSRBvPoXMzbcK+pb3FAc/788v+u6tYTIMmrq71Tfo0mKiJrNFcaxEpMojP
RhMJmmtJSEb/83V+mXIR6cvkB2Ih45DMk//43Qr8d7nN9dgZK7JItFiXYCQtkzfnXVFuknDSD0MD
eM9pJ7XdN1qcav6f7+CX/QF3wPPEko34SfxF1DOKxGbXC3egyqXgt6pY2gZOM5Lep3CghNdNnipI
1kamL3j950v/sm5zaQsZFOckFLH04D9++IlWey/GAv3UsV6cEefJCX5rcMukI91MQZo7f77eb77U
9RRqrPYpEAfmp4cd8JYjp6XY0lWpuJsy9X3GY//FN/pTSfdxHlpN25yEVm/muiP/+KlIG5e6bB7g
LOm5dklNuG8+gc9U9ht2DZGXtGmYuq0Q4bah8QtyZsE6OlcoweB56wgwSmU4l3HbvwmqlHW2SgMR
wocKaoXOQnZBTUI0gxD1K8OxpareyuNyi35NJt/P6AxfHmOjt6elVFZYt2k8T5VkCV6fpoPqLrxT
Oi+PMAY4ndqcaptmlP25nCsYCxmCSHr8hSDcxWgAg+9mptTDFteMHhLsNSmWRx82wMWLSjhzUwFR
gNupebd4FJ5zlcD1MFR9Fvqps5Fe6Rc5wFftNhVARM4kY3lfUv6ZD5OcLqjMp6GrPWTXE8cUchsl
u6hIdrbTIWyfFuRYkgulXJvcJIowmMY6dfsN6RbWms6glGdBCIzOHeaWThVMG/0mRGil2Ni2qzcL
+0uwjWSsMN8qWs07zajgwHMMXJq/Zov/5Z38nzVK9L/YEr/gTjbxa/OSdS/NfwJP1l/5G+Gq/Uvh
8MXBA7EjXJOfwKG/gCcCP1o9fhb2/tWJ8HPe+Zt4ouj/4sCABxQfKAu6scqA/iaerD9i9sefSo9j
zU+U/gnxZN2r8zL+98sKQIAwIv5E7pAqJfhP+dPLuoRRolXlD0myo92yq+7zWyzrNMA6srBtmh3e
e7rP9+ynjtK2r+1yM27SrXGwDvN37Ti8dztASVfFfbYTztl78i65GGzuMTIYb+MjHaX6pfVEp9iB
h/asrexUu3ALd++w7Ib3FTIu25Rh95lb39R7/SW6Vn/E2/KkHeUXK3L7bAuFQX5s7rtju2dy9qxz
52Z+4bIH3aWP7CGPoxfcJDvFJ5XZkb3sevbqG6odZe+a97kXbwGtWH5xLm/Gh5GicmS3N8vR3EzH
/pHU5FvhrLzJe9WJfLaDR32TXml+vQncbpt64t7wI0f/kVyXe+7ySjkY2+AxvxUs23ozfwgluGg3
Ghw6XGTjZHZNt7R1zX29ZxNG/bE5W762FR/C6VzvK+v6tT/F+5w/NryKrue9dZ4feYRHPsMP2St8
4k7seE/qgKcdirNhG3blZ3dw23bQipzIaZ17XIte7lVHca8cI3dwRB9u7n2wL3yiKh3V7ex8M34v
Ar/pvehJ25Z7ybd8vJPb/hTcNKRLC4fg2dimG/WOQsR0E2U0TO3Ap5nXcoRhgnFTEVDyFkIiLY3w
NZMOCrCQg7Yjrc0pfHB53BdBzZDkHfNbdzcXrkIcvW5rT8sx38Y31aHepFTfd/VWc3Un4XMhOeGx
JLtoZ/j5ttyEB3lf3LfPwlV+Mq+5woVMJLaRXrQDvmfy2EnR2eiucats69ZO3gkPFy7pYTiPG/PH
fGposFysW7pqF+XQ3TVnU7elaIODTRXpijm0DYSteBX7kkdI/Aacmd+/mPt53xWOS1koP0hn4Y7x
yYwaFWfMnIYv2eWJ33djR7ZDXz+QHyT6Bt/IBqb5t9amJ3MDmBQtQWcrVzw0GC66O23B4zfkYt1j
lyH/UYBREjvVcfBHh5ZH/qq5k1tvIhe3Rni6zh1bdcrbxIdo6hvb7N3v7kPa+o9yQRGCDBwe0zMY
S9q+XuD0DgBlT6C/y13Uz/lpORR+d0auFOZM/zbvG8OIZuFuQnQhnbHQ2mlxXLGkdtP7kv7UGwSI
dz8wpiJj+ZEFB42MR82ZlO2knDr7+q31DQ67XnZQbcNB6eR2oqM8DDfznfZA28xEnJ0T7eNoqZ3R
vcic9q13aYw/ZB4u221TesvkzLIDAF3MjnntFjSKWfkKuOWDPVr7FTg+b8U3dm9OzNgVvWCj0ot+
qffLpUBYYe1JB3EliJL74K28768nsnELTx/4GPt6R9iZ8ZLt47N2X+Pw1bezcRdcGcxLnU+v9ahu
Ol8Rv2sPtSe3bnvu7yqXQoSk+O15OM32kNrLSXtUfcmJncxF/ElnkJxOoIIooRIWfHBsJHkKSOES
w1YiEPVok/jAJ325VyvDHTbKfbPnFbb1B1F2JIIEyhuSH4yO6lFmo55JTuW1+m7Ktu5Nfts68r6O
fU58RnbKXuI7YadvLNkvbKHeTD8Ed3bE2ruUpWPZKDTSG8Hjpd5FSIpar1NeeL7iU9u4snoh4J3g
ke9Vc4GWT/t3UxEKgk1v2aq6J5snJfOKVyqOsb41ON/Ggd0cptxuv4EFtnNvvK0dk5aYq0cHRcLo
iNzKZkR0PL4Bb84FcKyTls8R5NrCSUc3C96COPMVX7nrl20e0e2HIr+nEfsIP0T6ph4M+VQ81Pku
v/SXeNHsKrTNLUUtsbERJpwamDHPhr4hMqF9TNFU6Y9dSkb8hcZ+uUVRBERGjL02c0XI9E89TPpl
U+pOuputF571fKcgItqOd+Od8ciYcgpG91V3K6Jfw5mm282+u0ndO2OHtAiQauGUpj+P75F5DK2b
UHDHS3sRb0RSTn1R9nrBR8K46QVnq/Ru8SBcm7ft9t1yV7mE6K7JXidBfTGIt++d/ok0lbS0W18L
xpMU3pIZeaaHMWl28Wz0D/i1URkZGxntSDkIzvSGhmRTlHZuG7vYzZzOjW9Hb/b0YHaMU+ICBI7u
+XOeOBneUIjmYO3zckiuEO0bKqsn2Trpr+wk7dhNvIH4jWjHvGGjGiv0ixJjjtvU+uBJxA3MNnoL
QrLWDWbv5Eg/B1d4zHQ7/2apNuwiOT/FT2LxJJ2b7lkKd6jS+/DY/uD4YtfVm9Y8WGctPfT73Dqq
4satvd7mpepdOroPg+eNb3nr6Qk0MSexYdmol3B5H07r9pudq0sBM/Kq02A6TO4Ow34ymFhp4YY3
vd8lMrJNdG/EdVyzYpEw9taa9mIWjyoZnHqaXwRa0CfIo+kdKSp0bq3BKzbCaCf7fje6lVO/mrfm
FczY2O1OiMcA1civ/K07Zfv5GJw1J3fr19HWdlyKL7VydC87mnCYG6b6aqezuqjP0a5/pZMHO+1V
uR636kFT7XGwJ4Qj1+XRrN36adSupa3u9q7s81lHR5HQP2z4BwCnIkjXNUEMP5VfRFvGKgjwuLeN
casRTQ0LBG98vA8WMO7bTruQJxS+9zvURdMCu9sr8n0guylsKGOzj/YMMkbzcFJzWwMGsI3dF3Mb
TbZU+rrpj/o+6K7Fcp+NKC3cdxGDo/pXcfAfbcvvS2IB85+JCP+VkPATivff/7b5Xq70vvbz//T/
YarCanr7w3acYIei/T5/2I3zG3/vxmW21SDYyAqj70DNdMXo/L0bl0lUwDHCX1jUqTOt1/k3f9D6
FzVFmvnq2mT6EKmgwjMUoaauRTe299BTP+EG/4Qf/NRAomJHAQQ8IsVnOvQgWD6dzmGqd2RvhgyQ
JrIOuhCkjwJC4CujFKJDr+SK2yFWc4Kw6k6W2K7VEEKr6DIaX1REPjEF/roTk6TM1USDN/inUv4/
WkddgOvWlIuJ1TktkXnEz4GuxEdlFocfc1Yx55ly9IxiPALsHIWd3XMK2jTQ3b51raCxb5w77UZd
WnXbDaS8sDOW4lsBLNMXaFPj4+llfWQmHWZaKzIBGbhxPp5eBr1VAiJYmOKGPvGFRFDosayB1c7q
5HByM6i+8hF+OjD9vCR6A7ymOPJEqigfLwnm3hwCGYJ8CWE/X1BFimV0J0j4MkV9Lv0QdbQrBP0T
2JzQLcF328zBHMlN4mFUc67sHqf7Zkyx/v8c6//obf+fmaXCC/an1/62zF+Kj9DRn7/x12sv8/5i
P1hjUVYA4woJ/futl8V/yTpFP4xccEg4CTN8/v3Sm/xIhVRhMV3QVVmd8f+Gjir/Wl9OEbyIzhiA
7/FP3noO2R/G8OrzW6nQlAGweEMa+myDMksh7UB6cjQOAG8fjCUGO1FVqJ+2OqEIy/UgNYiIbKNd
wvy2iocyu0JwltADg9kQjJ279GUqvUO1ZGPWZYGVbDtpkCyUHYRQexZOerKqiNcLQAmJRJQRSKZZ
L4STxbOjZ6FUn41FiaTjLKJs32ItnzLWq7AJo/s0C3rhVOa9ioZRyTP661oKHd0pYkPaDkkV6pTY
ylIydmTWt7diXc6H0uyLG6WP22UX96l6KRvCd12KXFroz+GYn42gJXC3D42pnu26kErOSd2yWjw6
heCLI0yzZhTdCPmk+CDOShZc1aY4V5sotwodQvzcUjcIgmh0TKPV2BMhcf6mRnmwxisMA0I7MAFw
qxMrC7xZ7zjZLr3SIbaf6obQFYFmCN5AwtYcUzAFKnv6GAp+GBolx4e2HcNT1lnWKVem/G41nA5+
U7fjUQSvAuM+Hjj18RHi5w7J+i3CWrSkc9xOoBuGQvGJIyPhIh+FRvXVJI0j3C+mNNuiEg4or1Ez
DRkmsnJ8qhIdeYQSN0bsZWETU4vsBaqWIcEY32MQR+yi2cJjXc9d8nRULhvqN9nUlMdFzw2g7BDu
qWPGUvhe5CqoaSEQbvNMRPSXqW37EhBI4lhlmEOxMtVj1KnLZcaHYtTEjWhGWO1Z80igwWzQHEYx
VmU3lpfggTiVZFdVJlwD+jw3Ri5Pvj6I92ati6TlJvlrqKAZIJY6cwZyJd5EjUQPu86LfMKPklhn
I9WkiShiksVcuP7aQUxIScnahtFjJFMwORWgZz4Wde8fpASSfzJIi3HfRzPbsALqB19xIfK4G2OS
XejU5V0+EFjoNdZQwftTOQnVKYxFlhtxOhGpgdwzJGMiRHZWI3eoNJETQB3KrEianI7U2dtw9pYa
ZYq9RmnV5EGm3bbReqV3MjnvbqeuFHpbis3y0nf1MvJdp8uDOmbN4IyxFGsEcQ0p6S8YWa7KWJBF
W5zMfvHNaGjuIaPEnANjlPCpkgyXMYoxNXeVMt/3rW6wwW8CGhxjXXfCdo47TuNt0ITvlhVFD0S2
GxGJbpNcboIp6mFnjnP1o27DzHTzoEluCtRNHYwWEuvqQksMOm4qjino/Zyyg5nm6zgMKdDfpOSr
kIVSOkCJQMdehEL8DpKqm49dlI5YpWNFvyGuLnwgWUNtCJlJgo2gReaLBmcVW1Dbmo9xV7S13cxx
dCuatE09UaiTM0HFAX74pile80gI2X73/MymAD3xxI1hPIZ08O5jPEq3TW/0lO+NVt6lRHOOjjao
7UWgqtmRl9LP26FUVdhmGClPcZ5huclakqZdMe8b0YPrShFAzXXxjJQlsPyko4Bvy/NY9Xu5VikU
4Eho30mZH7+XSrNku4IOaHitVWiLbbA2c+BZHfPb6xJAPnJaFLPPIfeAXUnvleUoLLkQkG2JhMuJ
lDx9M8NcnfxGqird6WPBeOgmIPGOLIMTt5OhbFAsD1L6IOnCTI0w7/MLapaBCKIlMd+aYi6uzTGT
CL3AhxJ6dNOV0s/7KChQQNcCFw/Ag8xWVt1TPuDIL8LXylA4y9EPtMdF7aV5VT7Bs+jafWfidXRq
ZQqO+G4m0680aVmcSieOyGvnQDT9TidL225bpTYdXDlzYOv6ZD4osmBZdpjNOYdZacivSN0mdjzS
BnkbTIms2qE0Jdd1ZSgzk08W3JBalBNJRdbzdd3V4ZMud2XEgQRP/ZaLckicydIJdm2E4c4hklul
66BYc+zVMpQAXCxB9oJgWDGcBuRQ49a83KpTRWZCoWsk+BO34NrHULD43ugYFoEmBKXO0Slix+6o
CY1fW6oyYV+pZYVCuWiXNzZy5kMp9933JTeRNRvySCMQJfdzmwwYd6VSLwOC0CXuXR+FhTZLHqZ3
LUIZQi5ktWpISpIonylpNd+NPTGam1ETUpwhs1E0biLmMDSEZsAbJltFkPtKaeaJS/pJ8ci3NjSO
Bkr43RwSZqNMW5ChNKQbScC21PKhrIvm0Mfm3Nr5tMy53Y1mgr62TcXbkEjuyaOD2pD9mqj9bh4N
uXR1eR5uF6sdG8KEElq3czOEl0zsw7OBVwLu7ixD7GpAqpik45bLWW1HS3RNJRxZdKVxeUfuMe4J
SOIU3c+tNGEpmsnIJXO7u2G/sGYHparxVBeT8k3SO6JdNXTSs40GnKQUc7HUS08yza0gEiBly23M
cDWGytiOEiFDdpVoBK6KchnqfiTohCOMlqAS1Vso4gsS4wZ3njoWPbXBXL8uZs409tLXanvEjQVD
QCnU+VpIuR2nQRrVu2Uot4+9Gv0/9s6kuW0my6L/pffowDwsekOCpKjZsmRZ3iAs2cYMJIBEIoFf
3weuHizKLcW371pUVIRdBgkCmS/fu/dcG5cVpsE9uxptKFAs1gNbV1uekwZgs+/1atnlBFeuiRxl
IjZNPYxkjLEji32b9jPRiJG1DuvA03xdUN/TCPdd4zqqo4UmSh3y1NQIrOY4qP3wl0orku7xg0LD
cxb8VRvPYKLIv5FUO9AB9lNKouKtYADr7KpJ2Lxf2WKd17rk5IB4ETlIgjPmM+kOWcIjzy+yAyCC
ZctemuGCRE7f2aRDJIJtRpgLEYqWWT4vni6uO23beHbazpXsF/yKsSga+clq3HY+r0uLMCDk34Sa
ar9zSVSbfTbkxKY9j1G319ssTcqvlpPoPDYsr7usxpl4uQSPXU4OscECPqM3e/TakZZ3mQ/OQ1vi
+TswaKIn10hjGffDRBQUq/eQuTt3QX620YIrbcusIIdhZKa6nLVk89Zbn5dmiCmmvHs/Z2aK+YD7
v/K+otsicnK1C8SYu5fa9hGzeIFvj9i2DYKLJ5+aGYOesp9Hg+Rgaowk/M54N/0m9Wh15yXxqgxp
awgMQGkH466y2r6M8TWtcXtyzulSY8QINzYHuE8ZOAB8+V1tBMfaHYkJ7pdwfZUIM48FW0Jxac2u
qzdjrjyT1l8PUWKYlXU3zbNzhzKz/DYFNX1dux0gAo8IXvaiDitaz6Llaa0Cr6TgMOEg72s8uJS5
k0yld0XFGhKw7GPevFxy1cw3DsrZZWcUFZETmEJyNpvFIqj18xJRH0HEwSccXMKKU9kXCuaiOiQm
2p9Le0ZkeY55vW3vhl4M0z4fzck6dlOYDPuswHNFxgn5SntPj0AncSdEHdDsZHbvnJnZ+VZa5mJ/
cE5ez8H/O+XjjIHIYv1hGMzD4EN7+frQmhS24Qu8NHHNH1+5fZnHyGTrlz9OXbf/+vf+jDZ4A2bm
MshFEH1z/HK53EkHI+oJTjBkV8bC1fjbo7zSn61AsnZScpITW1m2uPQFllxU6ZSIZj+R8hTk/f3/
n4TlfPzxH/8WcUvf6X/1P3++/HzV/eLv/88xGAHqKvpAEgypahWb/Kv5RSoHrQz0+ihgGFPTyvrf
Y7D175hGUM5GKMvQ6KzEm/+eRLv/jpmB2TYTbPBjK8XwnzS/ONC/ekLhwsChoYnDSThAu3fSVpkq
lTeGD28KMGd7nmh/uUGrnp0ZOpI7e+nHazeY1Cfy3I2DHMf8jHOwd/bHzfrL8/u6tRNwzF+FX797
hFgIvNOEJizUk1Ovvk0i0KyzdjG7a2Qi/YWYodK+f6n1hfvzhVwvxX/4tvQUfcbvr19IXRuDt4Z6
cNBr69gvGwqCphvAdH9wnTf3FTjo2lVYnSc+oSMnr2Qpk5ASk+/Uaki6IwSjM7gjBDRWUvnXrJaF
u/GSjpezg67MdGaufePYBeP84nlzcYXOzrtP0qabY8fvBTsjeZL35WxpguVVQ/pmN0ln2aQ4W9ek
TDUQ4xgQJbKeFpBaz9M6yCA9WTzp3PZ2rQiafIfQxQH4gHzyR9D4wQ6QAuofVaxhaVkY5CZVPp7k
Hcf0BGdm6ouLvuHouu+xBTMYnbIg2/XmItzzIDeG7J/qpKDf0PchMJ3/NgmMOvl1HLtKAgMdcJbq
F7/TKSZno/ynekPeQ95GFkwsHCjh1+7TnwL9Dk2pnRsltoUUx7KRuhPufO0yTrXCh0g5/c4yvBkT
h9Hi60st62YKawYxfc2Z2JJjjL3UgrUtOFEqHqYPHp1TcRquDRO9/G/TGHXdqdoXEbOsKsHHWwY7
jAmHwAYvDFykXcfhjL3TuH//WX1DBeOKtNzARHFD1q7D+iz/0XbGFOTlbIQ4KFqVP1h1GRZbTOr1
WdpW3UtauoKDG0Epj4GdgTlwqAGfoQL6+c4qcg92xETkqy0j6njg98y5q941MNtXYv4eJiANDsIu
maDSO8+ijSkEzof3v8Jf7hk6GrTR0NTQlTknr/W4NJxRF1hDmVk/ABWVh9xN83iU7pWwox/vX+x0
ueJ2RfS/mU2gFUKRffL8GESzVYsTYOIpneQqQfp/qJtqvmmMxPnAQPhbs/fnerVeCzIR5z3I0iAg
1ibmHz8NAIHS8Ecj2TQKOizJHwLapuIF33mlZcxnXegnVIKRNRTUpm76c/H66JZ41DDY1o2wvI1Z
pWa3175RhEfspuXDEOng1i+CzGPY3jl0ZKQqIdu4lZPFZjRX1ym+gnErvTxSW7LIck0LRqlboO+9
u1GOJrxV2bY0tgS7mjMtfwVTt00b+1a6fhLd8If+p2mZvWftId6G4WGI87bpwdNQ8bJQkUNDHGSa
Z+Y1ublzdqYIOpz+NYT7P/MR7FXveHrviDZkrOOAXnjzO5Vh1OEFIrrAzVrOwdRAdc8ARXP8D6H+
PzRt1X8FMBRZm2WQPjIWS2Scq4Popsd+/ENXeOI3+ej0z30bJV/J0fFv/a7woakoELFeMZX2vs9k
9KVv81Juui4sv7//rJ2MhFYfEUshjeq1GFiDDNeH8Y8HALZCqaoVM902bQHjhugp8tiSNk6jYT0c
ZnS31tCOg/Q6GQ8urb/KI6u+97tkuyhkp5suVf65CQbgwQE2F08G206MZt36yIK6PvinNxwDFgYV
GLMo9k8+axLCkSDFD4cRRpUYEWe19Yag2L1/S9ad8/VVbIaFDJ8YO7GvnmJZRa45vnYtDjdCeBEq
BPrS6nKYTXRweqbFE2gWJ6Uh0oR+f/v+td9U2quvC40gdZfLW0kAx+ufY+hnhY8UA46ss/m5YzoX
wySar10vSx+I/gWdMbI9sP1WmnhDx+AoCVRu/OBzvF3v+ASYDVixA5/pyvrnfzwVQZd4BqMBwJEZ
R85sKDjKtJ1YFbslSdeN5X+wM//tgsxlGFGu7iOq0tcX1KhtFanKwOMxUsfN3PpnKIb7TasHmrIy
qD/Yk94+SiCiWfWwWeJnxlP6+nqSxyYDOcA8sepUjP+dIADKuQ+2jb9ehTIQ4TEmRgqO11epdBT1
1cS3yvrIPRsmE16JaQUflLd/vQp0298Rezy5J7rsKWwCiMV8F4KD6eEZZReDF/qvKeT/udz97SrY
+zzeu5D52GmKXp2wRNObW/3fxkJfcIHxJtPqg5fvr1dhAscKvtrPftvv/3jwPPq0Jp3WlXo/Vmrj
Sac6m4gfunv/PXv7jsOQ5Dxi4+1lj/29tP9xGdPWuefX/DBTOU371tHOXvBXDyWZvUde6/kLyQnI
C8vG+eAL/v4Gr5cXeK+Bw95OFba6X14/E0JPTtcnLGJzxz8O7629l50x7qtsbnbtEqHGY264XeTY
7Ef3Zaiie4qgFQmUtx+8dOt6efJRMIau3EmOjegT1j//4y545J7mmUv4BzdbfE+7FjWh4wpYE7P+
YLz++1F/fa11BMrzg1GBAso/qQH9PAWQ7tYJ4/Ul+sLbHg1Q+0cVbDk5uO7Wb/Ip2EMzMc892hhM
P6oiuaydFjyPlY7ZFyGnILmp+VfutAtJaQOpwDPWJnxZxWM/LiyKS05jPXKGAq6XmhUzDKsE3zOM
Gp2a1ZsK8ZTbch+rIvIPg9k7Z26opvSD1/7tfSVhiIEw4vD1kHaqXtC9yGjZkzeYKsrqJnUYH6Zy
PFscv47ff5DfrpuUDxAwbaQLxMo4J+smpwVGxmtsnlEL8yd0HXlpSFwY0o5+0caWH9Q8b78Z4zeY
sjaGqohn5+SJibyauJWJy80zWCda1ZrRriwsVMa0zT64jSfCmbU24UtxXmcPJjYAR+rr57NWQULM
dpFsKpvhrjCDhtnJIM4XUSX7ZGnM/VQ5wZe6Cu27EbTc0QQPE5eWVx7fv8tvlwuQcjZHR5AH3OrT
c6Ojwly5HQ9voGbxaKfTcMh1H0Jk6+EHopJJlmPFbHZn5bX3QYn+9pav67rLksGh9e2ZFUcfw/61
zY23xyXqkHM9iMpumxmIg9//mqeLL44BXD0cO5AukBT45pST1Fk5GAU6xIKGeuMa9PDsj+iwv7fy
P1cCDhoep0B8uHwxMh1PnqGi9Fq7bk2xFUvNSMQIouRAg5QWkZo1RlzfKT3nTFWzmR8Nv5moeJzG
mGMAa5aHmjqEQuXKzB+QO5cm5Ly+6S47BoSCUYhWwScWA/SPZKfQS5aNkT8y+mzSzQJjq71Nx65E
fk8SRP7B3Tv9ofheHHFRLuHtiHglT1/FwBdWNyriKIOlvE7hUu0J5TAuleO1H7yGb38ovB0I2zi8
A2SxVx/Jnwt34boirRdDbI2hlmfaMKK4VVb1wRd6c8DhYXfJ88R36rnrGeHkl5ozejhj1SOablT3
pKusKDa0nYyC45433TA8qxlmRWr8LIemZT1XBktBVmXD13qQOGvhxSy0fPyccToj/pUHl+Wy2nbu
VHux0dQNGtExwdg0OQ54l6BJYS2PS5F8VF++Kaz5LjQeaBoAPyZM4JSaEE25XLqi6LeyKu6tqO6/
D9Pq7pjz4NwdXLZe7dl3WtT5fYLK4JJ5m/NPm/WrJYdtFro0pxcOjq9/tbGuSBVNHLGdElXt8yQR
rBfMNv/pS+x6a1wCxwc0UYghX18lJR+ymNpGbq2OM4sAnHxUifrQRvr2EXQpBYHi4+H3V1v268tk
ss3Jbavktg40uoE0nBhFSvQ9n13l6qdgGtRNH+rhTgS5vm6KUj8I7TvToReRKDcUZiHCZ7SQjCpD
c4IjEwpxUJUwf3Vq6a+SJan8fVktZrrvC1V/S3qFzyer7HwGFOZ55Rb7ZfBA/1rJeBaJuDZTk0x7
1XfJVZ5Z8rGtGuLbp2RmTpQOGiVJ2bshBLvZB7EyIasohlzLo6dNYhWTplPPtXCWl6qFlruxRtdn
YKui5qFKyya20jr4kOVx2kJwHbIfEaBSJKwyVPvkkSD1kYOPpfstpdj02AV19GvMg+os75LwfswJ
TentoSWIFpzLc4LHPkY4E3SbaFxG8cHrbq0/2euFea0h8OWy5fKjnlrGMouBa9GsFDH7rkw2W7ls
mItTi88fXWnduF9fiU7aKrrlPeCYGZxs7GIOVJ0aFZ29qPXGy8X1mPT6AHb4XfosACILkwFbaeA2
807YIzBmf6wD+5Z5un3//vvy9muzjgJT4TQAOQDSy8mH0UPGyBc63daeGPRtCe7B0ZoynY82wC/H
X0PgDfrABlUROWfm9gXjC4uOF3yckC3IzL8w/3CBSApScj/4bG+eDz4btlrOjiwXqB1PzuG11U3I
S8p2m2pXM1Od82Sni3D85YmyrY55FyFQa0uzjfbLjOtjE6pQjjsXnu8F/FgCMd7/QP+q8E5+OhYW
7hWPLYEJp4mlI7ZamaY1UCK7GJjgQHGleQgoydrravLyHSeI8JODyqzfuGwWT4VEvLNiMogkz2fz
QY6t/eg2PgDOcoZvGzXVQzXauNbA/02Pljnoe/pUyX3iuXUZO/1sXQGRddoNFTVfSLuOce8mg5He
tqT2VSgEDL9lS3GK8NybtHeFHtP5VuaW8QuVBjoHZXtjtWOEnXyRM1CsjS2a4DhYMnqheg4FW5Or
nV0WLgys07p1nG0YZcgf0CmGTD2iunimpAnPE4Yj5HTYLZ62gC7Yz9zups9LId1k55rpYqMA81qY
66wqX6doShfMSFnzrfNYbehLWxgjwe/T7bb9PlB7q5u9ly6A0BnPIcjFuKCd6O8bb17VcW1UYfxr
Q20icKrldKkV8SnHsJ69b142we4lDgknBhMM1qnUN9V5RKYGOTX2miRaKJmIA6ITwIZFF5kNqMqy
j6BG0y+IE6gzD0PTzMYhLwpxNzpt/5CMKd6Whfkc9qlspqBok7G8JqRKfnHYRIBphEP5U9iT/BZm
c3HZoliatqk5hlns10vzYmq/2RGuWM9HxKR5ykIFIo24UUSIkdMAowYeZ/xEJtfh2cyb5Qvabh5h
R6WGfUTHxfSjbCqVbOyhgoMq1SrzoFwInltv0Z9m6MSfvGAk/zCcWfnpEI/jd2nx/GxImF9I1pQ9
giWvETMowGW5agjSWw6kHshrGkrN12zyi0dgyuW4TUEI91tB4PCwxztgc973jRZVnUNb+aLNOvz0
gZPUV8jDIh1rdBIjDewEbOs81jUClW4Id0vjUD2YVTv21yNqfvSZJYrPLUKyoom9QGK6KUKUgds+
Gfiqpo90aWe3HYxPwJDsLOhhgp/tshJa3dZGCdU2ZY/C0h99oMOkvFs36LkCRnRwuIODChvf3yBu
W4Nku76Ezst0IIYgDHZZKi+3gDpL192UVekodLOWfax11K83r1l2rbSkGRekSQaQG4GCxy7C2Auj
jdwOm2MZ6L2uE3kvckMxsUFI9bXthQy2E3Kxb3VSIWDyEfhm+xEMztWUcGK6BLeXPShbZv2XUZmz
sfUcMRW7qHTHYYtoDy+kk0GO21WBKCZchJy/t1lp0e1Q2o96shkm8QDKGxqFpWyHd3KxxaeKKPdh
rdHmn1qFwUUpBrs6BM2k7su66QccR5T6fJy6eZLKytKN1MFwmYahoDxQtXFE2Rk8VWk2ftUidDDP
UYOZTDIKiO++JRFqBktU3o/m7LsXJYpieyNk2FyqSUTZoSqpRbd5wdq7QaAyM7QYTOyIMNb0U+tl
8wxCRs23uXZNsTGDfnTPyTywzXMbdJm8MNPUY+ZajNiYdehgClRlc5fbpFQeJ2FoHwdfEzkXURMF
7ZYjsKLA7jl/x90go4M0SrUgQavEtB98XcHI7hzVx4wR2qu50kxI9FQAyUYAVVtxXiTmIbJSC3dz
gV6KeIE5+6EhMKe7ZlWpGH4XnPtNZFzaDg1D4jkT8czZCnsW+Bj3tkqViGImPpTJRPDYL2mGr2Xr
CMOAA9VTmWwspjNXU4UKei7JSdmyTBTRzhFZo5l0NkWyH8MgE0czkwkew1DV4swkdvZBStuFA9LU
jHiCxCmdLUs4ZHEH2i9040hDAZ7rHHfunKFoiF1ZNt2euE9/Xfih3u60GIcfeWSmQIPtyYEzWPvS
PNNdie2yc7zmLli6+WfVBFgdAymdr66ckXyNqcPmMQ15BOgbMFC9K8E9x1XbLyqu67k1WRkDhG8S
hVAZj0PpLrdN2GfPYwAn59KL2PTOZGgO0FDlxIwnjzi6bgpOyUlcjGaLtZptd5ON+fJraf3ps7YN
DrLEUaYRJjUmVNa8ACgKD6oYu8+LWXj7rLOu6ER5mzlRFwEcdyTW5nWt850RpM+GCJ5rzzg0KROj
ItFxzeuOT1LvBLrauhzv0enfatnch4pnhvkknsmbvBNPlVseOTXuprL8aebFHrjm0SM4IGTM3Hr+
deKDFpYRvu3ffGZs7ajNNr6ODkHmfy66+nFgc3fFcDFbCSDeIr+eZnXh+dVzEaxqvvZqsZ7a8b5M
613ovFgSbzouAZjih2HO95XMdmTy7tlZg32Qh2WcIy3krsLtX5zew2bN19ikTeJ8SzN2LrgYMPAT
82Y0KhPavpWNd0kDqHhDi0KfMWu4oJPK33U61jUSxfDim/VtmgQ6NrvukAfD/aiwZ6e8GGPdXiVT
xbJLZh28+0+kxB+lgTDYR/Av+x5ZLwZ1g/SHUGbTNxOK/5k5B4d2Xr75mbfrhugKXfkFv/+dY9cP
ntGeeSSMbUpp34Ui/VT4wdErH8L0yvHqPh6hjm1qdroLnjK5E9OvsksxKmHerzFx1al8sER6hUpS
EHAwIeVbsuOgnZDp5PS5HqzDpAwLLn1w7E3nIRmK7xbK0k7aXlyhhm8me09YQU4eYbMnd+urNuxb
K6P3ljGdMVvzs53LOIoQIovQo39t4F/ue39jLPBEMDA5OBqyIsS6pNJiU2fLrjMqeInLLRCXr8qa
Ho3uqzORrGwUL4WsfgwJAy6yjq7sQl8C0NtFU0Y9VN8kZEhDCLOORWo530JYe2xCzdYxJn1uZfjc
gZ9MuMazpYgn2/zR8gCteMIfufNtYkY/efPNlHqPFe/TZvTzePHNs3T0ursJWw5wbso4GP/2tDPD
9odrlWezVte0BA5e13kbJy1oFsj+yTaGNmYeelvl/Vnr8VQUqbk1l/GZF/8GKWR1bOem3Y0BSxwQ
1LsRNRrZAfKlHEtc7LlRMEtFWkyRpAM08gT/TFLAOjcTEDNgEx8zHh33aE7eFTKKM3TAZyZxKmeh
6C9LwhvqILzsCFkmRQXuSuUY136BbR8vHWPUXJ8hSpeHbCh/cOwFsEHQR2HX91NoPQU9eS+4N5Ty
kfkOQgTmEVA+py1PumYC8LlNLsva01/8xjG+2ahDftQ2LMOtDYJ8xJOAVnNTDwXqgMrCGg1rnEBq
j6MiNSQFVhTLYe7udJR10ZGwIbvdmuY8I2UdbGvY+n075JtsIJdjW9py+VostZVs1yilJlagywdI
Gqq8DrCDWLu5o3lWOeveMtjopbcN1qmfJET4YewUEKS3Ud+aB1mkLgMLAbDHHaz8Jom83CXhs8+z
TYbeJthCykeCFLEaPGtm2s+miYQWT9CwuEip1Uyjvi1QtbbCmtAUNpllAC91OsXJou7OZzNM5p25
9CSI0PadWCPDEj0r39pCnO42nzo703euP6liX6Y4NjayKYjgsaoyAT8xLAAYuj4Mf+C+yL7h9Eh4
dp22+xQoXq64qyCEbfuwnFi+pOHBrHLmcIOnwYUsoSFVELjSgIuYC8rGMpM9fmZiGFrq47LFY1NV
tEDcHv78FqVpeRei+F3YB1HaG9GwW8p8AgBUOrilRpzfSH+mETa/5WrKEE9b/YsYSAJAGh36d5HX
NUjOXR/3d892Aq1lbpG2B0pY8z6bxET8DLDcX3PiOjWvWq88ArYqhU3DiIIxdibHK9hGJqrbyS5r
JOI0vdRFFyzIwWZLOXdOhdrjumOBLTEDjEOwYyyVXkQFTqXYMaeh3ijC6n4VTcfP13Zj+uiq0HMg
KlXZM8wlS+ygMvdfDGmpy3Ye8Iqie5oZPyZjx9deBlNuBnsoroh+Ymv3CwmEqUwDCH5tkQKbm3CV
dlsRdDXPTiSG24UhZrdDf7s8VCDKiFXxneRL0A3Ns2fkuOIMnEjf7SSL+J+jKW5c2uJX5exYYAtI
r6cscyrEQXm3DvbImwQITLGp0vO2q0l0D8c0GnlCO3QJNHDNS3ohMjyj5VESN+FH+V05WfWF0VXt
Y1AKdQ0HmS8/G5K7zBzSWLvJE7TloTWJzwltYxXJLYymvLahOh/LxP7G4m1H28Ra2NnDUVG+ud4Y
4YOoQuzzXSLSY1Gr/GuqGwenf5EHCnaij5RO2874bLppe2v2hcOLDclv49tF/WUqq7bYFNU63UVr
szoWEt5GEKdN+LWIEOpsljkEW1I1YjoOjlWtFZJJaoz0AVg6NLKg9xRJ/slIB9AMdMSY24KcKm4S
f4qWDTBn3znzll5d904dppuJwI1nzhk5ehZnkXIvVNleWUGXdZgFjexZ8H/46pekIrEHhzYGfEbt
tOLrNqSGAF+MgyeN5C2a/Ob7ElUM+9RokPXhJ+0VMqQRSbky6KcZFN4vBoXzp9yqsWU1QW0RUTG4
pAP3SUhnjLJTjDFKZ+IPwomjGGHAo0VArWtWzh45NtCYCGnNsBOL8ryzVCBfvHVc0Ys4mJbxheaM
KWMcG9FnP52aW/5Z9YRenaN8iRzpM7TKjIM2B0kQFUMnf1kdsSodfPsn2ftWupuHdW0qaBpwCBJu
5m/oFEXqqphkdoZfKqv2KYnjYte3LhUtkSqMNaKITHTGZMMs4il3yRsq7AXwLrbT/NFKs+oxiZC/
YqLSaxaRKHvmWD7wTaMidUfyvEgYwinUg4ZWAWieeunx9Mh6usx7Iyt3aobStiU4AKoCTmneF0UZ
cCRmyQPgY65mbob05o8pMHNgJ57ZP7aYWyQ9tyowt74/ZudLmTTuVhuTDMmK4gEgHk4Dsijt2j9A
Crwohpr+Sa9w00zoeC9MTqnMN7zwCmtLPvLiWuNLrqG34br0sOPxCA4Xg2kARqhGHGQ88gUveO+s
AMqmL/RL2Mys/SF2UCrbUo9fqGiNYWe5CVVWis2CXSXz4CjNTXqfmv7wQEBMxgaWElyyo2PBM9EV
ko070vQ7YmnMgdxnJKU728nS0ZFnrtQbv9bC2/QTqYdY6b3MOnhtCB1bIoeK9RBAhij8LARiv0Tp
bRbMLXyXYoazrWRJ/vOgPM4iQ9QqgBeuIS+QPTjurqo5jMQiU7BF3IJMBMvqgqeu8RsIohB8v8+s
Z/Zeid58Gv1++YkvSDwnKfawIx7V4EpOfoZvaUqTT3OWR/ahmnv52aCS6DDJ5TxiSU/MXFy4Qdod
OESvHS7HLH5aFcYLwlW6nGC0ge7TxkH381yxcGGXrNo5J4eqi3JwceNgUk+M8uAQYm1up2EhhS30
xwWGCTTTHtatT/4j4YnFJ9oBrnk+s3X1vMrpMhyAwS5xObjpjaTn3e5CM6G4yVKFg6el5U8KScf+
RchDiiWvFzwM/kBPdFPiPgSyOS8jEWoGgHRskVb1tZaj98My2WTYn0abmtkR7OAGbWxtL/lycBe/
/VaUUe3sAq3q7VwZS3c21nP5Qv/Rv3JIz7puB59nqqQm9mk09tP3cCq7K5VGNJmQE/7WA7hG/Q+l
NWwxjIywbyMWWmfQJ4M2G/xymxR5uY2GpgDBM+krDscfaCPejFK4CA4evOoMKwKmr69HKYToMEVu
OJ1y9Mx3fcWNKus2+2CGfUKEW2WKTBuA5zNowBMAKOP1ZYhgz3paPWJLpLi4msFJshMM7mOj6UTZ
GUAwgSvoxmloa9Nrb3ake93bo6ZPQHV83iETi+dh4KiHYfCDvvKb2envz4Y/Gn029LvTrrIm6ARb
GCFc89q+spseGw28zCYs9O79Dvab2ND1NnioEUM7xDdBGOrr24BCorB7WBssH5MkRWjog19RS4SH
VxOgFDmqjb21wGsLX+79wIm2cizTp4VcSVxhkB83KpDm5ZA6827UZXMeSpN+F2E6+7a3k4cPPu4q
B3rVb+fjcqxFSe4gK2cI+/rjambh5Fardmtggz/LC9Ki4J8Me91jvh3zrN9nlQFniAXn3OfD7ygm
xvPcTB6jmhzAkvLljhZVysHGMa/CIbWdzVK7GYL9MCTgxuq273/ivzzNqMp5enw0jMwJTobGVIWN
Yc3ocIBidj+HpoqeM2HJf34VG7CLw1Q3grNwqt8znb4WhK0BZ5JJfkljV8ZYFNT+/e/ydgLOGJ92
22pcYSr2NmAFwGIbkAy7DUsbZFpoR3v0xP0Pr7ZtJiBZdNUQULBdeiKEEtH6V51ee++1jWUfcps2
9r5WKeggqz3MpgxCkuSN5YKmX3ZeEdd4GHTofXb9FZNP8Rq///HfvlV8eqjHSDnQrjDUe/3s5K09
hA3BEOzd1A78XmSxC9SBgwfF6f1LneqQ1reKwx+RBCaiJ/MU5Szw6k5ywuUhljbYt4ShbtOo5X22
/ZcWK+ZHb/HbwRgwHzRWOItQi4JLfv3VRtPgMA8ueet7ibou2Jx3eJe7HbqC/og0B9jjuJh3U4Bt
llZZGzuB6g/MqOvbf/zFkUfgKAEYglj/VDNjWnOtA3rVW8/CzmwUQ4K5ZWr2Pj022u6N/4H04+1v
6qIlZVBJs4fh6ak6WZOZlfUz56do7Jsb3x2ar7WvSHOHEfHBvvS3S7FbrEvz+tOeqkxCI6OvMNGY
po1NaDIiDvAH+BldIA5R9MGr9nbZ4EDLbSRWyfUBGZ/oCTglacdhY8IGg1kq7AGiZTXbwPu/1m91
5clyirONJ5QtgFiR04E7kTVFWDg5yhktE490PC95DJGZJTtbNQtGqtIhipK9VA+31jLmQJs8hCGb
iilsFQelBrNSCdVd2wu98k2PHeXGnkP/XpGFZFD71wsOatw1XxZl+tMHq95ffhFsXyC5ednw0Zyq
pMkUyWleEOFmEUQa21ob1zm0k8vEGv0v79+pty80/zyMCIeKAW/AafZKp5LemkPM3mIq1VnWl8vR
sGpx7BzmkaUjig/Wqr9d73e1xbLOPuefVCdF0iaYka16Oyazd5jGdOU8+/3OjOrwJl8wDX2wYr3d
WDGUkwe9Fl0Ig9yTFURJawqsgX2qQpvNKcBOPhd22F0FvRUcyoH4PlA58vNskTAIE7SsPprtvxXC
+Qh10PV5az0C6+qkuHQ5gUvEsBi1ZVP/wEIcXRRtE9Ea7gzYNylh2MaaddXbm6EpzR/EDeLGrwkI
0huSUN0MiEGq511tiPCRdAa4XiA8BpqedcBIJDTbxODcOFt01YndbhgtVdlLkGfoBAYiwgTAIHfw
j4w7zXDjzV355FBMgBzNy1lflXlCm5ppvUuLNRfY14NEwg4OosIM4rEU8M3LTsurTAadu1PlFHy2
Rkz1W1RwhCrigLbNC2rf9YCKYsnbSNukR4jYIf0ykrj4a5kSGupF5j4OeZeTCDuSJ7ZmmzzXXGQ8
QxaiddyU+Bq3dV/7P3FuAjWInFB3scshOHpUvSSBtrAlALXIbD2CGJox6RiNT/mTtJvuie6HvCUv
sTJjdnn5JRslTVlihcWKzgGasm8HxGGXiwPdh5mNi2+JgsvK4qTxJPTNyq2+Eg2LDLXtvaCgt8WR
+2yiu2xg18tGYwtGSB4HEUY/3KBv79IZCdhOWM3ypAv0/htDLo21N+eJhqgdDF2CL1LlNMw5TeKg
ZvQNLkJ0j6blTg+2u0Io3bZg5tgp3+riACkDzFWUMuBftQG7tTKGip+jIRzVrRo0IZj+dRojGa+K
rSLW+HNJP4y+H03KS75d8SsXij6gnGtl7IbRzX8ZY90dEdb39EpTnd0XYH+sDYle6UWuqmFTip5x
ap+4DFxk1IF2HZugeraGYNkCuFH37y83b5d/H3ATelATzS++45O3EbBCHtV59p+cndeO20q2hp+I
AHO4FUmp1Tm5ve0bwna3iznnpz8fPTcWJTThM4MxNrAHLrHCqlVr/QFCjzE2Pq191TcHuGOfj/In
vJ+Gf3JF0jhAUgyEF8Rp2iCcPgPNQU83myo8LSUz+TExP/Uuo7F45Dke+e2clv4oIWOE6k/t9QB/
QViWuEajV3QT281415JquSWNVJRK8ABBPUoAjaidEuWYur3moV56OLZUXtZTLvn8Ey7ESV5xhKxF
qUzhyjz9AhwUURDriMtZlBv3+FUKL1er+lpoKK8Kja3z+XhnfAVIOfCtGJGdyrB/zGP+IgkMopBD
G+kWF33T5/nK+C/dZ4fgav6dXg8tLduNJbpwQzMeGwB2Dt5r/NPpBxaYhXcqDj2u9/34/PF8PB52
vns17LynYbeR4JxvutOhVjkH3bNMrnuGGpuvI3a4VAK3vubCcp18zfIT/pq9SRBFsUIo3Zv9655P
ORwOv19unjY+5MK+Xr4EbCtkfptbbbns/hqmGGQB4JZhKr/5Mt6iQPLYXxk36R7pFLdwG288gDY5
0ugX3vwo7Z1vn++S88SEseGX8xbjJ5xx5ijNIHQmo6qqU4hEAae3j5ylcl+3s73xreeL9r8hNDYI
r7M18b0MOg0PZgRTpkoVXxvA2CT9zr8SHUhGZf63GDksdMM11VCtMnq0Ux2RJ0bpayVy43nSY/qZ
OOVu7ZHlGbYKSni5obnE9MG3W3/RbA6jPhlVhGCV2V2PoGXcGldFrwKCktJ6ksX3NJMGzLBRv45z
NeyQcivNu39fQqjxWG2a5N8IfpxuIdp39AxYSAruSuvTbByOepy/OXUobzxhLq0g7QB2CUU1fGBW
mxXSWFyYCB25sRQNR2DK2BOMs7YVuJbKyGpaFfYkdQiEYWGQrAIJQB9b7a0mcbkL++5gzQLB3il0
WrA8mtT5heQor0WLPS2v+0z+FpWy/ZJlZfgSCl29pd8zU14wLJzfw3QBphj01dpdGQzOHnO99t9L
GmhGKGC2CXsUodeyAU1M+wwc0lIGbKgrL/xONJKqjcm/NCsgUy28aIkVFGhOl7mTnQZHORUC/txn
t4GZW0+h1uPloJjxl5r9qQF1GJuNzXVhyaEnshy8Xni5rCmKdmVJTqpR4jTCzjg6lVV6kxVkG992
DvLnxFKswRgVTSCYpKslj5SUBp0mEjfO0dEENJvE+BrrVcybLDMbh3IEEoF+oIkMVlkxgzFGx6y/
ccpJbjaO9YWQqEIiBqvk4BxJ/eh0oqUoadD7BcvMYzn2EA9E8k6Lp4Ot1qH3z0eX4iBUQvJKipp/
eFR/RX8NkOmohDhHqY1l7fMaxCHIqBu6ff+O3IZ1gkyFQZUHdqahrBIoKLq9Qb5PrNJmHutzDzAL
mnT5IFHzeYp7XRxV3Oyfkno2j+DM6TNKuXP/+feeOaIRmZfCH49gYhX1kNWvKM0RxI3N+2NsE3RK
kS7GC6CYdODjAZZvEq7Z9RhqWE8m8kHCNeiJo6W/j/aIUihVaP6oHK8pMqi/Raof6xnupwL0BIeQ
XuMGAxMy9lCTaC3HaRr5vbzg+7IqfhsnJd/YKReOpGbDoECMdrnCrdXXYGoNJ1iZ2B+FNr3R57Bf
6Fn2KK7Zsa/Ig/MFAYRwYw4vbE9YyYoNGpsL7owBmxYtkOOBSwfhDXAbnRLfNl0FkM4O5Y2XLo/q
81BME4XWg432CGd0lbTSek7CLIwlBOjB1+yQLkQiPgx5z/SLWagr9wUddSy6ALcB+k5eEed0fFlo
1VMeNg4AAc2bnE66rbs8InmPMjnwcmWOX2dzQSUabQqqE8O2pPOreEibA7RfRXfloNCMa6E41g81
KZQfpTlrPwtYOpkvtZN634Nyl3gxGtgmGAEdR8hkTYauh1JgNRCOY/ZlirKMtKYsNHMHnxhf51AZ
YlfpnPQePqv5n5Tk1k2RlDhpzIE83ifVDF6/tyvlHni4aD29V6XQtdqq/OiweSp2GNIXAKwnq6mB
90pluiu72HztWkP5ihVl+Z8GXLxaeLHl9CxZNrYvKuGs86yskq7boaQlSccgvkZedOK1TsP3OZWF
qe9g7GsBCJ6hxgK7myXjoUgQEcFFuMW6sjcEQBOYO9d054BhVmKq7kJqSpUHEqcMvGnCBJEH6TA4
EP9lfvVSeLGhwmgSBi/4EIa+k4Gccrl2ge6ZTk7LxlAF9gIyqG88LQBfPtjCMAT6bY2U7ZxmmO47
c0oQz5XwVdzh+FdFOycV8VsdZGLyaErXP8wiQzWjJnTHvpVCEtuZac7f6uTjrHrQ0utbAFO25KVz
LYe7LMhb5BClVo32UqrzsmV3lRB99RJFS3tEvPcw1wJgIeD2GStEugXXg5MFEwLMdv8F/RXAVhJ9
ssobxrg8pkZgZbfZ2CNRldEX3uFL2LxTI0CXs8L5EEOw1gzv+i4ycXGBOXaXVs6kHhqgWUDgRhlQ
NJBU+yOk0sLa8mm3Vimrpa+nncNeHZPGALjY94Amx0rGZ2GQCqAMejnq/iQn9juVojG5rtWpVl0j
BYZjdOUkeWDJR8O3pWH+Vo6iG91W7ofIi2gLAR7ISRlxVYmA0KojeE1ABjZVjMFwxIPcThqbWA+0
HGJkPQG2Ueli+oVspr+IKFTYqiLJpd08LFNdmErfHqRItJmvJOpY7mfolNhJlE1VXQVQymyQ2E0T
u3SZq3lRVtZRqsyL3ryaYWVRrmmUUmPnh4DX2YgZzbWw0G7mXkJUtJKT6XtdK0F/baglupZSYuKX
2/3pDeVBWmLGqjkhROYqRwnQqjFsc6tQJPNh6sfahBCqFOU9CtRgJh1w1fFVkgUD8JZSsjBnqCMr
P85lD7xXcHwnP67t4QXdZ6FfcUshQhrV0XBbgKn/2nNh/Qih1dR+wiUJECtzKtkDEFoqviSQkH1w
ugQtrWhUBeSJSLxHrZy/DkVCGm41ilHcIt9JoKzljs0Sm5R5fLvXO0DcdRD81KepfWusRLWBrAzW
R0XeAdutb5LBz8Gm3g5KVMjfcJEMMatAujuEURA43wAyBiB6+vjRAGDzRdJG9Rmfe17cMrryC5o0
R3DWTmeAFkarXMcdpnB+IpvifYJM/wVcRPH2+V17IXMjVYceBV938VlePQsMmLYGcs6RC0rfdlPS
p/sMu873z0fRzofh74ZRRDmQlxf0s9NsybQFjPKWYZD78WevxTokvdOOSIF4mpfvqzvnXjlIz8kV
xkx7hIH2zqHYp77iF3vDh2Cyy++mK9sHw7BxT15om5/+suWX/5Vc1aXV1ULhl6FKjN3VB5Jo/gdY
lt1Lso88CD0b2cAZ6532x8lUrC7LgoYDitQMmO1+Pu+O31z/6enz2T6/+09HWCUc0STADI6MIC2S
mtWtQNiqivefD3JpRWnlaOYi/Md9sPoMpdVaekXc1iUtSN+qegKK5mwx5C58Cm8l8uxF0J9u5+pT
4gaYXIgmkJtIaX00WkPem/GYPTYYt3qff9B5wwAlQXnpaMu4fpM2nW6ExMAFVkHPBeBsAbRI1NS1
y94sfg7BbF5n/QiZBHGE5rVC7RRnmVhIW1tjeTOcPmnhAMLR5HljoNX15xT9tRfBGdIna1AT7vs6
lp9hI2al23SKgq8fnSwoP5IIHweAJt+kUDOvpR4K/sHRReWXcLV4Woo52jogFxaa7qCFmyF6Fwub
83ReitDuaqxxU/BUjY6Prp4Ds2IOb8wir8gDMl3/NXSLhHDa9aRpplBSBwdpdGzdTtayH0YoT//p
ZqRN7jSF+Y/Pl+1CmwXty6WgyAt0qTqsIhj85MlSekD1CjLR+S09D7CZTaPAHssncNIgaCMD9LYd
WPWumpr23RgDGweuUkLvvWma5EeV2dFj3zfzgv1WccYbyT/giaOgfUjVRMugzBqQ1qyqwgtMcsLk
aKKYi6dcWUEpqbqq3LJPPxPuIkyAX6ETaFAnNaFgn057Ps+igysJbTXBrptHe6Ld5UHTv9foTT+S
VpcBAv4qrlK6NpW/8oboirJgqb9I4Wi2ILy00dcGx5aOhpJ0z6FJRXlnV+gBujkECd3/fB0uPM4t
fiUNRVR9sBlf1Ej/DqRUzqpudOjwpQtqBjm/+cXWss6trBxp776bgNTKyq85maPvIU/lPQwjNduI
Spd+xSK8g2kIoplcOKumW1civyPQj6FEgP71Dck7cKehn6O3VCP3chMnnb7jFrC4XpXzOPgZNZgf
zZwnPzfmY9l3q8MMBgkOLQ9OLr61lkqfoueX0PBzjbpFj7Nsix0mAeaNUPXxOtZKvNBs7J+TPJoe
2zgcv7AhYOYoifRg5UHgDVRAfNq30xUvKczYlMA80NTW71o69Ruxbwmj69+KHiHYLAItGgqrMy4j
BkbNjDMEIkDsuyrIkNyRNDSQuTqCqW42JudCTHGQXKFQ5NAYZNlP90rfDbGVBVhQmLSF7gHslldV
O41XG0twXnkF472U3FAhAZy5bnLPlcicWEQpvt8pDZ9gbJAmUIQhgVsdkZ0H6diY+c4yW3hkqYx+
9M6gBf9NzLK5EUbPZ9iWl3IzGEMkIui2nH7xbKXj5NjU5drOwWNIKWzc9NrpzZgN7RqQZvTl82+/
AG0iYAMqU6g9QAJbi3I6XU4rUaMVliNKH+x52tKdbBNJ/h3bAz6vWe2Yv0ytzFUejm39aEBZ+I3l
GzLfNK7pEltaod8thi7YfgQa8h9oegdE1mIhXwHcqX6ItBa4RU3Wz3ow5dHvYPluVs/PMwC+AxmU
RWAN3Zr1ga6CGouInDKv1TvSR9qgo8A1rTxVMTWCKkz1O5LOCpaDjp9zbMTHwLYGfFvgt+6kScoe
ZyWdrhBpojQ0B9ZG4fNCvOHqoWLGsrKRUds6Xdcprh1VhDQ2m6QAnqoFoYR9ZYGZPDeOpf2OJql5
brpBvNWUIwHA15J650x1MW4kDxfmSaX4uqDyUDAiiTn9IY0qN/E4qZS0R8e4amFbQcJq9Rsq71to
zgt3E8g8ULPoIAPOOkNnqVo0QT5BnrGZY3OPkUp7nc9m+mJYSfSiICrT7Tj+4sBt0KEfrzQPqWaI
m0Yxyyv8G/ojeNz8PnFaBxX8qjhKUjxfKby7ko0mwXkMpgBGTZr2i0ySsO4HtyHohBb5S2TLB/mb
NjYtPEK5vSlihLQsrMwh1fblEcSqvqUSfF71Y+gF9WGTG9D9WaUlnRzgbKIVAGysup8I5Cjj7BPw
nnDgxhS7ImyIxodWFtFNEM8t/Xercn72cT98ceS+kf0eNLUNmy1vbnPcbvHdbDILp+J+AnxhilrR
Ni6B86AMvM2i7EojyECdaxWirKaf55BI6WqJnd5SxRCeqdTT/2NJbBPUItVhRBXWnTen4one9fCS
bFH0L0lmwb3lYnofyVoe26YaeQwHDU60pOMbAj0XpEBsbmKTPhd7gSCxfoUCeE+lwU7cgC7RlYEQ
0E1jxr3bwsP6DbQw9kenCMY9dOTpIXUAw+3iQKu+QGEwD1HWBE9VMtdb9eFLP4u+OzZmiJ9ygtcv
D4HTO905THpLpY11L4P+81LM1FesxNGAbqvxT73GZEfNVIJYnSuvXSInWDpktnUMqqyEjSeaLWz8
hYBC/R85SHT9ACav835pBFuJ6QRKIHE3v2TUX3zqhMYxsemzfX5ZXRiKRyTdDZRyEFdfN63MCc8M
CCONWziIUNRINnhqFCV3xWBu4R2sJSCfpjoLxM5ELGoJCECMT+NkGHRNUIUYfIxlqk8P0ASxWqOV
iMu1Isp72OB4xyZhCXFLKlowH7UZQCBtHO1rEtfUZwrMA18rAITKLpK78FGzCwG8yuJferolLey/
eMbM0Iqnr7OqIXjtkOsY8HIy2brHG0gz9y3QlO/gWZWvqKw0X1PomW+KpPxSnVJ+g3Inf6/N5poO
X7qfe+yU/NnpI8RL8hmxkCCphp00YMh1KGKrkfdB1GpPjdPIeOsWMliituLTd60WQT2Cf4TMipSC
1nalsqcz10tZiLlq6QQfygBB8pCkzqhgfEyRb4cRJ1o3RZ5haysGJDeoq6XYeE/Ygn04wF/foqBW
8ZnF8PLnYDJ7u3gY2xHMaD9/NaYRFQQlg6K1K+RIIl1AlQOo36CNv1OVcHLA/Qu6K7z/9FUTprn1
ij8Pu3TJ0B1aZEyX+LIqGMB2h56lUwxlOrE96hTd02tn2JeJoV6hWyKgNI7NRkz70xZbbSoe7jR4
FtW2pTV5uqmSYezmpiYNcSbYdAbwr1sDlvzjHMsmddnRMr0GIicgPKm/GuhtefQyu0OqZepTLTvz
HtCYfhRwtHjOyZVzmyOfupGB/oEqr37k4tRAY3jBAJAarn5kOchqFC5YOwOjMY9aX597Nlv9oxvK
krdxpRutH46y9jxBhXmd7CJSAWg6+K3Z8mhgFT0aI4p+nAJnVzgVVGPdwfxspzfykO86XApIxHql
udOUPrZAzNeS5CkGUhboSdvklDDzoxGDsC5yriCniWcrTvJ3OKBT5NqRo71HM2+13YwR3UM9mcGv
ps27bi8cc3pAwaW65ibE8FcNNOmjbeGzbN3ay+lfzdFSolyU/pa0YZ3OaUaQSR2tBheHstS3ZCfx
KNfGfg6w43skrP4etDAWgZDSKAYZ2kNBjnmb9uZ4mDM1dBM8EeuN3XVhS1MyBH6+aESBDF6lmAAa
hR2YVePiTtN5FaJ775SBlMUzK9jFNNvoaoVbeN2zkGwB3QBcQeUH1La+jv5BE8FFQYfErXEYOwZW
3FzD0yObKa2tzPU8nWQsW0WzTwa1QKljtTG5YWmrGFiZ2zk6Un4wStU7jQvlNQrC+Lukd+STBl6K
D/RYhxdQs/hMUK427kJ1Vt5rVflt1lhOZZM2vxqVNX0gHtk+xbU9f/38nvoDhjvZHuAqAEIZGlFQ
IbdbluqvAh2PgNZqyqp0NQkbgcMs2mrA1QKvjb2uVFN0p8QQSrxSKXMUDeo5GBA8GAfanHYXUipF
ynF2Cyr8066L8Qt9yPpS23iS/JE6XP9Iuvf07x2TYoy8yjxzDgarp0F6nvTkx0i56vdkZOBznUwN
vlq4oVmuNZrTL1HG8Vs/ywgeQeUm2clBz+uuUKDtuamVVkBilSETR7kvYUAMHcKJR3QoyeSdP0/I
FjbIge9Du0ToJahhFGaS3kMHyS59VU9pINkS6MWDoxWzvpGunhfSLVxxqNUuEnNwfNekMt1qc2tI
gNE0faYf+1ih76JVOpaOVk+9BfdFBAF7v6NQ5IYdtUsHGi38O5rNG9viLKdYfsmipon1CLnlmsTV
colqKbxXhsm+2TRDd6rRHEJVuhaRUA5qP+7BqhytCT3Mas5oq6VbketP9F6tOr/BBF1k6PrSYzjd
mgHhs2is5TeozXA/CBCDCCOr5jdT6HaA/WimuMBHSCIsnAvhjqXeICs4pIB6eFzgJV4T5vNxyAPr
qhGhfIdPZ+QFnRze1oPR7aM8qBDVGcdDWmmYnQSU9mioydD4k9Q3C73ec7qFn1U1pPqmrfZ2jh5C
IbfIlRe2emPXdfv2+cSfBykVSCTSRTx6gfjLqxdLHCNQ2Ti4oEqNE7zO8tj7bdFZe7Rlq+d/H4qJ
XXiFgBJByJxOL0o2Sd1GsOk6faDhnJrjvsQJcgeEvdgoW/1BS50uJQ8w4I8cYYwQWM3TsVpLmkRV
xdylOVatY4U1Hj3WwE+pQ3gKJodeUTg59XbklnY97xwPAveIOQ9lnQFjVDQNRkxrrUqOubjN73KZ
dse5SKGQD0X1VdXA+kc2y2kLRX/Mwkx6oPitPArHwnsljsorverFfkyyLkWKIZePmjlVxxw3kdtq
Ksot/MhZmY7GC8qpGlMLGpnGx+n3KlM5WSj5Z25iTeYHlsBp7qG+JD0mAXiSPXd1Lx3SselgHFNE
i654ICNbKegPIyE1CvFOYlLpLnOqXI1tJ0KsSQ0D6+JBl69KxYZlUA1WmCFAkhpvaltqvz7fHWdX
NF+AHxB3GMePisjqiiYlrOdwThD2ifvoXumC8aHsrOHozGoC1tKhSDJHW2Hn4qDUTjkAC79kLUiM
D0cb6RgrgSsd2keecTlygoiIof1n/jcn4/yqt/amj/qyGKvNSalLBvIGxwoZ0dXtEhXoHlLng3So
JcUV9gfKVVmT0+9ArDjXQaIX7swfPDAkdAinRc9mkEMELjqlhrwQS1sl/7OyBXO/2IQvcRfm3Poa
0HQEKIcUfU8jYqyKVv9hAY1uHMoLSYqK4Pvy2dw05zrdhojK3NFR4RgR9n9BUjSLd3IQ26YX0++6
nrBhjK+yEVvDfVjMITq0fTiA3umq8QsJRZP76N10oS91JQCZWdiYvlJOBEDIaxRERRiWFFw+35bn
4H7KOKT8pgMZwuT3r/YltYYkoXMJRnyq7dsmysSXSa1SFzJneMRd1PCCJNPvC4TVHicd0CQ6MuOt
WffNHqmp6dvnP+dCuKbss/gYYj6y2B+dnvMON8sBIbfMVaIu/mbGGcLgwgy+y8Ihpfp8rPPCLJ/O
bchK0T+jC7Bk+n+lahNSApwNgopwgtEPI/Mabt2eavWAZkWTUxuOvrEtkXayUZDI0sPG+BfOiWoC
ldcJa4sP32rqtTQBHor4jFtNcfYSG1Xo66jQAP3mViznePg60dx+wAGm85Wm1A9zlNeIZGXqazMY
00ZSeOGQ8HYAgcEfHJN1hQWr3ErJtTDngQIqR5iScWWgrr51SJZJXQUH8t5F+5eWMX5aq0hu6XOo
hr1Dr5gnL4ZHdvOsTmr9n4KZfb5TpDaz9nIrIe9C6cBC3VDG5brRkpT/m85lluSyiCkoZ2nlf74e
FyaAexvTHZseMTn8ajnCzpbB0bIcwqC42CK+emMmlXH8fJQLO5wxmF8ECEAHr9nC8HMmS48w8Zls
lJ/mPsIKL40BYyOKsHG2L30QoB1eZjq+AaCDT/e3XTh0iB3CHj4Jzg0vcGCtNuS6l8+/6NIwNkwM
h9IGZMr1vOE/gWpbCx+pmMHJ2o3u3KBMs+W1dWHeKH5SKGfTLFDZ1buqCAvVbiNKnLEichTg5MbX
JD2rgOjOysZROEf8gCfkhc9dwUAAPVaZcm0g+BPSPwftNPA8kEwThT8lf8gzZEzTQkEZcNZmz84L
607V8FJMilxyA6E7D3QUJa+Te9Lh2mmfRoBfWxWIC1MBwp0fSBeb1t36OlNKMAvwtHK0QOug29Gz
kj/UWZg/F4SGfYd9uGUeY6jL92Ws6YXfpnn/zN9Ef9NiwwUIOMlZs7OtEeUUbGWzfFcDQN7CqlzY
FxCVF0Q62ItFVPx0+xUiomYI7NClZlEfOxUu/qxtXe3nlXEaTNRoid86JXv+qtNR8HJxgIh2OGjL
NdL+/Ygwbjl3nopDIKjaKPIspLzu46IJ7wu0clMPjfPwG1K5X2dF0jyTGvZWjFsO1irGYS6pLcIE
JonE2uAnx00eNKuOblJhDU+l3i4SdFXyGw3nea8PU3cFiAgH4uwDc4Te10enPAyUhTYC2jmRDu4B
r99ll4AdPXvmy20ggQmVKS8OMDtpJv12hqo4IFeV+rS34sea6vBzLuYWVV60SeN+msDED++JrT6p
Axo9dt3rv2u5QmMEbIxv4rl9HNsQqZTSsjbuw2WlTmcN2jcIIsr8/JcjfrqSSN06RpmziJIEDLZt
CvsOPVXnJtVGfJDglh2kdLA3Gj4XBkV4n5MObQKPFX21Secy7xujQ3mpCWaCPjJYd6jxtIdqLCa3
CqTcK+gQup9HzPNiMKa8bBDsbTi+UF5XGXIfmomqd03ljnXWfAvZRC8FILn/7HLQ71F7RBYNBTjn
h2mGCMxSbVEVNzcQvoKdHKRvZtiGPxsUXu5BEagL5syavnVqbn7d+J0XZmdBp4C6Aa9DkrT8+78y
pAoYRBUbZeXqPdhnAj22fqmiz//Zai0y7iw1+1nq8fSoSGL8OiFEt1DP9cz2grI1/AiovnpVFFkW
+zXZ63UdxMkHiowZ+kbxiLDz5793mbbVDmK3g+ghdcRBbP1zrWLCJD7n50apVnuxDCE6hc61l8JM
+zLkjfbdaiPUpEOQaJ+PfB6S0eMwFQUkD1mCbK0mKoVCtpAil56CPJBCivBetFQ5OlC1G7f6paGQ
clkaYTyEIeudrgnq3tQFNao4PTR3HyFFZ1facb+b0Lfd+KoLy88lg8QKWeqCFFn1LEKMDoUk07Ow
CuRBAa8X9s9ZU8W15MgTSsAoYYMF12p5yxXjwjdyLBYGHIkLNdTVdCLplSJ4KCPcotSVL5re8XI9
T3aO3ouNfOwcHGgBAgOMAowOYCep0ul82nkMwgfxbhcj1Nx2SxDZH3kNUW/xPEXhNhk1HtAq/ERn
P1qBMfgWsWm+KlMTRX1JQghzR0aH7SyMIgl924wupZnZoXBRxavVo8DaELlt0VW+I9Qq8CT0U7+X
ZpzXux5ovYNLAtn3Roy5sHa0ihfe9uK1xn45/ayyckBRZEHpJqMRvpGRdjcLAfXWwIzwGXSJ7GVz
HD99fgzOr3zSJbC+PPp504CVPR3UFlT28GtBwqUqAr+kGrnT4kH+9/SMYegIACmGBIbk0Okwo9IN
UOscWNvRpEJhmMwnc5xhp0NWoRtJk/aIuCYsQ72srkvZqNiwMVbCSxEYRUkkikitdlPUBAdlUClB
fz4Ly7E4DUM6kCoKVcBeFj2D1Qm1U53nSylD7cHf4LuZhhASkCbyJhNd112bmuHh8wEv5KvQaOVF
QY43ESu+qnJKOHBMuBzUrhraco8ytOl4eDoYDpI9yuy4cThAMAhxl5V3utCsfad01YyWXpWmKIwG
ltjlTWp9D+UseYiCpkOwsks3SrEXUjW22QIER+Zh0RFYzQthX/SthK1qVlSaj8qcuVdlsBUxiiPf
yZbDGGptbWP5rFfXRjoO+7rBghGRefEM0NW8oTW9BYI7F4OjX8ZKsUpkejx/V6Emk3IF/WEV4R7M
fUr4k7b1KynD+FtolPNHkdAQ3juUaAI/KSGh+H3RdS8UrrJiHwQ2DgoprRTUI9Ct/CrVrfYO5L3R
PbuZFdkdZ7DECg2IXxsLfp5hkldSN2Cf4dcGVOH0BAwVIDe5liUEU3rcRvompck0GeNRrabEB+6r
Q2sMx71Sm8N95Vit4fVyqb0jiWzuP/8t57F6iZvgyf5kCDToTn9KiSQvOThilI0of0DyVW6cTvs1
jFX7r7R/TjuDgMoBEQo7fQk+fyUjUmhFGbahDFQPgasoSUzXl77F559zHsJ48gGohheNqyI54eko
jRrEYdXyGEqakE3R57Y/Fug/fz7K+aThMkSzAN4he4+b/HQUtS/QhDCVxI3ConYXwOQeJUxx3ajG
++cjnX8P/QFTIzgstuVkRacjVbybF+l5rGGTPL9xdIOaPk4I/uejXIhAAKp16ohLFkRau4r8LXZU
mlIF8HGHxLmLynH4EABFvLpBtmlga34VaRvv4OTimtzNvZsqXe+hvlq5Iq/peKKuc5OKCF34pLM2
7vjz2QbUpZDJomGC4su6CURfQQmCNIV8qlfvQZKqCGA22nNsJ+33jXk4P5hoYCzqdzT6wC6vD6aG
+g8hJJF2SBO2HL9ZSXaxojbXgD9jf4hH3Okl7jQXNKzqBWbYvHbAdN5IndV/Vlmg0wf5HNCJgk4e
uLHTpY9zHoYDjSKuuwifO3kej6Yqkq3X7nlvhuzQ4RkOtH/xU17tZSF1E3gjhBhztU6+OCQBu8im
P4P0MiAWXY6pUCCZn7R9967xuvSQweh/fj7v5ysMMhryDZ0w+too/Jx+KjRm+I5cWfAdzGgfTjwW
KW50aPRXW7N64RrjG3kRcZNBu2DQ07Fw8CPmZngY2mGBHZBRpEu1Pkpb5aYvjByx3tAwfqfFbEW7
JYm5myauZzeQdcBTOs60+HXJPe2QubFjayPtu/TrmIYla/6D1F8vej5pwaA0WUbVpSP96lFkPKhw
f19b0JavyLrX17Hcy5ErNNhLdhqJAzrdz3ZuQyGZeEgchYZowcbPOo9CYIDB2NNgICXiZJzOGcYT
aSi1SYb9SpeCbdOzo4kc979eRWCsgTWDZOfPZUOcjqKMcSvT3spd+lLSzzKNihta6TPtfkPeKMKd
fRBDLZzIJYhTMl9/EPpXepnbAFKcAUu+PtbEgVf7P1dwaU6AgzUXGQkUH9ftkDyQsCocEHOHoVBe
gbhCu7u2Le/zw7McjpN8lXx9UXZh03CCzwrfUWrNY4D2rZva+filSiLti4Ym2ZulNfIRHLS5E6Zc
X43Is6NxORf/vmq6ZoLDI3b8eW2erloU9E6Rm7yxAKssxVYnP5R2h0FMgZHT51969igCDMJLlmVb
rDHJnE6HomKQhVKDDoeqFghXZbtcVbCoug7JlLV2SxEVYNL5zPL4gpjIf0iR1mAgeyDI2xWeILzN
8Y0YOkT3XKppMhCUXB0c10hGPCTGTBMPZpdhYjeB7v6R1lTIdnah6e+RABR4CA0x/Jhbbbqhh9wd
KuRQVTdTTBXsfJZzxYjSmCD/0/+egeg4c0swTgF1zkLpnoE+mC0Mkko2XrCU6PQd5AOAWtRFcd8K
lal+DQO1NVxdDIhOBO2A0p1VD1N2rVsqOM2cgOfCxkaNTRYSRszt0CvwmFs9ibzQLNT7RnKCGC2Q
vrnp0EtCAj8P7Y8snPorsxxTCbOjeEYMH1wpZOnerO8XXacYVcMBw0Wn7rTQpZMv/YitaLhxQhxx
IMJHGvtBCCyzu8GSvheoJH4VVqDSxK6n/zqr0d5FXEjfSzkyciR9jLDYdWpiOcTdTrrHIVfCX10f
ShQDyUiq235Ru/HKvkXhk3wGSb5EnpHxAesSS8dZDqPDqCPAc8iEGc67Si3RgLSLErI/HnKyJzWq
8z3Db4APhCz2X4nprb6TOxkzK2mCxfXQhjpBQUEnETBeNmKL1KWTafqdUeE1lcYzOs4o17JMI07p
8Z5uavmtz4pMRfS8mZHpauPxtU0rVfcsRAW+4MOQ5V7ntBiWgL6trV0BFr3yIL3QcjCUCfGiBtp2
uRumsnubsTd8RQ2d7nJcVm2+T9klAiBgORa+g4dicT2XSBeh0ptn9AM69GXxKKC47vUob/c7dplp
eOgq053CRQiXqzEvEZbj8aiOnrnQ1bzEmtP3eG5GDhG69upOjLbyTVOAnOyEY+AyBISqe+ucbJbR
FuzJ6ij9JjZGZkPxDjyiG18cuaveEt3QwfQBg2KH8Oq7pUAvK26rNKCqIxKWEESU1j/KLZKLbh5a
9UKWtxHiyKawXCzPE0QkOE/hTgSD9QWFj7hwtdCx78u57m81ZpO/zhKLqZzW67M/w3HEE7eaB6Dk
6WJSwEa0FqxdgqFZUWCtQV2WkPd54DkPsVxMirJk4Uvpbn0z6YAA5i4l2VUqCDEufdxw7wATvK2i
SH+aR2P6MqQlQiW4De4yKisbGfA5LHHRXVroZVSDlOV5cxr5GqSenLKnXJehaAGdzck9zm12rMzB
Bocxm56axP0BsV/N1WxcwyAvU7yxgWYpQFR25PGRT4jqnz+fmAv3KCVQDf7j//TCV4kBQKaZLr2O
7Lpc2g9Fno4vTSM7G9N/nhXx+bwBKBstxBKAmaefTyFGzeQwzlxpoPUxzPtAdzBFll8NYeyt3HgD
S3Qb2zOqkJi+TjqwjErID3XWb9SuzhJVsNVQx4GCgzxXSJpPf4iilnY7qLCYAm0KfjqYQnh5MTc3
lYm/0b9OLUeB/sL/UXdmy5EbWZp+FZnuocG+tHXVBYDYI8hgcM8bGJNJYYdjdwBPP1+oSt3KTE2q
dddTVmZlWSRjARzu5/znX0gVoEAHF/r6raTZyIL685pcUDub2iiiX+vO+dvRBYz3rsMlMFQEKqyu
r9/F9GbL6ZgokZzZ52tpxuZDmnbxX/T+f3LZoNZcPdwcIC6mid+8iz3R49bgM2005mR1tMuaeLOr
66nzFx3c9wsSktZ1cgeT50/4MK3BhNwhmDuwXB6KPHXmdVRDyf3xvfmedsMdIRaT4SDugle6/ddf
aLC6pMtS8ts9PEhIS6rAbYJFzRd3NURVVPuimYYGYxZyCXwlm+VzY9hSBJMls6vRfDPsBmMoxr94
UP7k2/OUwAcE0WGf+naC0iVNYbajxGKkrewVokR3lWs4//zFt/++LuLUoSoCHQUk/W7R6AwPU11c
w59kSqTBlOT3+Mogte/rZs0g17oBLPTutMkghruykMjpSp+QPVFbZ0crskeuDelp4PXeg1F4tg/Q
Lv/+pbDpZzWYOfiRUO5/fYeiZcraLGeY5MVEnahqTxXuoZb58aX4kwvOq/8G3VKX0iR9/S653nSE
c4LcOoVGpJw3yBu1KLS/WG5/8vhAMSJVif9cwddvHlJryO1RZlp9DbxpcceBa2eVabMtIrP6q3v7
HQJy1ehfby7ECYiO3+UAREJwnjd0E86onhOSY56yxZsfh9RKtjqZ7udh0PK7OIpTIix0+9kcc+uh
GemWf3xpf2t1v+5r+CSgXvACrukt397BpMb1O0rh49l4i6X7OVrUlyQf+s/0IimsLzTznS8bWbkH
XMGMJ002WbIf7XQugtLtzfuISc2jlgsCAKt8UP1CF8Nu7p0pWRW4db5jyAqnVAfkPRTeXHfrZZHq
l7yXxKJSt4KqZ3VZ/upGstVDEQsAxdRc7Mcff8/vby6DFsiNTBq0q4z7myXUZ/ZUa5ANA6xms5Cj
3cS3ONNfNBQjf/FW3/dP6NLxQqV5gr2EA8nXq9UCQkbS0vNWhpHq+1bVF9evM2HeuAaDs63D/8AN
l1bzV5kif/LOKE0YrILygB98SwC222bGHohwoUmX/VOVYX5NuEa3NpzG+KQn+bQ2oyZ/+vGV/X6b
Aj4j0YH7yH6l/jY6/APijB12xwrCENVdOoijkbSsZxy9rFMXpQulRP5XYuTvbfKuVrP4fwJgMPXk
tn59gXN6HrUwUVLkudbcl+5CSLKGztNYN7E7GLs5NuKWnDZDuSS6h2TQzevi3vGqgUiyvkjOqYzo
dkSt4OqlwSO9z7H1Dg3CRDvIBjjJ7pj8NO+iq9pLwunCGNBK0lcSmzxsP0njOnfIn8l5rBgkEYel
DL4xKFmxqmOR58cpym3FJw6yQbs11C2SMFcptdA2IdOEtGHmr4ozd9U2Iw/a9Kl28ZBtWoJK0yWf
X1qldZIrtTEatlNMmeBXNOvD393t4FTw2F+Bk2s61LfFXmsRSkqAIdlkS9cdAfoH5AoEKJsoFcIf
r5DvGAdAFu6VrcpNw3/Au27vf1ghMVIrV03HAUzbKU65jjDs6tHVbskmabZ03DESCke/iUSOO+CP
3/u7o4P3ZjenegDvY279zVpB76XEKCqxT0ERtoeBgAZP94x/dQ7/5336j/hDnP+1X3b//E/+/S4I
rknjpP/mn/88pe+kgopf+/+8/tl//drXf/TP2/qjuu/bj4/+9FZ/+5tf/SGv/+/3D9/6t6/+AWiQ
9vPd8NHOl49uKPrf3oRPev3N/+kPf/r47VUe5vrjHz8TLlP111eLSen5+d8/2n35x89o7v9wwa+v
/+8f3ryV/N3TW5++v1U/4WU/f/dnH29d/4+fNf2XK3GAQxWXYaCQK/4jP37/CdUT7BssNh34tD//
VAELJP/42dR+wb+Jox7WEaMSas2ff+rE8F8/gmnD79MaXEnBP//+7b+6T/99336qhvIs0qrveOFv
cXnaPOatbF+4HsFw+lZx2iMYjzmJNN+jPW6JVzTvov4tIhrB6UMe0VndONO9avuZt71dl/XFS2+h
KayiRA9h/tJc12v0tz6yYNJYHqrmyaifaFQT+aguN0lzhjYVZhuPmXY2bWwyZN07W7y7zk08HZ3o
Ymn3v13/v7UUH0TJf79dXV+tyv/nav1fuAZhBf1oDW4xz3lrv1p+v/3Fv5afrv9yXUbXJo/TGC77
fy8/+xeWFv8/h/3V3sX+w/pzf4FCy6lmwprkB1fS4O/rz/oFLsyVMgaRCTU/hOG/sf7gJH1zfnJg
oqCn4LgSqiHau9dD/Q+7oyBAcyCQGHKdq3yKpo3WFPcJPLttJwpra+hXFnRfqmsSFUJVj24wFla3
Tgm6lTmJsQZPt4KcYLgwy8vHSJ/tNTMlk1jnrETdLlU/qoSxnrJFIuGLjVNt6P22tuy3K4JxdjKn
3tu4msLlFsjvC/sVFeaX0dmUQ/TWdjgTk4A2HAhSXc5Uz83eHSMj0InzPOipoqzqlCxjP3Ynb68b
TnyeYjEFBtEPGw6wXV8jdEbzc7YU71NGYrFf18sRT7Ojok08PXqvbPClq1fRoCnrUVGM02Rf8Uil
abEFqzAlvRqOrUkOLjeJ2uWXyY7VKSC01n2IE9Gs1L7LV2TCu0/T6EZbIn1Nonm7dJR+i1eaHpLz
pj7wmGOh0gvloXYNytqpJe7L1OPxOe+m2i9S8FyS0C3Cq4cWbZ/rxHiPNoOK57rjKQ8Dv3G9nHUv
V1CFjNWg9pa6wnaVuNrSlNEhVZD+AVBoSaCpxF07sR3jFJvKMow7C6tOJanEC6DtpnKEskrEXH9C
XBSvSYFDYphmptIxSXfyezMeTVA7sZBGObilTq5zFns48XYkPi1RqhyZq5K1PBblDFc5TVdRz60j
JydXQaThPgaDBsscxhsuYvPg6M/jPA27LJmBsvJm3mLZ8G7MxocoFlywFntV0ED/WgBe+3miDHjq
Zllzksty0Oo7DWtPrS9DLFcyIo4LEsjJrqOwGZjOOckwv8xa0h0mXG7eyBs+aPj7LTVxiJQuxmZp
SGF2Z/N+jkW160brvWngqCrKK3FgO92JPos8vsUGe1NN6hbT3EvrOXyBoueuxrN9HuiiPjrYn34r
lnbf4gcQ2Nck2qlXJ2J/tJBpLSnLzXjQM7fYDFrpnc2SJFtM9RDbr+Zo66XOcIxro9y4mtKEldV+
ZiCxXSpDfZs8xSSNM2njxcekJ12no1rtSLn0buylmggRHvT5adYHXs5QczIh9Ko4oltsV2re3HVN
UQeurN2HuenKu2ke7KAaLcyAR6lswf7HG691Sp8u8Oov7CRBZSczfmq54084+zhw38B741VGUbsq
KNkf2yZmHG716XGoEZnAOo92Ng66Oz0q3JdREcZJjkJhRDDUY6D29SMkuVcH9BtSNyV4QNB45A8j
wZUMt5WggW+amdlLLUuBmLrBFzYz3LA0sScvLfE4Lm1zo1ZxDP0cMSNOukUger31J8NKj04zvs8F
8ZZk7/C5omxOINFcg5A6dXQDYZKQqvFc92lr4lesYoYsNIIyC1L+jD6OL0tXT0erU9RtMVjVEdml
/UqOFvZ6ugOpI7vHlGev1AaxkcAMgeHBLzT6MbnIwlJDBwn4jvIB1BMr04RvnfezH+V6UPenxUjS
0EAic3AH2ZzKKeYZvhdt6a0y0yajPYp924RSvmS6rysSUH7U1bWFZc5t1KjHQZX2BruzaQc52Lmk
hgYBnG16X7P3swbNeGXhrHNq+q7wUzKz8xhP1SpfSQlKMLpb0OETQcWbxq02DFLZIexx51bGKep5
3jr5DtvCCEC717PMMEXEVzIi2nAMsaI/WvVdgigf7+d2RWeRryB2oOVxc/sYtVZozNpH4xJtxdfZ
k/1ODFMlkZ4mRc28A/4AZK9LWZfpnUciGyOMvNjXkK3WE24ieDPGV9ZVLs9gGNkWT7b6gWxj2MZT
mOZ2GiQt05ihfEIvtPjtSKaRZe2rsViRwfQ6aypbhesc+kLBHlzA3dLNzttNtNc+xIz0ISmnIsJc
SO13jVXuJ9KWrCpzV7qE2KjmVcQQ1jXnUB+dx6mqeHk3VVZgCtyDa9qAGLqE61+dUFnjGZsX0TXG
yg6M+UunZXKjDnW54aGbtqmxPI9k3XA6WDQKczM8W14ZjoYYyRiVnWQRe+M5a3HIjId4PYu+XmVj
f40ospCJyWmfRBX1HNEUs1cTGb/oN/OsbXsjVs4aydPnqGHaSRDVbbm4926UHLCf4IOpeeh06VmJ
6ldpTBj4w+lf2XqTvlixKNhwS74ku0/gIILRHYRDsAncvdH1462tdD0qW/K3FrHKudg3SGmMzSyN
5eRl2vQ0xk2/LYpl58os31gYBLE81CGEhjTsjUQl2UL18+GI1zjFJ1hF6ydurW2i2dP9pOmEX3ME
M9nbJnAW/KysX8YOoqfS1/eQHN19NTvEEWucm3E7RTvZpt1GDGXEHt5KhmzVXYWYEhZZTyhStSlF
V2xh2qr7fl7Mh167YRAiQ1hIdmgViB8SM1MxxXbNY5e9LojSw1mNHMfPRH8xeoRw0czaanvlOeny
JGQRaluk0955yKFF09DAN0WCDpyWzYGIiQhVqzpNAr6CvbGljJCftyreLkqc8dcjkepuGS7WcFJL
bg1DvUcjSzeG3a8aExoG7TVC5OTWi0u8K5wQcg3nRhK9F1wLf3D7V+Km+N1skgE8lWhtL2n00iij
vMRYQxNQjM+PTezbZvGS6dirde+ro918gmyGRyk54tHKoRBLVxnbTbigly6XGAsEWUvfE6wmfMbX
bOvPsunXc69t5lQ5LHV2nPKXuOTAzF68vrixreIWu1QELGJjYbPut4lxsZl/dgZpSvN9lVl3cf7Z
K5kk4VMUewxPW+xe8pMXocsxdrkYXvSBw3XswrEXt+ZgbJtrJEPukg7QTO6KYSz7otFfZDSp+6ay
UUNMrZ+iKLKz+NnEy4hBoX1pxqTfJtITtCrGWUxMC0nCVUaygXqm0qu03hiktgi72Jvpy9xY60H1
iAMtq7d8Km7VTsftRr8H8Hup1WRvmcNN15u3rWjOPQtmkSmR7K0nws5YulXnpO0KQ3TJNNLaKZSt
MNWJ347GyCPbQItviiTeLlhikDDGPcK9MijK6pOLF7+fpO4nhdS5FU7qc+D2HA+EH7h+w7M2EUjv
lGtOMuGPOUmiBJVYu6yx9a3Mqw3ix9elqWGdwMPArDI6N46Sbk270sJBiZhYT+b9UHArc3UeVo6R
Npe65bXspo7fU6X9lCRjttL1ghO7za2DNYhq4w1QH5xqDgCHI2RryamclY/Ec06tJVlciGCMpv1C
cM4JabDvTUno9ck6v+KAGD2sjLTtAuP6sZymfaFg4zXUIK6bMHWpmJQpmV8Krec+ZmP5wkIria+r
n4tc3gyu/V4N6n1JG3OjqMUH1Vm9J61dfzFa465Uez5VoUOpImtAuTdL7c6F7LqO9TG61Tp5aRLt
wsBkg93+phPz9SIa68Gaqs3MG21VNRZvM/Sje/IGpl2afQyEBeqlu47mvjotBVVPW9hYNnTzJ5V8
5ZM75kw769q7LYs851kpmwvP1Nktiy+YXZExCzcUH0d1N84YrKEowNByxLYgbAESj0bUYQiO3mAF
9nMQWAcvfoG8pyeRhEj2fJ4f3bR2PmPI6QaJkPkxAnQOSXFEmI6DFnfK7UNsl9jMRTOEGh08zmFG
4VNPVb6Xp2kgbPtWnYlyj/KYEiNOdqPQ66MQuU4ObjngcJG/DlF0gQuZvkZtcnQ46ft69FaYluX3
dlI0hxJF8ZoTuQ3MnM+oCRgYQg7mmyFqfVtiq0aUpK7shKuw9V7NGfwsHvk/M9kcGIQ8KExtSZnR
zPKgeyTopFA4V5pzndW01rAXsm7vp2TpbscotX3VdMoHZdZyBHdN2ftxyeWoGMzvOC2bg0qy5ToF
EfW1WfFWBkzQAWKO98mtcZvtY50EM/b0zSIxDxjLDHJF547Yj+HxnXti2EP2KvzG1N+0WnpfZp6P
0c/j7FIVGOhmDQLbiczuq8/Aa+ISRaHgQb3DNKbal2JAHBc7Q7trsXl/nDR7CQezEixSr33Xo7FZ
5918qOq4Lfwq17zHduAcxmvUxomrd/YGMdChcMt55brL7DvlOAcDn+pJAawXAdxE5xbvwjjQpeZs
c6czt4Mt8eUAtle2BKZEgeznZzlPWhg7tQklH+uv28yr522cT68JAHAVNp6b4XnYkNhBNEB02+a5
jlWNM29mdsoVcM9yyofOC7WFyKi5W4xPnhT6erB7udcyioEAWz6THFtdhXETpz40lEAfbRkSTjmu
iVVo9h1WXnu87oaD3i2Pjparz3LUtcBiFPi0UG6TfgPhRC4DfvuZVW40Utu3TlwNgUjS4oIHGOZc
eJOoh6gZulCrKoy9nKg7FZBEw2nItNsGw+LrOmp/HY1eBo2X66fW6DepVl0m77moEtIw+/LJcYR4
05IS5r1D6klsRPpWV4rKX6rm3as6cyPn2Kv9aMZDqY6TeuOok3HMYFsGdodtSZpar0hyrEcxai1c
fKiZBF3Gz0Qx0NhYNqm5cTltogRns6ve/YQ/9UPWWqPfStPaITktWa3la1+yvqJ2CokH7fZ2geUJ
MRpugIjGPejXJ3LKvadcq/O7wVCnNVJPLazN9GzE3a/V1FPaGSW24441nejOp3ODI8uKsL6X0UKC
QmJScqzHnKQDHWYCXnry4Kic25mMsnFV5laU+mLJHlUxLzfFTFJHm1Drd0otN5wgS+KReDLq5s3V
cfXFHUSzxa/XXqVjZK0Jts99VTrO9spUCxwn0XxpI1aysGRVNL5LNMIOG5FH7Zit23dG7M3bxhnL
jSCVpAqrZrFedLJO7iDX6BcKNeuz4bb9zaQO6UARaMjbhj2dnSgxvyg4FNhGeWWR1kQJRVF5V9rv
SbPFHOMMr/49ll5I7qjeXBLRB669Nfrq88yZvic3OQk8UZdbz+matYfZKWWnhJjhIUS8Y/iG5X6e
j0+GyVGrkMj3zorEU9htlW3pjvFRGVJCYbPlkkGoe+HCZ4fJcPIPMzInHG9aa+Ni7v1QWDMbawYF
sFGXB72vaBcwf35KSs17qWRP3yL15pWA1mo3R0b2qTUHl1Iq0th2xhbTesUpxXYetDAXDPnGoSm+
CBRGaQAtlBixWGpLHrQDYW4rJREOA3t8lpPX0sjgYdtxf8B2Nibf1FVUbdOjciH5aTKVy0RRS183
tvGLacZkGpRWMbzGU4NEO1EncansSpxzvuOmEJSNxP/O+XE24KusrKrRbmtKv11qlKTBzG5TXl2Y
E+2kT7XxbKdZeTMVOn7xEIgVzyfWNkE2LSN5P0yVXEKDt0xWorFvVLwHn5RaM3elpiyXsuvoTDWn
qHfwI4QXTkkTPSSS5EXmp8I5mwvWj9GQTGFBScwh5ooskN01mWu0MueAVjPdCH2YiadsEjekEdU/
WwUkR3WKlHUO12bLvlSvrAZJ9qwtDs2CoGXKPCwFHdHvVcxyUh9Eo8lxZZBCQXdoeZ9jbzmXEAcf
iV8a9mXVdAe9jYBsaK18jjnPCeGnxeT3uXYbps1MV60VC+lQkUvqgNiNgwchD09MdvuqDEyAgH2C
fD8wMOA9YX827axh3E8ZDVOmHKrEeCDCJjAbfUbw0qx72pEhxvZ1IFFma1J7BU0lugBSP537MvGR
2zac3WXTmqe6VFF8FJyQkX7Ht9jpVv9i2gTTzOYqG9wkHOxm52KynonrMnhpJOooR9uUHvKeyMYA
Ec9OeRNTul5m1+lCC92NxXjdT+H5IOc6oKwiYi8tOGJkWukhVkkYmo1kFk9PeWHf1fMS6qVcp7P7
YKrlKm2iMZDTVhYfOY6jwWhK307ti7V04oHOcNyok/srbiEVAgKa29G1etMfDJzCtbFZDnZi23ui
cuxrztLaVeN3GScfhjbPRzKkt9ZsyYABBcRWfR6ZfhdPoBc5mdS8TxYhSvPceWNNabUh1fRQqYSA
lYl1cA3rHU9yaroxTdB+uh4VvBqQetz7JmfCXZ4QF4nC4WPWKb4dkZYXTuCVU89ToGUAgQ68NsWq
wTt0EMvE1NcUUbfldcOziuzq75vNGDhopm/b1Hnwht+MGmPzTF+D7q1KUi99F8rq1CKREzpSbeKx
hpxGO7YuVjWGGRBKKaGtpt0XfXJuF1c7wX0Mh9p7rJh+BkpmJpeWFnDNAn0TLaap1/UoNK3j7eYb
Ec/0Ji4W8+rMqqigBRqMxO4UfcYkoI6pXxjc2O60Kgy4m7Z6b1pi5aKS0zvrMHnxJ8fdNiljzmb0
C8d7WJQrNuYeNIlv0EAiUkkl69SHxR2z0Ercx6i2Lo2iEepMrKnslVvsqjaDmN7UJD/FGd+41yda
AXtlztMnOBI+dcN6KhwO9/Imi46IuCeCw6O9LNoLlepNbgISi8LG/jJyX5vUkuEyX/f0+II8mbkR
jp2I+vTdPIvEF24UppJIDd1cwqJRNlVmkDPdah5m4AApom3MHaf+Uwb/KgJ5DMepO6IDvkxLGBf6
jtB77JIMLOMseEGj8IKUCYdvTQsQt2mwGpFajs4eqAY2dOuw/bTMQJUq3/Zxv7chmgMcRhbVEjRR
Bat9a2RsJbbSqY62Wm5n4wzySNkvMW8TnCaRJJhJVnCguTRgYGQ74+HV2V3t951jB4Wspm071/5c
M+sdJ+zRAP/O0i3WXd7zrJFK3o/e6INB+ABluzE2Y9D2y2KoGya4YWy/SenS6LURh7n3xRHFxsjy
npi0j7qNAOzNpT+pBKnftThHhU5Ss7WSKRJMGRx9DBvNUJh6uiUWt2Ito2alD3orCIurzITVLZST
XbLhFRNU5nEMWyZ8CxDbUO2TpiFUz3xt2yfNjYPR825VTw+a1Fs7jVkHI6ESSxG2WuMbsGHSo5e6
oRjb1JdmFNr13pNaKJvnWvtwU+2N4lz6nda0K6Vzz3llRLvYmg7oY3jgCaM7TCOk5kg9l31zyiwg
Vzb5z5U63dKB7Eopn7upParzs6d3l6qB1gXC5KwkpqJbHICeszTbJLQpds1NqZMuKKJ2nw49B+6k
PGKaD5+OmcYUtOpwUIm4d8slXLCn1tU+tMrjnFc7JXW36M3iQ8vvyWFnaBPpsGdi6NZi3Cjt0QSn
oggy9y46hKh4BHfw8+ixkUQFsqM4y72mDyD9/Tr1NiO4aN1DhZghSwOyTKoTRKV7YqTiJ8Mha57Z
inxqDh8Mwo+SliHGBc/jx8mUyIFnuEPG2bYe3aELNP3Vmj/n3SPjFpo92kHOg459VyzToYXQ79Tr
zn3pVCXoay3QwDvUa7HQVze9AuY25PDh2NPoJ58npSPSVhSHRR0cv8aI5aEjviMcIHGsdKY1QaG7
D2Pimetq0i+mM8ynpmvpQ/QIc7b+w5ycfZmLlakPtxg+lGsvbfO9WTNroH4JlcTVDiKSD3Xd3TRQ
51sS0ljVFbcs8UqaRujviSOWoxm14WJAQckGZ5uotKE6tg8qo+JsMe2Vrcyy5jvQ3812fNC14VNl
GWkMXjY4J6PsH1QopVu3t+YjcJZZ3BlF/8ERBPrhUMmYyXCEYKn6WX7dyfvZvY2yftpgxk00aQ7w
wfbLROMlimOEsuXS3Un10VGIFkA1UUiDZzkx7NsUos0OdgQQ7nBv5qDDNm1Ng7DLuQrLlyh+6Xtz
PjrYuFJbM68bX+p69pmJOutOiKOun5eWk1bf5Gk+Q4GavDWTebnSJuchwaMR896Dmqm3df0k2xGE
u3zIFeyOxz6EuOP6lartZWauZcmErVp+A031Od6n8pokVbjRGigc+zivroEAl/pkqpO9y/v6lKoW
YG4dJmpyqQFygVnikdxE767EWYpexpr4W0oxBcRdNchXiEowJUz6AkGL5Ks5c46uo9Kavaw4xdEh
061hS4pATB8SNVtvEO2d5jkvWRqnu67DBERrU+/2ypPdp9jTJVyFwHJq5+Q15a5MxW2SrBsDfQE+
HZ8Ff+aTA0sO65jDEkBMNflcY21bga1uNE/CMai8dkskNAUQi9CB9bnEc+8btvJqURvmnpJsKR76
1ZVd5DM/KILJwzO1cSmOZI/Io3hyh/4mpmh+mK8ijwEyk0/3dpky762U5oa0p6O03XSzmNXzXCg3
QAmPsHK2ijVttdq9W2C8h706gFh5I+i+tcej786grBs6ZrXFYPgJhunYl/aPZQMvAyZHYCy9Cfib
oiHJG3nSul5fWSamUTi6/ppQQvtL5rbbReSfkzmiQrQ4r8acumpQ07fMfXOW5s6x0hzIgcdJnU9p
bD66dIqwN/INRh+gHFCv1/Tyu6bAjqycdAT9tZkELfSuiBDJlHnEUuw79HUbr0veC5dRXgJWoHES
xur94ia7amEML5C1BOrMakPF4bsTqzsSoRrnR8UxZrYYyQwBRXyyt8dsD8QWraUY583YRHboFUg8
Y9PYCBIxE7vld2YR2DYp4alolGDB+OExLl0NK3f7ZlRVqhu79rAYzo9jEmlofdCLEOtg4Sx6Hbk1
d5y0KQFZehp4Q2Nvmkp+1AMQxWCj4ohyQ1svXUwcOVy4VYy85iYvjNs0kz3UfdZs27vlrm/rch83
BvtNPQ240bYw1jrD2dpa/ylKlnoNYKGHso0S5DvlelK0ex6+c5sC1YBjQeUkIWfVLD2zXZKn/Ijc
hBcbpyGenFnSqbXNQRZq9sVuTbFzm6TdL+in/GkcTBC8WV+nWqqEVq5ieIPp1rq1E7lrJqvbKTYS
J68qc+TNOFumRqb5epaRfLl4fWhMuMxD/m/gzQG+DmnVrNoY/uiUPislNV2bZRtthHOgGwS+2a2S
hrh1vsSMjM54NtQ4s2soNyezWgEbZQG2jUoo3UE5GYvJvEKMsPuyCcG8l93PQ/tA4PZrMajK2mwX
70hpiHVAz+g7bWGReV1Fc6LaJ0EDnGLFS3q00u4QyWePYhnxhhxqa9cO4NlIOUCYZ/UMW9S7Weri
Vth6tUm9XnzpHRNun96qR72Jvc+z7JRnMkanlxSr2o0phhncMwb9L5tPmlLZtDrLTW0nt3OiX5RR
v4KyfABXLOJ+agwJ+MnEIjOo96amDRHTf8lrI0y8sVo5etsEwNAUP2nuQVGgZCipxRdfZGaxMwsX
1oAu7UucmnpYOvWj7VHPZLoLu8CMxlU3ucs2rrz5oSdPeksIfPeoK92p1NT0E0MURI+o032tnU6l
zTUURrYZ07TeOSncS/jhp6GCyRI5KVnNdbkGhFoxhzNWZV+Vu6SfsWA3ZLoTSbYWEUp4UK+TiIr2
VsrhLbK6YgX1gR2tW/QukAllA2GrXejV7d5Tj3OsvvWgB4mirZUuCXujumJTPD2JuUw6dvqGgb++
dd+p3bAReOZsSRk1/qW9+Fu0qx9y+/7/ZV9Z+o/YVycBbDO+/ZH8h4kA/3y7UvwM9Zcrse5q8Yac
GGLl79w/3f4FVQdW06iacMZ3r9qP38l/7i8oCuBDoXzAj4GIjT+Sr+j0oQHAk8KlD/Dib5GvEGtA
rvoD+x3mFWMBiH8mrHBo099SUycPDyx8Y9NQtccDjI1SrhhyYHqfMyj0EXDSfxl1fAbHJ0walGGV
5sMYONLub3OggWwrUlvt1u2QuiLI3aTXaeejCQxq3ht2ka0Vd/xigPX7fZ81a3w6MWhyCK6Iu8l6
UoH0AtHWB50MY4aG0tvMaEQvy1jRBFTXTC7F22Cc1e3Vzh2gAii/6rWcTpo939NefYl0cyReTp2Y
SVZeL5m1dQPD/KhpFnOfpKgM6eqHx4VT7ca0oi50YkOqZ4tBRBVqqA5zLMAi3V27jVT6dzGmavKQ
k/WVrOVQ2VvoQnlALVI+LKX8RKKnO9H/VoTwLZqulaHXRLOz1kZP3Wo0ybVfzcoQ6LFFhAWHBz6t
tphPo9489XOptBtdn6NLLbp4WY2TFeF9rjgmoSdTutNIz4t8O7M7WBdNfJt1/aNeJvqz+3+ZO7M1
OZE1yz4R1czDrTv4HPMgKW74IjQwgwGGGfD0tfxUne6UMlvquuu8TUmEh4Nh9u+9184m9zL7I9KO
jiz+Z7ZkGzRrTgzWiI+LjE+O5nAtdFbvdUVCE68QyMCpb4O7WjU0QAdz6icVOeK7MW/EB4qOxrbF
0X8WvnuQnpHeZXBd1WkgmvniNdDeDgYaDEatIJ2fI8PyHka2VgzHPc/6auJ1iP2FL2fjGv14SqXr
UBBX2WVSm5EKWHRYurwmqC/5aHgMjjMq273eo/M6csukD4X6mntDdSynjrnUMLRvVUq+OsywHmy8
gUNzw7D9rCT6Y14Oxp2shD8ddZSqc0DF0oAy7L6k1x+equatJB0zbcal4u2IB/Jxie6JUmQLJgGw
YBXvrzd7GHNO4uW2HtESKjUv3iaAoYycHxWHWQ3Vtqx8vUX95xsnnxxDkiXVHmaUSvM4bmyz9jb9
WE0bWi0ihnozlLipW3ZjM53nLvyU+bKL64XC7MXsJH4QvTNAJO28wY2zfrnxq8XBoMOJpgvKGBmd
zlWDhsYqbYONZJ/YBjWmvXJHL3S+DUcb3cPwH9LrHBA7y4XbK3YGG7pyFZQJ/ZcMQ0IWe8Nc09hr
V2bAtKAXHXcDh4llLxjXx72rdqvPaNADe7JT6YqnYIU3N5OHPoqsvGiZnqLqQdetxyAbT4Ep1+vu
yPNiXCzyRHolS3z8/Sdp62rDO/TJyxcKeEKz38B1RROPZnnw5vrVkmrrSnvdQFK8+iZdN9EGA6OC
npONkqPI4pk+t42g34FSqoCgqb+cjbC7o7jlbpnTS9oxzOiU1Dug9ttMDVuP7HRk1JSZtcWL7uri
qN0SH5P1Eiw4hVRP8WJLdRJFu/Z1wsXgKHeKH2sJa3YI9ccqAg53anixB4tJVx88LEH+OYtUfUPC
mTuE1uoBWfbqmZjnh1ys+T362XLMSMZTsGHuCpjYH1KV6x4BA7WB1BveQkMeeiM0X5GSeQJpGXsZ
sBuyDxcBiYi+oMivmn94KSTiTcM2E3eLmtFMMxO4CQlpwOderXZi7JpYp8XtuvKos1/yUiYe5ezm
Sbio+mXBH1DhqxmpEkZ1lndt6MTSqi51p9KLv+hUbcbGw1pX72eHTaQz2Q+rMtYHYzWAh+vs2srT
nerc0wfDKvx9jScOrplNh57IguXWKmr97qSWf+7RhGpR53h5BAlDckzdTQGOFQ2WG/7VE/51X2TU
1ZMMihmobjvXDguPk+3KJmD807tWQmy1BAta2RS1S/sLY8vw2HFzJ0Tr3QdEAqqeGynCk6wH8SrQ
VFgoc9PxdqixEZU4AgEztOsew1qYj5uZzJuZ6GHgvL4yZRU8GzvSY9axBpWyletcc7sv7Iy6umPg
J0f/PcvydMeO072OMbxD0EU54goB5TXoGEW6wLHzZPSsiWFxwyFHplGzN5UYklrNKS+/Cb2mCuxb
AHniYkBj3+ayWh+Rtt0LGZg0iUwWOaF0dkFPH+IM8UfgBTScxyIP8CZRze16sSSv9uYva3BHThO/
j9cwQfU43iKScDxfyQhVw2e9HFXNT+75w8GxWqyxfnEjfP++m/ouGUz+bFqr9VwZdn0X6tblDkwh
oDrdXMV1haOu990mDiffju2s9OWu5V6VjOaGHjdSm2bGCetwd19nlrdjWJveA5WhEtBpEZcohpsY
1jt+dyl6j3u1wQam5joZ3EbcEQ7aVcqIHaVjIoe87mhiwniRJUuunGRBWrukNqXg1Cuh05SE1w2L
GSp2zcfU570TeE/FnH0U4eJAslfGYQxw1HjzGGys1VPNZljKiOBQbt9HDrceif1b0k/3oADEyald
eZxmw30q6/7HWFk/FB3WF2Go7ithJOhBeKC2U3kbwGPc95TxHjzuPMbXfGiMVOtTqxzYx8BoKS9v
jV0w2vYh8svmQiuped/6TXniGD0dSVO2id1k/V3ZNuLeqDFiBWNjfdCt61Njlqqd2SEFRqV7UzBF
j9ql+2JbfX7wR5f7cbJfB2Nl7twJ3l9FiRtihKK1cfL0QIBwZW0R/UNPRfxTzQjhdZnHH1PBi8bW
4FrmTqe3haj6XR7ZOBSaCR+R7z8qIMX8kxORyMAs9r7k0BCWQ/2hHEK9tAANp15qc4sfbLxpvfzi
NJqDkykW8Ab5e24M4smEIvRUVVqcfewbPPeUs5iCjVKLzfDG8aYm4ffh7TS21JoW3T1fUgp7YLFY
smc7vKQuJ0BhzqfODMoLVCtiWkQKjnS8qiNic/111Da0EI56m9TSL6ILXssMpgSHmhOausWTFrX3
gQKfX8gA0nTeBi9aR/quZWN8l9ftixVizCB2EHNkYQTFa/3RWNIiMTPVHToz6s4Dy8pTGGbz1WGG
U4vDNb6EsPcIZ8JQ+oLFyLBiydPh7YulEGdYIwSRJA59b6GTfdsQ5D4Lq2i6WA6VPvMg1SKmOK5+
rzyYHnE3RO8r5q3PljaLm5DQoj4SllMJnTzru1YOaAoMEtNbMyLugJLk4ZNz99o0nnu/TFG48XNv
PHle8LJc7YAOb/MzBNr+yjMzH6LeYlYlxjx/npY8+6L9XP3A/95iqxzXuBnw821EZFS369T0hzWc
9Q8smepRWW1wrnqsfyRNlwS0S/ONtsv+RMlE/gOi9/eSqAJjGX86DOBhdsxS5MXMtP8oHYrYAlb+
rRuIjvYXnGxbCPlmtq07gx47VzGvWr3QuJEQWozYr73guayvX3ipWQRNBE5ABy1gQEwfu3a0HWQR
jyPDJjVKOnK9cD7PkurhAHL2XEzDwQ9ZGY2IYg+nA2TN9Ma5XYfe/lr5CEuSor/nVq7jD56RFpkO
nMqu6AP8e5Kk0skfZkyBwfXUXH2XFNmjGzn+q+zVcOb+E2gm8qMMALzOGduFMkBFNWza/3qjww9S
edOLwJu4c8PiCzDCObGtaNpdFY0MaStTDPBd8wi46+T5uLfDLkj3uT2KvSC+3a7VpZnsnt+gOT63
U/bUk+f2u/yG991GluU9J2is6QT9qem7Deuw2zBhD/YZpGqSCTnF2u14TyhywhuxvuOKui3qERMM
PQHw1TRr0tCkscuecqtN8Fo9QyXDHdlf20Eyupg7Gjg+Yi2O7Uj3VOmIfTmqkdGAW524j5u7Vjv6
0Cuj2Fr8+bMheeqwHHH0XywIMGYQPuRZ3eL6j4wd8Nb8BlUuBWMajbtlbaNDwdQuxr5XIIhZLHL5
/OpdpSu2OuQFKnWhVcyO89X6Sslsie/DflhKr2WgiVdwnp249uvEofC8R57cmew2WrOaEjPIqxNe
xB9WKU59jmUr5RAB7wbPR7726XHRFgyRKBviplL1SVYIvFKn0WkSOqMlhOlYlxPdWNcWZKudUlMU
6OLgWcbJmLm/nYrBqPKg5GYdvduu5yn8i8OHlcM0ssoZ25wzJsNVdLVXHHP95FwLWQkBLTzPI/uG
0CdIpN9NyypvGpI2d6zEn1rZD1cLanrln7HTou/jFCzuYV27OeYP8UKvSbAptscXwVFvA6+fUSLG
qNCs0UiD+X4aw+jQafe5zm2LOzo6EOGIOweUU4ibkJZQODwlY2j8P5L1JHIM/2INmIIbiNkbb+EX
P2TZlAiCNXgnCCzr1WAB7aarImtAEY7aD6PH+Gti5IyRNMKLZbvpXRguX0LkTByM8ylIdYzPOuGV
b+Q59q9hPJBAkYgFyIs4BLt96vrb1XfyxDMsPEQ0RB5mtvzxQHPsoV7Ei+sw42t6Qx8iwIRhlOcv
tVHVb1F2wziW20VAguFKSp3basET5o/2FhamBPyUPvKOV7sFQI+l+YdHAW7aJnyS8ZUwodyowEj6
qeMrbV+8vuQVlxUOe5T+0AVs1Uw9EfWPdtrnz3G0ptWyWnZD5bzSfGHx+OnqmPV6OhsTXrVUAnPy
K5uXIjuMAKm6ssbTHJQ70E55EtCYwqBtZduNl6fNjMQw2eanTXoY1JgCU5Yl8cZWJnCAkU/KMabQ
tyZgRm85bQz1zjCmnAjXBIPJ5YdnzT/aFDM6rWxP5eJjvSfITIRm7DcwIApCXu39UgtCvetVxGok
3h9qTg+wASUrtzEk9tKx3wzYK6/JmLXLsZz/5YhAFiiMkuJi5350dw1NwveZZ5YHjTXnUI3y8yAs
Y+s0zlvPZwOtXvmxZmm4RM3dpL5rzqobw/E0v23rGJVm3Fspb1/xGZ7DjMP7rSpFd1htBOxaM8nB
Zmy2/rdONm8G5C7+Cidhu5kAI/U24388IrBpF+9GT9FtEfqfnDn8SMFtJ8s41nHt+Wd51U1UOd9o
Zj1biibmjY+jx7BLjxP3sB4dwVNpiJImGh6IOMeXdMb1L3eK1reNaYdiu0TXXo5pkqg4AMWwLSzb
RQ0ocpNtY7pQzTk3zSWePPkg8dNtS6lurVV+CWxaPqNeP81p6ya8vBSnSvxrUVEikNFpW3XFuPUU
Yk07UkDkqwzRykqmvMqSOlyPq+8llRu5h8CSkvkB8+GRIRjbidw65B2tDJtgkZxiMdfwRNwWZOG6
mX5pm85KbUcUi+KV2gr2qYxrZJ+kqsWC04znWr6GUVXFCLn63mZuxYq3DrFrdec6hefZ51EZm/2y
HpeuMTa93XRnq5kjtFKD7cwI3ph/caziNovch4WVujXHk9X3YKfKaohptLxX+XjXCH2X1ROnPt6b
IQIktha9TdNAn1hvsjjQODQY150V2l4TTdj8MpZfaGbPRAJvcuY1G9/Lp5g0gLFZl37ZytwCqrxc
MRaNR5xDNY8tKgvPCa5arS6u0NXB8tK7KBLjJh9D8QH3bAArLIrbWZT5gfb1H0XAIXZyhDj2KyGI
yFuZURh8ttkjMuUsLJmtR5q4mds3eq04apT86mhUMk5A8f1T44wuMxbjqwXnZ7u6INDAyqtNezW8
FrCo9p212NsCuMEm960xwRvCCaCQ8x3gjii+evKuh47qhm389UTqPHHnPoThtFuqVN4E62ow+shU
kho9v5q5pIPTsp8Dkd7o2k/Szvua9iNBBeMRV3d+6GXx6IEJ2HAOexyQ9s52vRyXJnsIuxbOWNOc
FjnsMi97pSrmm9nAN7LqzompAsc13bQTYsOA7GCzHNpTWB399AH+ecMulWho2jQPdktMwGCV8KLe
5is293kebiIHEq5ZhjfYxRKNgEqosH0s7eY5G3zsMiE/iu6sgkQCjO7J3aN0flJRb27EhEQ6E83c
DhkCFQJ1nAf1HcXx4Nv6VmCCAQQhZvfOyctTILOXQKv9atC15rfZfZ078giAxNwCdP3RZjORqypR
2F7ZXqgvTGsPQ6rv6CR5hPMXUMr4vWr0+4g9gOlUwdOdmYRXVPkYFvlTuYYf7hiY5GuWIAaIvhwK
GDS7SWXvtVPvdH4NyILyHgZnL0q7wlymbOZ3FQcZ2nU2jZk9AGO8qrjGFxXWb74f3TOcxkof1EWM
pWGH/RDzXAb6LofdVcoHQ6pXxhLIQgLX7tziUcKQwFPtp5T+LoiYNa3B+2pp76TyMH1/Aur2Y0h7
1qKriz7Nm3u8RuBP7aC+h2lr7Byr7vc5ctBmhZTHlHjCn0CgSBTNzh+zaOcvFmcMdnj5gGRoDGez
kJRhlMXGqvrvsy1fs2Ekhmy/L001Uj2M7JS6NmPCIjgMTGNih0EY6Yqmj8caiCb1SHd1Mb9dHYx5
R20DPVvE1mT5VQUi4NZdRUyFnmSzzRazDphfpv2iYDrKXeYj3y5leNRzoHjlTw81rELcoX2WdA43
fl3KJ6qLIKq1dpcsiz8RnKIfwjb7aQvD095gabUIEBq4I+r+xdDmW+WymUoxTT7XZPw5tkUxtxr9
xVV523cGVfPum5Tt14AYVGahJBNimrHqI3tVDGS2AiVuo5zgW2AGehNKZGQLyWvQzZ2/yDqeM+5b
RtbFFpP3A7HgYosx0ESVtY+p2Z5aj8JZdAUsR1wO+Ei5YDGaM+I/i5U4JFXYq1cmaruRYTALC2qi
U+6b3vjmpl0AGJHKuDacp23gYNz3CZ5Tj8E4JbflJ6pW2Ao4HMxTLPiCaYPP1YyCt1pdh4eMh25j
4EXdZnp5qIfI5ic194yYntJ2KGMRRQ5wQlJ/xHVKWIlRH2th/AhA5eJG/R4S2jF96z6lvnUIpndq
+/TV1/NaBLhaXAdls6RgCQPDNMuzZZN+WTWkuVrye2S4Pd1VXZcevJDst9mW5q5RlNsDKl12uYnv
MWKCRRYPymJp8TIN5uqRmcXG7FCuDetQLoP/SlnVGQPaB6drvS/Mi5rVPo+G+6uXYK4W96xUdh0f
p6eZDfZYf1+s4qslSsCn6vOU8W3174UdfQqb6Y2Etv/ayKGjOGkNTpbJu4go7FH21BNTIkbt1DJV
ewJGYtOD9ovHoD1YGFxn6b96tvtBXuq1Ksf8gMaEvawPD6vBdqD7HrLPEjml8TTfxfawvOF85n0B
qoijZMMnsz1s3RCFGHJVsUR5hXZbxdp3TqMvvgpejbEZVNOpxtS9r6gYOLq9JhyURt7Bt/SdZtD3
Xl6Hvn0zPCyTwXy+fg618xAK4zN0QGBFldEl+MEQKgTbIc9bv+UmdrRUGXwP01vYdQozPbAnM8QK
RUquohnQw2xggB+Y1xBPo+EOZ8br57mmVc2JLthTrW0RrF+61dAbu8upPg94OzZBUxGhN/rvwaqp
WyWJgznAu4MkAvk0rR7mSaLNuIRepuy5Sylandz7uWShpjMgUaMJhE6vh7bx7mSHobn1in4zmsLd
Uie+bAotm0PIlgNAHEXrUcFezdPWg5qKlYvnG0dT+j0V2IQxqXJzRcumFPSV52PgbGYfU4EZjtFj
zryCObfu7up+/PiXYvo/Eo//r0COn4Tj30rM/z+iO67tJv/r34CMv+Fjjl+/1+/tt5/E4+vf+C/x
2LAclGDPMk3TxkFhA8r4t3yM3vofkHTpYoGgBvAKLNz/1o/94D/o+XCdq6hLWuOv+rHv/AdvK6YR
/B1kMI+K9H//bP8P8JifcVu0K/iuzX8mYJEIFOJV9f4ruWMZFsBXU6cStmiEIAnxL2U/7/twxpzA
YHBbm2wV//L7+e+f4a/Amp9pIddrMpL2aOR0rhI52vnP15zYteLqEZz0g7F4J9zc7izu5jYM1b3S
pveHy/2MTfuvywGsRCS3AWzzNfx8OUk7Wlc5/Zi0gOz243UUOtioIGYp/Pj3n+wfLxUxfcAR5tgQ
W36+VDrVwpysakwydsLzJohyb+NOzHFYxd0q+f3F4Lf8Rff/789FcSFlDC5Nqr/+GgG8d1ZjdSO7
gaG6zZ1h2hf4pt56ooHEELUfDzVC+8b2p+HGZTL3h+v/09d4pb5QTuiDLf9XC/lfoC8Yv1If4jOY
QT9szmJiQo4mPVyQHlFGyXf84Xv8x+sRszTBnMKa+fXzRvjEbbtxAA2ANnoM176/8WdHnU0dhueI
0off/3r/+XIkZEw7sDwg1T9/lwzwI+1l7pCIgB0y8mUfYya3iTyH3kFHYX34n1+Pfhfz2l5MVY1/
/Xn+8uscF0GLml6AfYSzTxKSnYap6+imsVE0tO38qbzo13uVQnEAtaD2risQ5Dv75+vVHqkVtwIB
wkvYvacEpdxBysk5i7TFl99/NOtnVKQHa/7na/1CMIuwZpUt0eIEkXU8Vj7k/oyhKpAFqmAN5mb4
Oe372ermhzA1pluhZ/eSihRMwO9/kn/60NywJrA2G0tq9MtaoEv02KbmB2Fy0cZLYOhuw6HqTLJL
f/z+Utf74//Ycv71mW3XMuHSMVBnmf3lM4eeJTJvzfvEy3kdFwW2W07S85NcujrajlJ/zfiLTZJn
fbr7/aV/XRmwJOHgAGMQOqBAwf3//NUKq4pIj2ZN0rwWiXHrcpz/bOw52/2pEfZvF2Kl4+XGZ7mW
PdAp8POFMlcSRkfiTSqNstLxHG1lGvQ56UMASAjtwTGsIA0ZtRo/C1lP+99/0L/9jqHtuywHtMX6
ge3Zv7xJVEFlstERdHBrVZydnKpvYAvzhU42urQz65vOUR+ztQ3+sPb9wwfnZenzjjbNkJfx9T77
y8MKVqUFeZjXiarb4cBFmMIT2z0xhTHjArIwjaCG2vcKjoGTYa3+/ef+++VtNgaU3PBK4yX6azEs
SdrIKtMRAXz11p2dsWV0UgiljpA+8n3tEwpwFvRoX8rw0LG9+FNx399/827gw5Lh9RPwNP3KnB7r
FpOV7EXCjPiK/Sq/FW7noGLn7d4aFGIOvvSdtszhD/f2P184NE1AiNAzo19+86KYMlJmAlpSaZFW
iLooqcgK71c6nW+zcuIctKjHMDeLP7zbf90pQb2+4joxArIjM3m///yVm0tqWYTpuiQoQybN8yJ2
Ztiw26bGk1EN978Ad/WH9eofPm0I9DHyqVThpQeo7af7jHA+E9Nh6ZK2n7OLzqHwjD7zXtFEYHZG
23rU4Rg+tZH3p6Knv1+Z/WfI7jAKoGTzcP98ZUfrYB5N3SRO45E14TT1JTOrV2bCV76Y6xxhpt7U
mend/v7W/vW1C7LdCi2+V88x4SP++kgz+zPQNTOoRT2x11KHVmKunnNGmHiwsHEff3+5XxpaWT2u
L1vb4qsF3cAg/5clpEBDjfpyxB5RWus7nl8rDuxcUvVYaPMQzulwSY0ArUioEgfCGhU3AZrShySN
nPRFzQzdXdyj0GJ85ryoDhyv9R9Wm7/dejzjro1/huft2ib7y3oOe2ZgLkHkzhd5vjUUwRyXmMDB
d+vyAHVDbVmL5P4PvxlQ9XzHP73CbPuK9PvXnotdZvTLPRCETNMyeiXiawSn2ZqeGtY3y+mc+odb
yaa/DcjZzZdmLgzznMmidODMlKu/V6hg9V6s2i73s57n+mksIJ95V5nAdGNzSu3ibUon07ylbMy1
ntJ8aiJCuaMgStJ3iNHV3ObjIXX71ntTyC7tgfgC0wLwBoMhyTUwokwwJ6brKcydpj5MjmXi/LMF
qhcc27q5dbQTvkPdbvxPtHTk2Y1w0SbitHMYS1UgVWt0YCk/yNfQ3W3kmXpdlxFogsB0gQ2dW70A
u9NjGnLmifQL/YQIfnZVucmMr4UB29hBZnFywsBNx+Zw10bWYj5PoXa/V6KbD9cu389LNjPhCAkd
edtJRdkLByTGgEEjryE7gd1jQOlt79fcIahm5H1kxqJu6MgZV2FcehYBEHuyGd8jnLJih+lSkxRm
W3HsMwCKpIgUtvA1yOlKaVzyg32AnjBQFvm2aCKEp2wwGD6qeQhu55DJUKw5C6Gqhqkn9lWUMkjh
NgoERlvH6EBc1HRXmYo/m8yFXe0H5BpnOxb2+N4OFKQnbmAgk0ywFWlYa/AFGXIAu1KO5fwOR0vd
Tl3g6x123FTdKTXTQFVMIqcrvWDSu10sgT2Gc4NxrOl6v1grY9ucf69HwCmDW2JR3Q/HM2W7twdK
4o+Lb8hpy+cu0JZ0vmaHNCzsY5AOiMmBZeZoTHhm+lOemUZCuWVk7AfPk9nOWg2Gea1dNO7Wk4vP
zDnN/NugBlZE1EL2RSzAt5YJXWUDRXXaDlo0njy0UTHnoDoVbgkIIzeWccdLH99YyaYu2zsNHSex
teQE7cyR/MjsZlOeoEhkEtRdgyQyWb1LmS7b2ukYWTjCdvYi0u+QN/StPwKa35YRJt4kdIws2tK1
op4dMSzpphA4+OJG2/m1Tc1IG/rjVAdHh/hn4g4Sl0DOatbuXNKSz06bFXwNg2TquYyp3DlrIbtH
EMVGHVsSO9mDqdHVcfXNzRmeTNHsG7uUIbMmEsMkI7vxFnaVk517tltPsNcMY5N3EZFMEz5W+CRk
O1zESkqDZhlC+juHxEwYM2yeyCc2S4Z9My+cYT8sFtizdiq7/eS56b1bD2NzYAdRAlkRpeJx6see
jXAj0BdaXnt0S8+l5AVD8OaFNpj0lffZtTKNkSj99cxE7yc0woGdjI9LtKlrxyEXajO3K7Ol+/Cz
kXcUO1TD3QQ6WgpaBcpe3cNXKM0HG/WhTxhy1A9XOAA++M4UOzphycrXxdBJfh3mFN0vwu+jew4+
TGpp+XTEDRyN+QlAjlWdosacLsVgAdS3SZZ+nQn+6a2cJ4VjN+zSI85vIE0zWzZm8QWVQGSEbBv7
YW1aJUy6fjLQ9Zy5i9uomZakAYoKO4jMv0G22c++ldI21yRbQ/vGqF2wC6QU84NamNhAegvNOzwQ
SPRw3HJCSpjwUi+PWU04POUgEOXWxPgbbaemtIZPmVEgE0gai9ROVdeYYNgHMscGaIHZtIZc5CfE
HiGPXad5zPOOCt7dQsh6RCuptd55i4B+WDeRdztR0bm8VKpyFVsQMGf7UsI7fsQX56nYrZmvbmm9
owHKVClpIp8jclL4fepssAGZyOqjarbSEeuTrIyQoF5rzbsVAkGLvzKAiNcPGlWxApbeEhyL1nQj
SD6bR+JT5V27iBa1uo4y524y3ek1MIfAPGTmpB+iKMuf03DxPzdtwwlLIRT/qzQoPVQWqWiwCikB
23yuRLQZ2RgWMZ03bp/4AdWVm2UmKhmrBobrNlWFWHnvaA2XcynalypLvSUp0ra894eyZczbMwsn
ZkxIJxF92DzhFV9YQBffegraNvs6RgrWDBtE5mY+MfHv1cJ+8tj5ZLSPFc95tkMPXqr9OknMQC7a
GJG7POCdPhYTr6OwyL43WdWTpQA0nu1BqAQv0VzkxEa1Re0UWaaUtq4mVZTXeOs0YcFe9vOIl8EH
jIXU3aXyifYn5KoxN/R5HeHLoyClNXgeOWfrfknpCiOJFhifh3Fdf7SNM4NyKm3fOkxrGm7HcbJJ
7bU5UIJmGUiUMUBqih23FMtSZq/lzRoNGulLp8Z3K0fWh964iOOiUpgelCLxSrWEiVaH36Mjz2Ta
J8AxLuw2jEV17Dhp2O/SMuXB0KPjUUzFYJ0u0LZD9tKzBTU+1FcyT+47LR6PRgGmzwo2HTwfi/2h
83q8mPkYfXg5CYtdPre49uDI9rtFDHMZz11DMr6KivUjsxS9K50g50f6XsPhJYjr3/X2dZIedb7y
ksAk78L/XITk5Krx4Tb5eMI/8C1z2VYkTtAFNJgFI7mxpnqfsjo/jV7emjFIffeKAPHaD0/VlKwh
Z2Y3vAVHhbN9CT46tx/tDZZBEW7nySbqLKPahZlUNZJQ4RpW5qWQmB8TlJ3xxrWK9TkL5v5LvZBN
xf0/hsPTEqB57AXUZbrZMyv7ZkxZ6O+NKbTyl2ZYqzvic1QCQ4e+mi69GvuTwt39FRPAchz8DNtA
6qcOltAui54XbmsXbqLpeZisr8OXtcKSMPiq+pqmJcEBYU05wlEItOTUqfm6z3XY+gSuT7Zfs4U7
L8E01cfGnaGz6ZVOPVNa8xctFvsgwopUaOmiL25rvvAmFguW3UQBHXjJkDF3tsvikmhSot9TaWog
irAedcxwLbqfySjnhzVQFkOo2iSkMxoEybeiDZY6ZscUnmhCk+Z2HdCTMRPwbY0hkb1tYK2DdUNW
C6tIPQk4nuvgRFlis5mYti6+4Gxv+fQKx7PrOPhKrbEtWGQVtA4PmMq2mWdWr9ofWveAn4+cZcQD
bW7sVeFUt6dMLKc+q6NX3YlNlIYf7CZd54YCrmuAGcMv8Up4NgVOyK03i0/KmovX1i3Wa6Shy9C4
RDCWxCfc+cUAQpO4qgif27W8Bh1JH+lTzv77m2YjykDIz+3n1lDZMzyKsWODXzef6HLT4htwNci3
rlwdSsXmublpUx/opiLiXZDLtTGTp7TtyMtIrvwyydETd8ob+lOZQibciaAVrGKAavURa2wZbKJm
aVDtGh93DDGpflMr54rJ9ZTfnrA/dEAYCNi4W0P3Y0bFfFEPO6wnRnM7KFPlu5C44rrV/qimg9A9
4SkYllV+WLJSIz31LgWgtQgJcpAMo+6GAZz+UmdeCjo4b4fwzJZXFodyiFa1oQ8EvXS1Q/keLQ1x
ULR6+HgFZJYzkH9z3FfZ0LCzCdPsAGofszFkXpoNNcarg6ExpiY1NCLKEi1r/DCcyfoqqKVjX5QB
1VkLb3BiImEUpavcbbItUyXr2YTntGz81TAMtFq8TpsVLBKUDDejfGQOpmYXeGAhDHhmZJ6HkBs2
wLsEANKlWw/pOY/4B811ZPWp2OVubVmFKsGWF06MU0X5UPaSNdHurfZgj7wYDyDF8ZJw9OSa7WKH
32ThBgu35zJ/NXIXSgTfGitf4GpJ86JYMEc2JRzK2MqLvgBy0lFqiYf0ij/BZClj3dhmuhmC0nlz
2qJ8x7Mr5H5cxgLCyBS1N0WdRkMyi6BwSOc49aeSCUsby2rgCS3CKaiYVGn7OAjnP9k7k+W4lWtr
v8ofdw4FMoFEM/gn1aCqyGIjiaSaCUISJfRton/6++HoXJukZDHO3LYHjrB5CoUCMnfuvda3OspO
Yiiw8Gthw4F0HaIku7ZAOmV7TeMHYD+IjpJpFpOs6U8NNryZEfrJW4R7MHEhk7JpZ6q7gYfkMUyu
uwRHvK0NqpBxpMpWCWdYxhr1jHDBgGuASjf7MLB3TQggQRD29gRLyBDYjNBfpQTq6ow682LKzQFL
CKUeKDiqV8QIWXMbF717F03orFz8vXCmxpCDnmOSLF/ZyjD3Pa82/N+Vo05xZnT2DhhAubf8Nj+W
hD0Omx4Z2wMqctvduG7dS5z3gJCRKgHW2kpuKw+mu7Jt4ETUDikpcnhMR7qPF7ZRavMyTRptPXpe
Nx/twa/6fZon5VcPJ78d9OFUfEt5SnlT7L5nryhdq95lI6M/nCzsdLumEmWG3wAV5UpBXQ6u30EY
cLhP0HPiCAo6ciA8GrLH+12PXXViTp0vx8EtjG/cU2h8yi0Rc7U1Z99NmQ/+BRGR8ztOsT0b+AJN
TtgOb5kw5JTeGIs/nFpZ+CWagGi5bJSHmrVvLISjxsAce5+nU/UuG+qOs+uoULWpnt9jUyR6xLlX
2MtN1Wa2ZvU1x/shpU7gzyFLcElDfysoPB4MxOjtdmBUZG4qIYFn2fB2SS1ix8RD31gLKrmF0jee
wuLc0zyANM1s7T4rCFvZsciy/NHf7TecYxK5kXnO6WzitW2P2F4BwixjR0kX16VV8AqWVCwCQt5E
ee54ge7YclqOdP3OzWWebFuFnEkVEBYBFiXmfe4VCIGaqMIqNesB23qoiR2YG4Mc70T5/slLWCBR
5pnEl0OvmoKujtugj6YaxMbUSbUXSCtJ2UosWs5M4sYUE8ToNhBLsuWYFo5ueK9wqONkL8VXp5/i
MWhAB7339FCeExtP6VuziL0QrVQ6UeFVsz8hRfU6ubPchF3Poi0S3TCPcu7sfkF0YrRkINi6d20W
Ntn5G4qCwt07Bo2LS6PI5wo6Sx+amyQ34nFfoW7DajJ09TWs134+1auOPWDQxq1LtINz0S2lB5Wl
iV3s5VVMbDs8x8o+FOSIAZCLfGfPHQ3D955Ks/WAWqkE005h60DV6DBueoe43e95kuKN4kFhrUZp
VsTMeaTFYasvZtJDmIxm/qlJXSx7LajOmYCjDtlvlyJj3udkLODPqyiv6btBo3daiJ0EhoUCFKrX
zw+emY0Sj1k4nsKqhBRrTBR0W4xa0+dF1gbJxTErkhOl7ElmUvffbXw7Z4LLF5YR0HTjOVmcmBzV
WCKXz7NKi11C2TGdK9TKALZKt0ehLTSD78pjGd5pQiOMU+3JtN9b2dC8Dc2JwKGK3UPflAY7+EZZ
UNJA87gxJBg2MgPjhXSjI+YDRqJNRqxKkFMbDwRx+m6yW4x2NrehzgpKMzuygqGfVbMzMCj/sHPD
vap9uUgSWdafxGxtCPv20Dg7hyMWMLaIDvXWimhSoji39CeXdpi396BSAhdD5UlyBCZquaagNZ+9
xaVCw4loOPfTUvSKo7cUF1O/ROTGMqN+685WFMNvtdt5q3pSBnYkeOIRxo9Jx9l3JvmtKlpMzSzF
SIFpFhBCMYkVPczftECnVYLKbKrYzMEpGr4M2K3giA9dmHKi6Oro3qQCM7Z2ObQg3rCQ8rpkXscQ
Dn1UfDCVg0cwIYiNUFl06+12KUwDmtAcxu4+A2eFmRrPbAQZOfOivaD0PGUWf7pLcbhc0UtwAZVM
4ZhAwlJq2gn0y/hSPEnYrolGhtMeovsvk9T9dUxRy4taWQ54RNppOFk79ksO0kTZonRbogdRJJzV
QzFNZxid6LsBRbvnxTY67MVOHf5IWHm/Fp3j3beGnmzU9shukGQOTFwWr27f85FqvoDEUj1YVdxO
WPPi8BHHbbUaAWZsO1hOWnYUrbBLlHXj3lAhLvPRIUKXZC64VejBKTZr6HNET2yxF7esPYvXuqzL
nb5OdRRDjQfY89UVyZqCQGX23Zhz9ysqJwDbi+7pWkzYrThW4zqjpKbrclnRuIn3VqzUOSVwGYK8
I7GqEGhhPmCL6D7YA6y7DSaL7B74tfnYuGJaTZRYzfZDnHTWzrT5w9OSj9GhqpvICcAvpvBuIrzJ
xDZgk4VK8o2R4QGz6SC3Q2QR6ADvOTn02uIMW7UU9mTRiuXWgYR0mtM5e7SaWPjsDIb4yvLRN3im
ptg5avwaiJ5dCgjk7F7G885xLN4LU1GN0BrC2s8ZuXmMVqHgllMz1DY6ZOZeaYuOjXYXfmiksMZn
zdGQA7MPv/fgzjBeLpMFaPDGNnFQoTqmiEKeVusdGznS5FFrwyY7CYx93Sc1mm8rn2gnWu0cqKSg
10DvEeB4XUj0mWO2DJD0E7f7WFiZMWwNi904GMRgfu19mx2CFiZjMRwuzfsUqbt3GbYT0l5pd+hb
RZqPPLE+B8lLB4VgEDU9qG+EvbC+zcjtwLlZ6zsL3HS4YGMqsoBngdleVecT8ThWdpNby0QdU6Ho
ozemJXYYzyhXSaPfG5zKHE5RA+3izyx1gBN4HqLrLPOj764RxeCLTJ0CNTHKlJ+scfsRP1Xsm6Sc
8Tpse3vBz240s1ExvyeOge7W4Pd7JupkA/Azbqsels1RNBbnKRApYb5vhs4nNKHtRc4RuwF0UyBx
BSU+VJ+MJLWXwAmH8V25cpQR5yx4TXXkQZXH0DSdRFe09BwapyiOGWpaqEa9Zh0idqR+iOC4Y5QY
WPTf07Bp/X2x2A5lD21MOyArTZGcEaGH39t+lVVBhsUI812uObmzUgg073aFnjSV4AK3Ttg3HFwA
P1tMBIYhP/DQdTdmxYFYqNznaJiIFVS7oFm0wxqI/bzEms6tt6xoQiMCdE2Dt7iO6z6mFRWr5YFe
DsMzzyRlIV5C+hpYL8eP2iaSu5NO/KH3e3TLKnWGeNtxDmk2EaBC0s3zlf7X0jUOUWDPAx1JYl8e
UxYsmkquPR9gTkLJcZXXHMasbe65OyR+WkYeX9aMqvyNOyzdpVtRAm20LNWBBYGTzDAu6GbrAsvb
DuoONHNOfDXiUhyLbKW104bMW6RbHaksTEqLpelFMImazntJ+cyJxku9CajPgqKAsELhIitExHru
smS+MZIw9IM5F0oHLPRDdSZzo/AOHuQC/zgNZkFVE3UecGiVtF0gRd18op+bcQLCzSF30VA2x9nl
cdmOjKmGg9HI/K4jrKU4KhVhyEH+I+D89N6njG6uvQ0NU791IJNUl2luRlfc+27apUhIbkJVWR0E
+3BEtJzFJvVLlKIGN3Von5M5jOTGUWQ/QagkOGNPl4sY+M61+Bk8hu7+6usI7SA3KziESRRl78ho
iDmF5N74JU4qoINJGbrGipYbHqbEMyAQLqC0p4Vp0K7uvPajEREov5npO4S4PIRb7jxXlXpHyG+c
YsMC+XvseD4+t3MrOA4NmJmuuhSc/aYiivsbLp945amW3jcna+QdLhwHgCm9XvAVcoKInUYyw+kY
W99d3ZJqNIPi/OCA7j04jUcr0ce0xHzDLeaUDdIJSQaKYfniLKRqRck0fkTbMHydxpE+SZjACDP0
2OSHollmpiNAhm1Y0fzzcefnnP97P8dgUZUVboLOYMJ1AJCfXGSOi3DbjxYkwIWe1Tufk1HKOto7
+jbmpCxoB+noLQ3u5Z3ydRrvwZpVyWEm9VBeUf1xYiFsZwiR2cJEeJcwn9A7AOHm+KMxwCq2/JSu
xpXLWELB52AUeaiIOrAujXlK47cSCa51DfxhmG+8FO3ruwoXmHu2iYnpPqvMJ+YuEyndZaaU+lao
rACoZIvaeU1W9cv8mgktmgiHqGyPqMCXgkoM97PDoXHaWWEynqYO5qA5SX/PImcFqMW7nwqB/+pu
/4c688nE+hfdLc3RuP9SJl+eKW/Xv/k7NM95g8rUZnhhORY5ixKlyPhXZqM03/jKJQiLuZ40HZqd
/9LdKueNjWsMDQIDd/UT6aR/hjYqixA+wu1QJuDAXf9x/0B2+5fo9N+jdRfxDtID9MDrqJdLEKv8
4omAyA5VTrSLqtHehzUmDPjE1cYsyTUwcMFku4o98UNex8NdO02fc5atrbngIAoWihaxJ64MKDQd
luJy0GlR7xddML61KsPDeDlEXbnvk2bwb8sIv/vlNAlj3iHCnx6e3PLbnxf8VMpLB/+ZRmA9I/IV
UA8jjHFQYK2gq6dfhGmd5XKi4XAz0gg9LlET96z5tNEumrGlvHazPHlM8E9dupyivyc1goNt1Iws
JwmZD9By6EjZm1otmGzZ0KN7Nv7kFptPYW2Xqs8vJ5TV6Y4JRodbiXExfQzfSQhymr1spU9i6TQ8
L4+gHTlTc9Syo5GJNxsHRDrCEdnM7H8fw340L8ZiwOfp6RGzutWmI8SKaCwe4MxPNEO1mWN2XNbY
vqjq8m+1FxfDfqQrn+9icg0gVpoVw7U26YZmk0JWwHkfOanalyOxIdC9sVhtC2PdRQbUU+7Wzgzm
Gkkb1bdYstDh+3VGI0q7g1cHOgpHOm38yOfJ7cjUJLyahjHtg2GfigTeDzM5aMId7Bl9dPzIGAOk
Be2ZVX72oBQQH38QmsMiBXJeP3qJ21w0i68uU1g42ywlU+2UI9r4lLppa4O0IFQYi1/DBBabZOlu
fctfjk3bR58UjRRsiR29onyS9F4K1NjXHB97sRKEx3gngdE4JDq5wHAo7ybMCGCS4NIyy7kpksHy
6EOXy2PYMYqG7T1aP5qs9fHnMKC4I+dioL1qxfJ7BGskJoCvTfbdbKTX2O9TeVNNpTw3ozOStZdX
vAEjV4wZq0WO4aZ0T5U5LndwaqzxnQtZf9kkGuFBMDFBuTELkIQbMSKB2FTWIAlCBlF99jSKmm0c
VmvFU/QFaoDWVg8lQM9v5CfPzpahQExyHkREsa3Ktcsj2pKCDPN7TTpHJibINm08R3ufA9jNUsac
Eox1xAxveCBHyjCQzRymPAVu0LTp8mOsJ55mZgSkr5lkg2AEp/uVb3Ldr8XjMMZfxrrgYGsRM/xp
ZqzN/2ZjVWcUnFUUCgIvPd5gBvGyGw4YEhl7G9mMn5a55QjVKcydtUUdz1WAKK0xtrSv8xPPH3jB
EQfVwbB78PM5vUlAWUs4fmCjQmbQFl5/yzxK01cdOOmFqfDeUQcs450ldfoxzdFsAIScxs82DbqJ
6Z2B5YmzNN1QVZL5d5oNeqyMzur6h0Fx+K03UEqRS1HOx6Im2ujADDv/Uaq5uyrcrLpzJAZ/3eNi
GlhDgF7xEl+aYTt+LeLIuVCFvRKZmKHTbvA+dRDz9HEBn3o3dw0/NjmOZFhUdfcNXX3tn3yadAvv
NylSF7JOHXOHRyZs965LZ23u00EcDN14H/2+HwiJiicfs0xdF2Rd+QNaHs0Mas/ci8lOGjL33uKF
BY6LhtW19tkgLFyhtL8FM4xmYpEShvtD97lITwP3e+fB10iC3nC7lYfSe97ObFuiiAzWbsxSBJuu
SO4GLM7ikxSwb+1cf0V1oT+oEjLbxsrN8GKtcrNDAQWg2fSWDW1syKNo7aIKeUdNxcs8O2O/kiyi
hQdxjLGGy9GFGB3KqtyHYH1SX9rR28oSxIYiQwXMC5GZ+XkyjWm1H+zWxv9j8NDsaBjgi2NpRV8i
6TVu4pAIiK2hYtjvXTKMsIrdotjrhOxTFFEA5WMnzD4k82jMAfL+gSHO1FDt1iQevIt9NB9b0YMD
2grtleWljzuMkFNFs2djN6R9bSbOAYpOKBCrTetMGje0IxJxG4XCjoK4SGgE4qAoqsDJ6pQGcD/Y
btBldF0CH8XONZDSpjsa9Jy4Q+7oeueCNCRykVogV1K28Z2Hw5g5dp45j5LD9bQ3OYwOZ0b1Y/Ho
JDT/IF9LB6x/2KFjEuRdbHIACcsF5TCoKZ06hb2rZTlfMvEgoW3Ek/clo4d2lUxd3W9ZmOlg4JxZ
Xdkrw5YQAVKTElQ7GzIq5XsfpcMllTIhybNFZlumdfmWZG3vBoaGfCtD2ECtVzGvHsqpDbLMUnQU
xp4Yy1BrEHHaz6TPGwZfEXRV54CtYuHu2bBiqIGFy1ZRjQpjo8PTxUEtjMTZgzLzZaa35O7L3odQ
hcZ3pS/UNeFZSed29wyRGL1MqIJ52AdXzUcOAIvJPyrpmwAYWfe5ic2UQwlxBcQLxFkyEW+mMkB+
a+OsHLw+3TSVDtMdowv7Lgln/t950Q3AvnpahcxyLHFL8AviDhUZnEcaOkozABcGxYDT1BBvIh4x
7OujxqOLKW3ZDMpW2Vm2lX87tl13NxVoh+kEjuEtdOBVI4OEjiNlQw/xp3Tyv+Xx/yD+flKr/VIe
X3xv9ff5WW28/sHfrjT5xmTnYItxqEHJRzQp634Wx4Z8wyjVQ3PMOXf1vch/Fce2/wYliCAFnW0T
le6qev+7OOZ/gpGKich1Xf4ObNE/qo5XLfW/q2OKdtv3+Ah/Veaanmmth6wn1XEa9nQUWkywrckF
bvC1a0luS1XvZxvvJ2fFMsOEWfVH6XEqpl3JuGTDkwTuaBynR52NxPq0JOLyimV34dgXcE/6tPzQ
ct6GRJz7n+zMd289lKgftRidHxiWvtic1L/9ddP/+/zx/PHz/2db5MWX8v9dfZm/l88fQf7m70fQ
fcOpQSEvt3wLb4QnOTn8/Qj6b1Y7JJHm4HHJgXbW7PS/wbqu4EGDLaJ828djvj5o//cMuuYbT2JK
WO2SPJr/4HT2l5b/6fOHQchGbM8jqEzBa/JSFG5HtW5YOXcF+ckOCb9zdKK6sBHfu9kxzkN60nBn
sU225BdcN5Hqk0tzgcK9IYIwyimyV01BFFpA4NH4cAyKu7GgZLZJXmTA7CcfBsV0lD3FHT/nDPXd
IO7WonpKTfa6SaxkolRG6BwtBSCgrxaoELK2bhHCTD/EZYOSiDEMjHykyn5Pr/6wcNpsNqVdl3ij
u4XuXJj27zvk+507Q5vKEm3ejzTqUQNBibscgY62Owtpa6AXVFHAIBlJ7wsgqxejo9JvclyIzkPM
uk3lFF2Am5joMTl1/4CFDXAu1qXmoElCD5Q0RX6A3gtVLynygEbPrplA6+Exz4LSEBURpCgjgwXE
9RfZCgR7BSQNjmZafgE90n0uvaFeEUwM1Dpavv99Dbv59Pj//wfv7p9ew/fQgr9+aR+fvoV//cnP
t9Cy3rCWM1LnRcNSQ1vj/15CYb5hOecNk8zfVocp78Df76BnvgF3jaUWu4TjYHDj9fx7H3DtN4xf
aJDiKfRM3iHvn7yHq7/g368hJwKHlARekdXvjGXYeuF7MICGIRU1aXe4erwRSC5ByRh0A0D5FD4A
raaJvKDXEWjaKjHz7mwMdKU/PLlhv+lx/GUsfXkZWAVdkn3pDXku9+jpblQ6CmHyXHAZbRJD6Jgm
2yf5ZNWqDhwjPyfLwsuTunX+sSfAlbFU6yfzPnUYAh6hb4Y3NveeTmrErUMXAAnbyVqjhj7SDCl/
aINseeWan7dlgABJW1ksYDS+XH5H68UKRkavL0qngjUZowzBGzUfktDtrivHrC9hRIAAJA3knYbo
vTf61DkVJm9j2tjiMhqIEGnTsEEWEIde+7NhicU/+k7EEoi5qnzaMnphBv15aVwbyyruOUzv66U/
2dx7k1sn8M3v1SiKS3d2po2PXGyPhmtAsrEQGJNYwPOkZlQuxDFZIEXnguy9V65kbU09/V3Xe6Qc
RcNW4tkV6kWVQY3QzOA/7T0lhJGhNQ3L75hL8lvFFJosrxVoGS4QQWdG0ds//0Dr/f/ls13lUOfQ
AKRR9PwmtGGyCG89dtJYY2WfhimiQdNDBckGbyLAqUaYiOyYg+CfP/h3tx+bsYAjDyvewUj3/JN1
34Y4pmtrX0YRi70x+Sz87M5HdPduCs+vaE9mSSxzO/b2u7GfxWbup+Ktm4Uk6L1yMeuHPb8NCoiB
a3p0Q01e8hePqcP5VC149vcM8jowza6RtrtUWE20qczKZSjUlVV60aZyRp3BefRLLRaxOgCaiMbw
v8qT3z2Xv/4kuN3AA6yuSt4f58VrPhKuvISZ9vdeY88xrRqyKSlUwysSlyCnjE4efkpsh6CTsc6v
Ezuc72E4NneDMkkeglq2kcNcf2rtyThPaaJAosCCIW8k/PDnK/31uf1rXcQQiFucKunFL8gEQ0WJ
Ofp7Y445dJFFpTBeTvUZ9fGVzMP82u5t+/0819HPbfQfvLsW+4EFc8KUtkPn98VjWzVLOLSNTgJv
Mc1AyJqhcNX7BmpuozY/MRaXH0jeW35k5JEfEcnH+GKmJEDf3938+S6sp5fnzw5X4FnEKUnlCf5D
JfhsHUmj1JzwVgVNkoDSzWjZ8KpWLGvnDtwr6DMIvxeSFfqGaZYnGRczkWIANHn+rvPE8lYDsksu
V83B8IE8zl1VRsoIUF9AFONw0Q6BZc7ibFC/zXvAZROCStTz+QaZHh7ubEb5+MqatJJCXnwr12aP
4e3E20yL+MWilIJKVYnIhsBWXXccYPAfydbNyQxB3gI0yQqszELgVcr02wTn9+iJaXhtjV4/5Nlr
yQkMx6nLv9mZ+C/Pby1LcpQ44PIC6dTUpHodIG8GMxVXfufel0VuH/7xj8nmahFfgQUDPIj34hOt
vp1qMcN5RQI7fjKtipl9RwNCMu70dg15Oxhz6uncLBXQxFqZFzPm+gslO/dtWRWPWk75w7BQ/86z
TB/qyon27kDuADi8fBsX2JAUJTW+AlUQDJ5gTNvgc3K//fl7iJcli7UWCQ6VEXuvoNB6sblZhmUz
lQA13enV6djaZrd3EC58tI2I0E4xECLjA/dHMwC7neyrnS4q9/2o67ez3dbEOSF2zEOJxYZtb68I
WkRCZpF2llkDLSvHfWU/+MtQ+/y39jgxYRfjnXaYs798jXyMOQgER9Iz2uSHJXNGI9XY36g5n9/G
YSyPREWS3q1k8Q5eAoHMlX+WFWJnYlGdZL+ks3H2yCS4qzwSRSTQ1B1ieNCIU7jMH2CwIlFeyukm
nbp7l9iu09CGV4aVIj8nACzfmCgurnFQZbd//i1+fYjX14gjJKdBRlMv1wfZeY2XlmII8JnOZ50Z
/X6whuqGSm4+IRNJX3mGf/08n04+by+BMI6gdfH8pUG1ZClculMgp6n8iCHgkaIDJhMOp69mlCAe
+6ffj2KU6QJNF+Wtv9/zz2vroehU1hPxqpV972GH+W4sk3upFOZPb2zUKwvui6AZCjdARg6cB0aW
nulxonv+gS6BB15kEqBYtxVOVsuNTHqFxfsxyRoT7qd7jXTdfo/dbdjbI7oxIkRK5KB+ZYrbHi3T
ndWRCNGhJH1lX/r1rePKlINxnCmCx4v1/MrGDgkLaaVTgCg4O4SQQh+iMC43fu7011MHXK2gCf29
64DVW7LUP5uM/3Fb/N3He7aikuPt591/sXghE7IBUJMismA1ujcJg/usfGYRSPc65g1o5iaje2Qa
VV/EqeG+8uUFPZQXqzXPADZpH2GY7VC9PP/2NKhLS3lqJJ+QmmXj9b66a+262eYYnfpduug7QrTc
2w4cR0IU5Kk13eEGPoSHntGz6CH0dWgALc3JZu/L6P7Pz+kvd0dxgoSZYEFD4aD5ckIM9jUZmaxZ
jBNsIlTtddgXVfE5l03zcVTWN28sCAnnrQrKXJvv//zpv9a7jOv5N3sqAzVYKC+qpUQ31WL52grS
pJXGO4NEjPvRtPwRDSVv1S5vK3AZ0eTU3V5niFOR+1TtUQia46t/sfvHpT8XRMOLaCjbIQLh5akW
RR/K6Ky0WSeIQUEna4BkJGzmajKy8ZMrunNvlPbpz7fhNz+CyztCwS8Vz8kqeXhaLKGOCyffooNF
DhNamNQfxI8OKN5hLhz3wFiy+OaiTz92HhO5GSjCa7qYtZPw/ClVfFfLAymAr8TnBjy/AmTvjowH
B41oaEHLJjOX6OQsIbz6NIOsvCDuKC1OM4OKmDQdaz7H6CXHW6sTyO3KFKgkD29YVK+8u3/BE57t
f1yXQx3PmWj9WdTL5wPvfydk7wYhU5ZkgyQUWR4y+RKPrzksZLh4imi+mRtDpjAiP+uQDFqr7ZB0
zmkqzUFsuwF35hGP9wJgPyPdBKSuYbo7gmggW4OmTjZGgsPyQMwC4XAlM71x8+cf+NdVAEKIR++D
1ihgFKhgz+9vWxWoAEVHPyTTaXhcuyX5xksbWg7xwJQKkSiRrgTraDy7oe9Nu6oqkZK7GcMZXDjd
3B3GBFW7KPlLNM+rRcWaZ0ijf77SXx9Fye4IVoRVC3bQy/O/WzldnmDYCQyaP7ssn9Wp680PiP38
K8koG9KhmL8qxGWzI5Pgzx/+yyZNgUOBhuKG8R1n6/XinjQfbIKtwyyh2+qPlvEuK6PhFoeDec4E
hwcTfOwrOJMXQh82TT6QdZmtQUm59qyffyANBu2I2KK965b91xqV/yHnzLsjNNw8h5ZhV/vQVuOR
PZUsg8g39zD7q5PELr8FslBcVwvOLBXF+tIC6nwo5qQx9mVON6Rg2v4RaoO9GWdNfTVDIf/z3RIW
V/f85ZBs9TYdEuoMxZd4fvUwvzEJ9IkZlDzh11br+3eitPRlhRf1gRkghsHJgNgbJnN39gk+2gri
XHc1NjO6R1Y6BI2TReUrNetf6qjnl7XOBfgXXnMJJHH9lZ/8ikihzaperCUIWzhiO7JL9YxiM6zv
EwdO7AcMD2Z1GsFMxFtbDk61L/rWgUxnuRedCrEXY/aD5aH7tL3yZxmRf0q+1Xg5NqvtEwTyoM61
RPXyyv1cX8KXF75im3Ba0fZwX0LeeBJk6Qw03IU3oVVp/GIs91kPDrkEbPyJJANGuaHIS9qHFiZf
muZi/NxjV0VBT4e03ygDfyxGj1IQX+uiisVcVlFrm2vFrUWv3saubZivXfivqze7FbpXn+EKtd86
+nt6x8EFQBcRJA4kjWnj07BE9wUTx43Iregtnv4uKCLP+AzBxXgbyVjfEUpNfLk5lddpx4v9yn38
zeWsR1PgNBaOXW7l88vprIFTBzV/4LjjHDBnQfgup+SicpS+CrVTFzsduxdeNfoXWIyn6xy98hX/
5QR5PvqZm/kfy7/fLL3ouHk7QHJyhzCiPr+aOa9geuuJCiepiDxYPQkmDNt3THvCtQ0hLzGHtUHX
NeY5ctoeVC+Kst7Ww35B0gJvuF1uK9tCHqaH/JWy/TcrECcgjzkqkkOfRejF1eF0itzWbAiLgH1r
X1W0rzc+WmAikqYWgXFukXf1wZgN6OUSSDSe3tmaPid+RAGUF4VR4bJ3K3FFu55eMgx8uJle6JlM
/bMlLi4WWVoVKuOmq3eNQlgT5AsReaeEU8trt/o3PzzazbWapDnCAvDiy3gQ7K0UqU5Qln66SWKC
uzQcGaDckYH9VenlypLUESP2aYN7covKzznCEcE7nLOx//k5XEeeL99nlnRBEafQ+8qXbXaHXy/u
ORkEsVMsp9Qsy+uy49fYMXIn9qmzBBo3IotLFDtId2bQKaY2bz3Y+UHcDOax64iI2KzBnpxMIhid
VWy1JqYJRYxKUhA3k1u9ceeqgTSqIk4/M6cLqijtvibVlH7KC9d5+PN3+s2azxFW8m2E4vUSL48T
pPbMRtY6fiB5wW5i2BNXThu1gY/g5suw+tixNtR7aSL6x87pf0+i8Ss/RI0Ze47fdWb2GrXxt5fE
AUuxwq2dsZc9ihSFrsyYtwQRjaJz6+gaDT8UKNrKy04OYj44ed5/9NmVrlkXMFJTxG2MVjj7ha8C
6B4lzZ9v07rCPF/JadN5DIk53dAhe7kCDdpqJtC2YVDNyvmA4w3zmaOqK2r6YU8ShHFva/fvMeZ/
XGl+87zR8uVZYy7G5OAXXG+mUpjhHmcHEET2gcanPHZl7pIwVEwHERfFpc9FfExIlL6stYmswcq+
wP5eUsgrqjqstjsYMz64anyZl0pq59rwwaEQl0oORen78PCLgUQj4EEnYnzCu2qQ6R0bzVkbS+u+
cheJfHhxH21+1vVFRuxBZgCNmudrZ4Yua90STSRoTetvkSM6yw5fLRlWvpzJ7xnqFmcGEwkcEqaq
can30j9NRadR8M8cOfFxohbcLIU11g+g8KNoJ+HKL6AJB1NezyaW5o1pQr/6zMAc3DbjiMNSAt3Y
DilCul1WOncqi+ePoSUcRi9l9lBNZoWOaSWr1UgfoZWLrt5jf6B6T601gCHkNSH9iPoY8EFrj7cZ
4F/6zyBdEhIA7OmzKj1NgGKWCLqaWZhfWFpH436oSOQl0iUrtlA90BjYYjL8XYmLhYIApFt+Cm1z
vHYlbN3trKzwLbcOnVeattl3QnotAnmzqefkOkQRib9UOeFRDqsru5Cd1nxBo89OVAjZWxo57Y9E
SmAFM18OptQM+ZjxANCxRuQLIWy6ubbjAXd4XmsIjtWEpXHbjz7I/wbuAciGCY4UhsnZuOzDrvkY
kiZHujzTW05LmBTTTRWaPgGafcVmDzbG56gBc/ioVTOcdL6QrWF5hM0sYeSSETS01o2vcf1fCLy+
CSGoeeygJfAavFlNYYaHsetqcbDwNb3j5rEcttl6o8IsMre8jVm3w2zlPhZNWaSvnU5+acDzQLKc
o4GiXOdoqF50ueoGVEDMkr4vUC1epGZWBoZLbK8UTULeOuJkhBd5HQg28QuYl9mJ86N45bj+S6+N
D4Bpuk5aHCYcvO/PXwuT4HbtcWIEx113pzwLowsSrkyyb5LrqB/LkxU5OMiNhG5q1F4WU6vwTkE9
Yyji7yNAZ/SBEv39z4vey9PTz6uixvGcVb6+6nKeVoH4VHXaLBHS1rkYv+fZRMxX77a3A2CcjyrK
q+DPn/dL7cIKx0mNDVb6MMrBUb74wGyIS6cd3L3nT/45HcPsojXj/JM3YCxNVMO7EdnlGrcXnfRS
ALQx42E9ZolkWuXbirEFZvAHZ4YbonyZ4v6v9Yik3Lkyi541oskWlP/DyFDH1MJ8bX2z1XqJTzcK
MLHk3Kw6NslWwZ75/CsgT1XgyvJwD1pnwTxlu613AguB+AdxLmANZ47jixCNpT6YeDjfNzx/2Cb6
xQSgqsR4NUUYFg4Z+IhqJwYOtVsnT6pPiU5HEjjd4kQaI4AoAYbiS5Rl1N1DmWQYGr22rHaJWXcP
gG0ujXBV/pAvpOKLRpNEvU2yKiYut/AqdK6yd3Avg4j5GDvLyMKHUbs80LwD6RMRNJwe9Rh10MaB
FMC97YdqOUWAArtbPwzndpsWnrpYz9f+TpqtwBPRRtVwwhdbfIWBktRBCp1o2YecJL665Frn5Iul
VrZz/JbCMbfbXm+cRJD5jU+LmBHhtfOZjBcTblPE70XTrn1kgci7O5ow7de4LYl6rvuIAA22PlFc
lEtZzv9L2Zk1yYlrXfsXEcEgENwm5Fxz2eWybwi7ywYxilHAr3+f7Kuv3Sfa8V2ciBPublcWKaSt
vdd6FrN0xnro/T3/oQo9zYtgK0QZxbyZ78Jea/cglqKo2dICaHVTcBswoXRpsrMnZEbaFmNbsYdL
OA5x2UUVoC2IcWrH8/c1tlcVmpOjVdVcgAiK9b7oa/zDjdn00dgmvSeCro5XW2+3Z+2+pC1S3906
AGnfzWkl/mIDCp8Ark4a8IGqE29prIh5Y+Eearv2iK0rulfhjY11StuNu4RX+CXGfRq1j6S73wiZ
aMpzhMg2Kcp5abtfQ2VFT0ORkcacO+Sn7DmK4E2nzbBBEjKI/7fKr56sdiSN2Srn+X5pDFwPBUID
cXDQDCds9j5RgbDBSDKarGDZD5bduAf+aQTpJqcxvJvw7Favsq/VA3W+zC9LmM1H6fRZ86osF78r
Sb5D9wmg+jQ8Sdk2IJAFB9MecIr1UeKtdc6Zz5mJ9X8gQztIm+6zlY3RfIg6SFFxS9ASCTvWeLMf
zIIu2agUsZFaYzOuVhFgqXFLkIG7dogUgIsgMt2TNyvQQp5am88R2bnV3RLyEBKZljbh0+idjzUX
/RGQkAhHEooKsrDmuXT4h2U59XT1oDwcCkuFxaElc/gFywMWGDg6a+LXc9k8Dc6I1LkIJ4sojcVx
m4TVSLaJmWR23whBaHq6LeqlmWoldgWAouXOxUauXy1oMWZX8W6as+oxmAKVMqt1XBofeo2Au8N4
bCnr4m5bZUqW3RziV4CYt1QI+soqh1xF9CVuGF3/LH1dKSSudi4utZ7Jd6I7GnanaCa/G/qcNcGJ
U50z7QC7+mJvhbokwpCG7PbI0gO8UBu8TtBBwDhluLnlIQh7hFSDE+pTbaUdmzq3Fi55JvpmXDGQ
4e6kMHmI57vjixyYs5fTcp5Ky/LJY1bRa98wRn5iQ5lXJN3OAlBlu41iDFPQT5VxsSCV4TAkUN4x
KswO5+a9vhkwdyKjlD04ok/xzmIyLaGZCPw/hHdpgidcrMSxEmv0Wg+TcC5NvfqvI3LDD7+f4HB1
7QwzNiKPaji4piLoC8cuUzYE896w6/qt/woAr/JjDaS7288DUax4Naq23nGcWj1FZeSYsw3aAx+7
6dVbaabwp0F0+iagInWxbyFF3Nm4N/xrV92i1CbCeQnqhmpGyTxh2I2F8vCHe7IufqStbcb95rXD
W8C4tz8i3jAb/TxShZM5s0R4xGJTAy+osPg95ayYEWN9o8dnmfOLHhC7UDEuLkLNfSGX5Qrou/oL
m45V78eo9QukDv4mnu1RjxcjUio+rEOOYdqGt+8+F0X+zarJZN+5EAuWuPVzqhUG6/247/ygOvVD
JocdqXO86nSyTYTpeoRD6lfh+Gx30/h5G/pbABIp5cX9jYus4b4swv0ceYP4xdP1m2vNBcvdDxRJ
b9YqLNz+rtjukPsPPz1QNbSbNzK+9p4cR/uMiJbs603lffCS+ZEFG9P3jXtcgHp20AsHYtyKask+
T73GZRIytfPOQZYuZ7Jpq+lckp/9Sm6t7cDQGOv1HtYw/JUaNVd5IBbJkNYebcS8d3KkSAvhAhC+
vHLO+PTSxrif86Df0UMaidvqwyVPPL/1k7K0uuykRhuKSppNoZ0I9KcrgTmZgLfj1s0FzSorIKp7
nn2zwdJa3VqYXaBt91NJZq16TS3FUT5VJuovbT5t46mhNqViG6dPGpTDlfFz9kySrzPvV3DlT+Cy
gveZ/OSFVCV7ne7XdlhepTfkkNxr19seSSg3Ad76W3BQCQ0qBwwHuyLmd1kwc3XKyARiV07tV7Q9
kqjORplROGN6yQNZG85o5X7JpymFcACr2ruyDrAitX41vphZplscSAl2AhVeRV4oxlC5dxZPh8/M
Dpb2ZvePfuZFyHMJ3Y4WJf1hDVnQiA2fXO7wt/hjq8/L7BPjPM9E7oa33QsYRsYpOFIR4LhZey/f
AYSi+RZN9L5Xg6QO3lW3EjNfkrd0GPkj71TNYo4w9hTOpXcbktIxGlZvq/aq4oqZrwRhGMoK/Ilb
G1w6TKYvaqyodUIA/P45DTbUH9aEazOaGtxNksf6UCIuDGP84C7FDyXWdQWpdIu6lFOebNXm23GP
o/LaBhbMRCA9cF60DpnNblU/HTQ55zTIFhrMl7RcOAhvsC6qAkXDyxu24AXZ0TjH2Pft6FNd5cZ+
gORc5Ncpm4IfaNcw5ketC3g17/sGJlwHtI5It278no+ivHG0PH4at/ztq7Sw7e7nOeoJo2rBwSRi
u/lmPG+rbtnd3fpCUOk24g6ylo9pkfZ36VTPGW8LnwsL3hqzu9BgmkgTPwa6hX1nt7b3nK6bO8W3
LjeSPiZQzr0F9VHBRiqtexfk2UpgwQKAdl4iG8AGuVzzYREtrjQVVjKpuxniZ7qG+H7kZFmnoql4
NrZTZ58V3dcd/c1yOhlx42qThIrkACPVUseObnHdFSOqFhLZOSrIFHLHl21pIGbJrRM/ZZMvzoGa
z7KfcQ5LAvOg86WH2svHZxExiCKpcGClUlJQHcGCvhEpsSRF3NS3rI3zbowunKtkLSNTJcdjQQk7
nxq7AffFrhGQLHTLzYrJUIKMLGdacqcUm1IWp1junrvOM9hBTGmdRt8Qltexkd9isnBX+pUWIMJ9
HYqzbFIwgMrqLQaC4Widpj7cxu80Pu17wK5AkgH6YO3Mwm1on7IaDOvR1gHpaaVD0N8O92k9o89X
Ddfq3IoOwOaX7YjLd6QBMQy5f0y1COo9RPeAIO6CruwLgcHuGQFaut3jrDL5owghOCLrI1GItEPX
+UXTyTOXRVc2TCVbg9esRO3uId8xoKyHqHkTyh7lqVFOUPOOKu97ya1jiuHZCJRvS7X1D9j7qCxb
LbLuJIayD5O0c2Sb8LKDfW4jgObZFHtr7SkcgXn1PXNq+bmKwsYkbjAFsDFF1WGfbuDu8L1kA05g
a5Ffy4Jo7CetQdEddFqyD4UEi4LF76Yge7cZlWUnwqrzx3Gq3Q4UJ0cXwBd3ecBCDavKM+LGXmdE
uMXQUE1xKLfM8XfQJSZzVwhe1Dtvo83xaLRQ1VnVmUr3LpMGSBMdFUau+9CFDNS3zLVVmJu7PJpE
fu1Ubgrk0Oibju0wBRQYA4HVXbuypyrPq19Y8ihaFJJYNFdQFbmEqU60B6ddSYF3uWgms78GEvq5
NncuhGnA3KZ3nPsMU1JK9wXe/Ag81t+nq91+QN7NQPGEtT6nxIVkgFdpoZ9su/RfOq9zW4JDEIzt
ubCkhNY2eY2Fs7OzjcB0UPOxGA2fZJEBuOm1LrYftiot7iEqzy7oTaMxxjjBI7Q6jmyDnQIQNAqn
brd5jQXTkRHw3jgryZnlmHU/M/hU847EJuM9FEAHT6m71T+IAedWuhgdIpQaW2yODRyfn0tP/XZu
VTW1R3i3kot+txDCa9pW6b1lpRnhG9bc0DMU69QeQgJbd2LoBhHPZTqQvEpC/HQpt5suFp9v/+n2
NpgYK+kE99xk+o15ZfdKEiz5p/6mwZjqYjHYGetwIWM54ypGNB+0DsAdQvmYtL3xOLZQYvdjjjLQ
OE72C/6NKq/d1JUD40bPu4yVrIO9LbRWF6sA6nToZOWLRIQoQAJ2LjepJFerO97n6Skz+I4PY203
3x0ie9VRKyDeV/be8dlwlcAjW9T+R9cYB2i+vXn2azSL+qrILDzR525i6hOnZQCJh+h75G/2A0ba
0MfCDq4ra4mv+BSNaP2ScNPMKwZwCu6ejv7Q/gqWdWj2w+Ck/VFZOqv2E162T4Sh6vnMRCm9q0Hy
BFhvMK0DD8SjfXCcjvtsn6kqJP9kkvNORRt52SpjPSRp2OTfJ6k7n9jXnsDaxeW/8UqXX7qWIWS8
NHTFh5os9TZBViaSMdPLK327/KXvWvsvVkVJCiIVUrMzfqo3fM9QOB4y8F8q6f25+hgcUhnEKivv
BrSiPpAgWdZESDMszym1hZ24bjsikq7zuo19p3PcI5aHqcXkGYzyLt9ADd7JpuPjtOswg09yiTJI
eslMJA4AE97UKZSpj14dRERMjyuW44Lho58stO1eBJquJdlmQGstrwsGeMANblo/UQWVt4hGa7rL
pRWcIuo4995bJzlRPdeRerKMC1SxnS0yTcFJmpfOVjQMsAcP67HlaJGfmfIQ5RuhRsSYkZHou/ey
pfMedbn6x6WYNNm4VhqpE29M9NVDB7pPkZNzCFC0bOfILX066K4VERSd5n32GY8U5YAL7IMSs5YX
Uhv6NbG7NhNxvw52uqe8dqCI5j3sPQBxEdsTg7xTCGg0pC1MFwjj+CweBgyPbVwolElxC4/UgP+P
cgj2uf3d4J234olK54LyyDaXdWkrAeGnV3e3tlQGHEE5674L3Sp4iVY6/OR6GNQqGuBT4ks9jFeS
AOf2uGmQNdRYvbUXuWOuqQy2fi/ayakOeVPdur6oKAGXztjFZUyiBym4yP1Uz3FYhmR8Q9lyBnC1
a1ee9Qq95+rryKZNHjUTDWf84c/9QGzUIc2Nf+6N7MekSNP5W77RX4DoEQjiHJgEdI/gfqr2U9RN
VvTgVdjm0LIUkl47+mtOydB87ckZyticUGhDgAfx3ORTxr0mq26uOS3T5im0KJjPcNxTEiNWTPmx
tTYcKaAQckLut9uWCYG6bag+uC8TWTX5PbZ1GG+QnZja7UdD5bOfHa23gy5Kx+wGXabfiyJkG1zA
KhaMHBDeJ1aYFq+cMUGAlS1ypxOrygYC7NA1u1q+8uxHHrL8kVtNkMIdS4s17jsNj9VZMHwk9bY5
f91C/RDvkdQwPxOCpvI9lPGlOUGU9Y9gFbzivMG85I44jNWlEMArdg5zE5Bnm7O8K9i4PUDGBc8s
pn2UA1HOYo21k0exaWgeJFOI/CVRUvRf4GHiVGRL8klZxvSo3lpfc3edENaSYopGjqPJX6bxYYSi
GYFMoOwybmup+0XOxqFczMPuLHtuw49NRUTQ0pbFd28u/RvxuMizk1sE4RwDDgm680yICGbIweTv
jKZAoXnBzI+PwvXT1hBwTH8fMu+Fi87EAK+d0j0cUg+eBwEuFxXp2UrUlHsOpMBO46TMIH7uMrso
7nHqpNdC9lLf2XXPvT3tZi0uPufGV9hfIwk+uRE/CFKvsn1dpI2+F7A0kOFBoYEhbXPD39nb3wAG
upPLNYoWsT3rMkKVLhtsKjEIj/Td1MBUrixMw34MIlh+9Ya+ficJhIFkwysqHpVVbH6cjutkzk7W
tveQLOrwrR/dAqFHkPeXCogdxBEq2TqO5oFWYBBkM2BNNKLVcZjJWU6Woa1+zjKQWKNEWPziXt82
R63LLX3wl5URbNMa7weAARubs++E0F35a2/JHW54dNQtJkdlObhWt/KtZxSAoj/SOVJ7BtQpRdtS
Gfve2exwTfhSqMM9UtueSfLAtAqEJPqJFm5y9wByCvtU6ILZ4DwTpp1rH9TIQsO44mJoJurdbYq4
PjXzta83l3aXJPd7P60RaSSRs3YGvJx013hqS8WFu0MdtmPyDcKgUrL+idAGo2k1gX5cV2QsVRpi
QbM3BxzZRv5t0Q7N+wqq3uXWtKqUpBztfi36JcgTAkDQqS3TYJXxlILW54KPt4Nayxog+dsDuQ86
GH7R6jbyOfIUOAY/NFb/4nE4BfseeUhz6DcJb96BHlgl9CQicbGnjVwvSl2Id5EV1vm915ilT0zV
Z1YCvpAVxndtzn7K+ZXINtToy0egHVDPx+WVPMfav4Rjt9QXnXf2/ei16tV45AmD118LrjtttMbj
ZrnH3u3B4kkVUmGufmXRO9TzkiYiK7lFcqvJnzIgbu5OD+EG4Rnt0L0II9VdGE8HwyH37MY86KiX
/YMtV9+H+L3OXGmcrhy/T1YJ224FHHRsc5TisFSsb3UgQMkVCAyOVIjNSEdE63u0qWt0Bn5RFFQM
1uofohksDGHmFdE8jj/O4tazkCFA0nnzjx1ya/loNyUunHFrV0Jr5LIGX+hh6nrfeWDyklLVXXfi
Ny4Io0DBOOwJq0jnS1dZvvVapJ69XUYXpsiJMK0gOhO3XcxJFtrAbkM1hNadGua+PPjGGKKV2dG2
K1T47qcHbIJKG6dqRyVRT+7RWls3pVkR1ZX7qCFdnKkrR7qpm9s/gsivnBOYdImA3YmowSNan8O3
bkA582Aqz1SXxW/1uygL+QM1MFipvBlz+0h4uvMp9frseU7xY8R2bw9cGfqyWK+YPAkpGjLPJ4GH
M33X2RrxFsSp3CYap5nWO59q78tmB5xNJvMKNxl8gESkH238hmxrokwEfbOvEfi8LwSv3yTyKR2o
pOZCeKPLDOu+pBr+0ZZ1/sNup+xbOhfDegotGEaxBY3zgxbfdBZmcuSht1OSSdqoA3ubR8X0il0o
cwCq14GKDd8MLd/cBYDNNKi/dULtIRad35O44sgvXWlvHyV8xv48aL8lpAkUd3HgfdbBMYNGXSTO
PHrLqStLI69tdOt+0hg2+T2c2Lndw7rMwyOoX/snTVaRvsuuaINvzG7X9I7bo6h3UeEAloTj2YQv
Gk2Sx0VPLvPPwF2jOSEpI/ISxwiEqwUr0Xvauq3u49JT9MEp5gZxKOBd3cPxYf7HeLj83kY5ciN/
zcGaLkIeK2VCiDywWsmhQcVy5GHwYzrI0bTG/Z5WQq8jDApFug79ruHLqR5yGZj2sDGT/jYvOCue
cAop0GJyLuWVUnJKYJhqqD6Nsg4dfTbj77wuTYOTn8/1h3YJBkks3Pfjx9qOEwIfA3dxt/XZDO45
tLnXr009lDvaAGV0n9O4ek6bMtDMyNB7xBFjkC+i69R6lxpMdaeFWguMYMWJAN+ds6tmwb4NqTPp
ve0V1SkqRORe1DQy3vcUpG1au2Jyk7Lo7erX4m9FGRvkmfoAKyzYYNRHOXAc+uPEvBd2b04gDMi1
NcjeP7hNF2uyOq71i9OY+5S2pqFKFGpF+7XZWD0PGya/gpc40icFaia4a4jZIAuto2EfS3DaUVxX
ta2TMRiHT9AseWHrRtFHVTkZJvsW0FeUFCp1i3jKF0Jmlr5kCaehV09HS/EAdg5IWFyxqKVJn6o7
72LVGalMCgwWbHeG84m/Fp53LGDIEEmHalImRcv4O07xsxbvpt9ylxtn5qWfmb+1j6hFRn+XT/1Y
XqdZe3Zco+dWx2oso0dsY0F6Y7i5VmzGrJ/2/MGwK3AN/xViZQLRsy3iVDqd9cV0t5QdXW+lSdij
05Rrl8umRm/Zxp+HouMly5k5E5yWemerMn5LylztBfE0eGCNwNoBBF5Jfj0KRiILVCGHaKEhxGvH
CxbSnQOUrAeIm8s8xZVYaXQOQYnOxUykpx1rsQbEiRJxT2jPjCQ+aZkDTwngXHpzM6yyOu59BSlZ
9HX7jNuRhEzP2mb5fXGC4VPH1vfeO+Wk9jgIO4A7avTuc9cn+akKl+1tzbvQuaAHBu8pzOwVKGE9
8tQ8LfPhHBJtUSejLkPn5Kut/Ys2A89Kg2/jdRrLGca0qzTRdCBmj0POZI5gqr6KjiM6Zq5Trcrk
DjDW8jbUsv0rHXzDPJWhpYy9VKYng764jxsueRmza9kXCZBvcZ07vTGJJWjE/5sPTiEnhzw48rZP
4kq1is9umP3gJzehDvJ/uLY+N47KhBcMWEhI0rZg3iZnuMiUMvBxAWdMxZ6pUnhri7rOIwhcGEao
N9koSc9CZHC7AN0TVhZAfzZOllOi6hXSdQrfaOFfea5rZ65i2RJ2cjZtld/ZUs35nU/O78+lFDUE
wLmyqguVW0XbAjv+jQK1TocG1n9xqmf6N3TWGKMm+WZM85hLG51Sy+8ZHCUSVnEIK2aAzBAUxD+0
XPW+IcDpV5EBwePeXS3+a9VDGT2kwYh8wRP1dnLUxDR9Z3n0r+PeWlM7CbizeqAJQxoxTlB53Kmg
Fuw72NmchoufXoZF29l+6AL7m2pm7SMnN8v8B5fS/5By4FoWN/dHiNgResQ/dRBZaXNnc6Zo35I3
fxzoqSTj7E8X21Iz/sE2+8jsdGFS7cjhQOMD9HAbcNueNu+yBoTB5WZzL9O2Baey7aGmz2P+WfPO
UsBn2VeAKf5eDC1hUrCnh8//LUT5XbfNYYPJjg/uuwj67eA3EUdVr1UAEm85kAogdhVgsHMuZcRY
Z/bO1VAxRGnkQt+U4d0fJCS/wWjwd0tAYxj2hcN0mP//289mSLWFomy3w+y7w+PkI1FLR+G4ZHxE
dnUIOLHAsRVMv4vjkIYmTfogWIMjEDEP+ndkg3BQLkEUp143to/SnSSxHbdsJHKE5RBR6FFkqysH
XfY8mNp8KiTklwdHFWDLqVdNSRGvETAvTjqlzDMCUjOI3szohFZ6JhBoTsNwB0obJP/GkMbf9ySe
6IesWvMvyhc3j3YHZX6xZuThazeazwpztgf4efzwkDPFNHSbL4hgpycGHf3eDoslQ9Yy+2hPhlGC
QERaCmowt3nUfEmBeqZE2brv5KIGcPhGpnA7XAzF923ZXJh8FNtW807TGWf4IHxLxrnflh/11qBP
d1bPfiK+D9kL49tifsmznvAPRyC7YodO22/+EuI4HlpjfUO5grrcznJBdJIWpqXJWlk0tL0ydQ71
3HVfIRG24Z8U9//SDd2+9gDayA0QcbM1/vN9EfR66b5L7J2VNQLWJ7OkxI50dnn8e2+snMSQGPmj
j8qvc9CpnyKtJRlz230gJOPmWsyPRvGZ//tF+JcU97YaAXQBARCgRdDg//Nj5fRMXFqHywERin7g
MLPforwYjwI4y2vL6P5IYAfzxTDqyYCYUu/ND2Bwe4h2Y9fN5xKYYe39QS73uxiXD8WrwTNyJVIc
0CL//FCjq7vJxqR/sCqdXXrid243ha44k/K07QyXzrOP4uZPLoTbm/cPaRcABkwcqNNww4bid4dx
IEcKJ8Ewa9A0tVU/UHmWon9AS4+cBL8zEzRuz69WV6lLJ+Yv/DXNYxU22ykLpH3oLSd68kt72G99
Sa3031/V//p04D3Ya2Hz8oX9toAcxNAlU1DnwA77aEriEXeqrLt77cJi/YMQ/l8uS6o9ESBzw2PA
ykDx8c9vIGfInHtEc9+0O+LHNHQgFyOIpPtxttWHC8M97lTr7pXQ631DeG8SVloynU63/f/vry3B
FmH3RDVpSzAV//wkY0GgnLDz5QB/e3wpubrTblIkdIXdVnz898/697EQugghHRuZJubj37dmmpMT
6op8O3hSczGXyEPBuHrMBFtQyWw8Zf4+hdz4J4qBP/zsf2kxUehHtyeOMBLnvvzt6x2WMGXqxJqf
lMhfTM0AIHRnsObhUA17x5dA/f/7t3Xd39c7Xno62i6WK1wPQNL++WiJBoTgrp10P00FkHtCAv2c
Tclu9yMU5gIF1jSfpyywCQtFstvGY+O0RxpYXPG5EtnnJhRUJA0JeH9Lukf/ybbKcogda6NNWVIO
sGqYBHj7lFqRUFiwngnY0n64ICOrrD+5SX5/hlDkHGYSYOjQfLNoftOzjuXCKuqIrB+QOv/gvrOR
ZItr8RPbf3MF62a+wtFHZVmT5barJXlGsOTpZvQ3gyzHr7+bvJlucJfZ99Nked8WmRV3//3Y/9eH
vBUe+BX5H1rvfz51jvqlrhlzHycSKxwSFtS0frZbi9AXe1yc4YL5bRq///cP/dcLzaNhiRIzhY4b
iOLvLk3kSzYE1qg96nbqznR+YIxjSHihRkv3GwPze4/0jlO/MjzZmeZ2YSReNTsxjP6T3e9vc/L/
u89CqgRkxf5ys41i//mtAsosV7U246dj6tjI60BzL1fI2O69X2abvNOBW6vrxp2vfOCNSJ0jDrxC
En+JTDIpJVOMXYQr3ktwMkbzHYJXhhhoyHrnOmuH1s1aDfyJ3Q9s41Y5+A/MVyriSbxw6M7GZTvb
tVlu5yd30OldpBBwEBg40DbWwLL7+xqRg7yUgn3uUjilm975Gw22ZDD0d3abMPARFJ05lzmDB5ac
CyjA59xwx7pDfD+8+6Bk1q8ZIW0FqWoNDd1lWLerhtMXXD3RC+/BBRK7U35hB3cZS62KxZTjx2ut
iYsxctzgs8TjnSYmqn3zhLQtX2Lalzgjeoywxz8sj9+3goDj1r4ZNrD0UxL/vsuu1djQb1zsI8YD
O4UxEGm1o++JzSwjjgkPZYf3L+58myTEFLSXhSCQ7AwiKRRId3sJDZqfzu7nP5QCv5967MMulPog
uqEgkM//Vp9g87SBr2XrcSPLMRnHTGNMLXlbs5tT9Q8bCAfpb1si8A28KABGbjRgfHa/nXvtWlj1
EIzZEeWa7G4CMKd9TNuu/FV7FumGHqYIpFwF6rBnmL3mLZpCIt2ImGuzx3XGkHIsp8y3v2XhxH17
8REbPdN/yx+iGlldnEXZLK4lmiTna2s11fKpy1VHtg5l8rLXeuhJOgqZcSS+sSn3hxUW0n3a0m/H
yPL3A2+BgD1sdpqRSM7TL/ZyMVl1TEtjuRn/mV86b5PKlvU0DISqfiZNFVWd6YTHXA+giXOKyqg5
CgtLW3Ibj75HThr+HNuULkrmSEB2GV05CrsGnvseTlv9za0z52g7QRpcKmdFhYtJK7XjrsS3hNEe
ogm1vzc8IuHufcbn1FZHJmJ1ngwELQfMo7Jp2E+eNaefB4b2x4C+exX7a93+tXj23BzQIBE45ue6
+xT1LoaUjrzMX7qtJbmQkan+4tSg41NH3lS/M6Zxu3jMlfNpXVQBx79svP6LLv3sTODcUp/F5M8v
XqtvsZRpSqi3J9Plw2NnZYtvscjHXjlNkKebyJyBbftewpR6eL8dVoTFoDAl+bUwTr9rRR6Cjg8r
7xcx1IDrWzWCSUVF+epVZS8/CDFDjm7lXdAAuE7TssDZTU4BQHuHmE+HxXK30pAs42YgEXYnQ7yl
e+Q2ZBxrO50OQtYN89V+oa/I8IdbDNIfMsbdUNnQ08q6NLh92q7lU/i2xzHKE8e/Qq76MeDCSjae
MzVfw4U+8E7Ws0s/i6yXbxyQW3sr23KrOLaL9PcucV7+KVuK1X3DPIvj2N3G+SKcXp3lbG3hHl1f
iI+acR372VTo8FRBO6oTPw+Hn0sxM3esnYx7ZAfNgVT5UTB3QLg2mmvHAZQfFnCC2c7i/tue6EvI
5ppPOrsa2IndhR67xJClCITaEcSjfoxFU2isxgYGnOOompSD3mmZXswbGXDs2XwNeeMLpMTz2rgJ
48vsyVWI3+nr+FWZWJ4hTs6qiSGOPcimrzZSZxIlmkVdQ2LOsQ90gf9zK1wa/ThTQh2bNl0JOACI
mrRsq+EjPXKEMNlmPS2t7L9z+ycviOQ6AvSKevghys2/pRS63HUkjvNYC7FU8Uo0jGRAnM8gj2ay
ztympnwiC9nN9kXvqUvglE65b8YZuZ1VN5+ioFjPDTKCDzQl3TkoQ8VY2C1LcdAevJRz4/ENAjCp
0Fzikwl1QhDHtsWFaNdwx6TQu1OuH3FKzw1C4NEfNEod/LEU37AVLrPV5W+0Y6f+Phv18gLDldDd
udbOHZJOIvjWUXbNHY1LeJFyI6rkxbikfFwLQkf8BGULizTsN/dr49h01AaFgXBHQ43H3SBbxFPm
ZPaS9JSxyz4ol4XhFaS6npl3Wj5ZVZWvp3WhtYWQrXDJa8rodGDhwaewq/x05Gn4G1h4K8rYhaKb
nEemYrhrNID6PdRL5dGJtppnVPvdu6BJJnft5vsval4CwgrDrL1uN/f8zqZE8BJZoh3ZdUtpvhjk
AO2FkAsB9bx03onS25qYMNoGJL0usuU8F2H1Tk/LXmK6L4R9bwxl6hjbFtFGfZST203KfGi0C1vG
adTXqsTwcorqTn3FxIiFJiVcpDu61abfsgJdINA2ubDzMU1sWBUVa5u/PvxsyKAk+CNIiy9tD2YI
3pkP5n9D+XPYiqXu9rIuOxx2bmSnhyYv1Iba0i3W51HUZJ+RCCGeSC9jxNGQq/QypAF5Wr3d3OQh
5HT58W2WQygHUBpF/94Vf+mSun0/15vUZ4dA6XdDCOO77w2sVAXNK/hSIchHboJkqUho4eNKdEeL
l3w2DPDbVa9Z3Jaee1hTWqGxs0T+3uIP2lhqeYtRsf3uryD3qZEWIMdegmhePptyYftpQB1/q2tm
9fEEoojtJ4wQOo4A73fTWmyfN8he9W4RvftK3dYUcTDTiThDCrvp2SP8SvHm922y5EwRaV+5lrtb
bIJ4CWO2ZXVl1rS8FQvTUvbxZclf/GwoP3qzOc8keoElDhoInGxY1lTvMvLg/C8OcxW9C3soQRf4
Cxa+yiDjOGK69oVMQVz6M3o+su4gBSX2yqgnq5xFf+l17hLXFjao0tmmmDYLmITwPdZIbE9dY2cH
K0K4FG+kSqvTSr4XgaqdcuwDOdw1l1OmAO6xmrH5/R9zZ9JkJ7Jt6b9S9uak0TmNWb0aAKeJE30f
oQkWCoXowQGn/fX1kfns3lToPalyVtfuIDMlBToHcN++91rfmqzZI07RVqmzzxvDa8O0N5sPHG89
ghiyAQkzadFEILcpHQ9JIpmvBlqfDv4C7soBZ9hqZvPWw27ad48hLJm/ADSm0Flm4R7JpIntB0lk
z4zeehiNm9lcPecxdnj0Qry/bGqgnOht+SPhC65AgEHGZpzcmTlmHhzg43wgtZCKP1VYtQjX8HO+
EUXrk8zkNbkpmftd+YQhMLofquGLtRRaTNBcoo3uPmOV4M9Mhg8DL9HKXefOeEP12SQtNvfbLj4b
M63MztPKNh6NafGrM9r2+L9o16v3Ap1WjfeijfVbT6/snUsirhshRgLz7rN3EjAr22clssLepTVi
tr3hprg9Fg8QFvrWYnN4+IQlAQJM7gpW5Xe033nGl2jZzmHq8XAg362zPXFAw5Ob6vG7MFZ/Psbc
0l1aVPKt4KC47tusaj7cxEPk1/FmVkT0ob/CskA4atTiLSZAnlzq/jBNmauj9mDvwoch1BqOGDsH
oiDa+dzlyMM02FhHIpe1DiyP4vDLaRig15VZgut5BNcbM7vV5paIjKFx7lVBturesXPWsdKxev68
7pePLrHAZIbn/noxNgV8TmBA9VlpciTgxRu4a6pOULU2wrmQMSzJUPcwPOzj1cYzSXwdVj9vNpE+
a7nKQfNKtay3mPkk0MGeIJNozGa7irqiWpizO36eM91u7G9zl7ResGTStA/5XLiEt/L5Tvqqu2g7
lcdz4Cfy3qhgmSNHG/rHUS4ErSauIDfV3DpEKe9ZFiaLZBxe5WpGd0brrCZEBYL4nieFNyghe/O8
KtZlvGCc074BuMJ5YMz6KK41hspTSFCzcbUiqNsSnAxJlkVtZOlFreqhCwjKjr+IMREfLcuJCEby
dZrzehnNG8xwDHgwP6vCOScusyZAULZzfvIyUJ9RUbFYX8DFkHJDnJKQyX6QkUA+GXZ8xUu/eujm
xnnnE87qXmrM4C8NudTifJAU87d2k2gYfghIUSev5iZF21EaGUnqjVVo6SjL9mbeiQuq5HWJ/EK3
0eHkjUd64JzqLE5IIIIaMIx3TBOCDHHBZatGuQEMaLdoqHvrwGVc41+lMeeIyDCN1SMSuWjX60I4
85YSEg/ejqparUcK9LgforQZ8P2DfjCi3ETdsEMvKbVonEsKxUTHrPIikZCIfTk2rcG2pWlW1Ju2
ugQprVWniobm26oPJm3goc3eY4d7HeKuGdRFQ0Sqft5WVulcgzxyxu+E3I7jrkDGP57V+Wrfanlm
iwMVVc+qj8JtJpAE7Ue1o7TxX43Uro9zmulewE+x8Tj1QG9usj71GEGMZq3vCHfjd+dE3AyhLXKV
kKOd+Pld6UypvndYvcaziUSw9MHFjLnZIaWV7LKCHKnrbEVPcllBiwVT36lkejHGRHIc70nGrdFA
g/5xyzQeDwzxmuSuBI+NPaAdLWNg6OP05OI4FQEpSTKXHqPZ1MB2iRTToOpvUakg5NemG/isHS2t
Mm9uE0Xe2J4E8nYKrYnZ1UUy0S99tlO7uUX9iNed0KMaR6qeVS/6kmR+/5vW3c89JCp9dCwkIzjk
LXzmlNRJRjwvZ6oDUrXmCgjEF4mBbwqYGeuRJPTmN9CZrXH2944N5BDmBHBEPIAdELc+meh9Dt/l
tCzDgWjf8am3sixkJ8jvplQNe6YV8RD69fQCZ2a4pN79nW/8v7s8DQDgYrSO6FR+OpUPnkOHuWMq
oWcT8qWh0UBc9LbdPU522j/5Rp98LxXZXIRQ9heapX3/dXvk8/W3iQ39EcTcfBH0Z7fuyd/4VLRP
l67DLHWgXdN4AQ4uujDUY2fIn9QOike7W71m3NR4aOqpLdvfTI8+tyW2LgjzGYodg660aX/6AiTV
hA7kfQEXhpocyXVy0jKpP/t89AvPGcZXwV78m877T+iE7aq0gsCFOYwrKfN//NgJ1jyzi1NQ81rx
xMQmO41TrUITrWoW6TkmhyT3vPPcAK5RIvu+Ay1R/ab/89NXDwVP/AlPAGFsWv7263/76j2PvDAU
AfYhpQxtTsIB6nauT8M4hQAQ2/W8hRxV36Wt3X2r/ES/Bqmi+v2v7/+fjeO/P/8UVUBNQBcwh3Vo
kn36JuCy1A1JOtkxX8Ric46KKb/1Tk7rt06003iHbMV0QxKca7F55NR3k0o825fAmhQZsL1RXpb2
ZGo3Re03/fdJyRITcOa4yXliu8V6pARYiFXzFQSYUa7lLo4lidiJTmi2sFOHBZec+WFXtMhiQk0Z
pX6+zuTdINdJm2kvbd2Jjzkwq+oR+4XdvKAT98wrLx8wXghywpIjPWAJ+MIBT3Us3WGyw8KhC7If
Gt8usZDjOCTG2671CcOwaJ4ZvC/GbhjM6hvWUV0RR4d8MJSAwx5ovxP0ZENNKc+Lao7Fb7rkPw0m
CYzBpb/x/GHjCNf69JXriGgXt5hwloF1jmaUMXuC/9ZItGb2lCMEuRBlM5+GpmqChur6Gpq8OBRy
m50PSxY2umyOv34MjJ+eAwZhDOA8yJcuXTbIbz8+jWqVNamNi7H3ew/O04TTTDupOje0J7VUcAG8
eMQZiY6yDRPCGIntdKmMrjr6ZbwjNazQp5mgjO4MWduiH1DvGG1gjzQ9vuGt7p88bPPJcSHLMN1N
tda+usQ8oPacZ/EiB+E51K5u+6wRD5yf5hwFcAkot90nlb7GR9vEWhAMrQkJdjYJFSPigu2SeMeF
2jCh7bcrs1iiGxyK0T3HrjHVJ7ofwr6drHyW+5IAv/7eU07SnlF2Kp3xTZPae4zukxYoLfcuCviH
dsQkVTyb7dqRVFi2c0ezfIjrV2m4xGMsyh446QLw6PZNTvuEvD7QABi3aT2FhlICzYVhqvxmoVB1
Txx/GHgDnl7zHfG/3XDtmF1NB7Fuuzs7lzobKvKc5cwBBOQ8DQbcrEQjQRvWglk4jwk36mkaG+ut
18Qgz/uZ9ssuTeG1IYE143Rfr4xXUEj36HJTs1nXfYm8LLuaVEcyG5lm3oM92osIC5msdz0vVh02
QEScKKc2SPdVrNFVc0U1ZZznBh8PcY5PATEDwzDmhP54JcbcbyIwDXTM4UN2O+7CGkd4DJdi3wtv
eJNlYpPTAXLlNBsJotghzfv9MC+5Q4rcwEdIh9RBwTTB60QgYBPNGFeGtuvBymfXYw7i5tToFY+5
QFA0hm4im+kd3inq/YAHADYztFUFmodBmGZdJJ2/nV+NXuNaiUMOdD14y40siFkMMs3tXziSUQgj
fUEJ1xdmOl8nvd86d8bQlCfETAbKcc8pU2w72XBA9NQY+9gokvRQa7MhznEC8qEzIHHZFUCD+AWr
Owx0v/DsDiQDNKqqM+IPO1X4ocplQjA2QW089eXs9qdF65AyaU49PVXESroBnWB9+M0u9rlUAnBI
3Su28JstPMX6NOSEeC71NFsT6FrA8ZLZ727XjpQXypn1rOZB+4dz3O161Akb1Iv7QejZj0sExegw
jCbXswiOvYdf/L7gc0lDFCdfU9FNX3+9Jv00xOV6oLKJMvYRh8IE/HQ9VyPZFEgMbjhXYJxxiTVN
E3/f4YN8zSvIMkCtxvJ88EdypbLJJsDKN+cDs3bv1XSSt8LVaw7Ijh1NqwtiFnZ07oV1PGVx5KOU
C6mHmotCjvVFii0av2lmP//6M3weu28fgU9gEgPm8s/6p1WV81mcDgXUvWQG+4LbwNi7+KIix13p
uSYmQDSdNuDFgC3h8OtLmza34+87O3ocghlIPWLy78Ni+zSNbZoBXeQQO/s6w3KDfLEAkNtPNQ6y
WBeDf1WbI34i5MZIXXsnQeuhTfn6MqtWDJGpoICHFI2QnXrO2Bj1rME8csjE2wB+a313SodnzVlp
TOD05BAT4u/x070nBsTMSWtolzJzfbA59J/G4Nef7qdnnyEA3y2qEZYgw/pctmj1GCd1M0rcyUse
OfR7vpMfDW7LwGiKEl3Lf1OnWts47sevE9IgEHtUaFSM1Mw/Pv0JrEHwQ0l7mBadrnecEDfjDRWU
OpyXbAR2N2XnLu2I6mAmnWMGOYWVFeEAsoadrrJiCe1Gx2ACncNnruN01VPdl7ZCgZBhGuA8hg/Z
TS1MRivD6ietGubHxGyz5AwpEc36rEnDklOxfsTNV3FmtXN1VqDheJecDnfTNj1m9e2f/vyq/1Ew
4LX8qO9V9/GhLt/k/97+6HsjCZFKUvVnet2//+0ye++ID/2uPv+uH/5Q/3/+/GVymLY4yB/+hbEB
Y6bb4aNb7j7IrP3rAv/1O/9ff/F/ffz5Ux4W+fGf//HeDLXaflqSNT+G/G2wsn8l7/wUTHmRfbyn
6qPu1Uf285/7K5bM/8NhDfYYA9KxB2m95QJNH736z//w/7DRaxg+RyvkGgQ38X7+VyyZ7f5hUvYh
0tso59uA+l+xZPySLqCeew5HIgLfOQ/9g3jAT3oEl7nlpskDi0xqoQOu6dMWMZC9w7GidQBDVV00
OCSsr8q+xvdGbHXMCTcRpXXF4k3ajN3OO6yM9CnRSES6PjgPbmGpqK3t4XJtevsAIStEO/lVs7MX
r0qYleKXDitHXPs4v2GhS3AKxQXaPyDiRfdc4NsMupJAm0K6tKxzuaigJPt2Jy0QZwGn6xbIS9V8
T6EZRDZw5GiuyhiSwbA+alXDOKQw3TMs11XAJuAEdQKHhwR1+5o4PuZtY0U/Vk9vNK0ZQapMDLAN
RsKWlWcHVdcpctA6PcRt7t7ZLSDCf/5mPDTEhVSfH/YfXpD/8ZX44XcdPpqrt+qj//yj/j98b8yt
S/I/vzePRfeW1R8/BPltf+KvN8bW/4CCzBGDs7cORWHb1v96Y0zzD2M7fbDTwyC3AWL+640R5h/8
CvI1bBL8Itrsf78xBPmxEXD7t5MsySX+P3ljftw03Q17Rx/C9y1UiNSen2ucKkWLaQ7dxHDaJGfa
ze0TOQS/Sy36b6+C9pCPCLiR4eyPe4mbSa/KJOMkDRy5hrutUMcZZtDXv33tN39tTn8PsPux+tg+
zLY3ut6WT0hOhPepgFKiQlDvpCPlRjMEuMyaMK4S7UjvPjuRG9A/anDXzpvCIDr515f+s4Py7+3y
r2uzQ6NtQa+m49P88SNWvNmlXjZj1CQYPr9iWvZWCrbWYwQCjaFad4pe/HxgfF3OiDX85EkZnfFa
m1UbR8QgYYMFElbOYaK5zJ2rTgfaiZqB9Jjf/F1/vhvbSoxAlkJNcOc/ncfBloxMW/UxMlJL3Zkr
4bxnjr6U1m9UuDyjf6sgtq9E0M7h3M8dd7nMp9vBhN+btnopAgykGExZ5iyuTVW106UHvI41WA7w
b19Snwwe559+SE8gOmaP2v6PFHMrqP7WbRqITzRaK/cit9eciC6ue261zLR+fdu3r+qHu+4xdSM6
Zeto8iL7n67SWgszOEgKEQF9PWpvD3OJsOQTLpyXX19p+0mfroSgGf8XOyk78GdBq1h8WVGkGREQ
uRnrqRNjkx/xqHjzrJ2XhUBa/+sr/vSYsFTxLJMZTaOY3sZ2e//2DWbDgGPNydEvLTYjDmfr0zmN
9pvu0E8PyZ9XwcPBuQFx2J+BAn+7ikASQvAMV7F0Gd/lUJD2pZvpUT4TNWnq7ZMF4+Xm15/sd9f8
9GACI7UXe+Waptfiwa6g3BlF+y4rx3lWXoFQN3Hd0z+9JksSnxUFNHZ6zic/fpu4RDv6BfA+TE+L
TyMxwDeGtc6nQmvsMkCgVKiNYDnFu19f9+fnxtFtB1ArcZbwaj+viUk9aUSNANdgZFfejeAT3hi5
OQHLrzsEI9643wwYfnolWAH5n2GRC8tBUJg/ftAGiFhftkJEJJ7Ia8OXrYyI1cnRTni5dvbrT7eB
z398MRhl0E3nQqQtYn0Qn7sCsODoLrbFyJEuhrSFUjivTzLX1Pqcqw5KY8KHhE+O/b0+mKrEGm/C
4CoRCTv+URjE3L/N5UwkKo7aYuxOIA69hNG9u2h7CNetG0JYlvRTZwlUh24dwSBGJ2JnV48bR5Nl
jYMIQbizdRwGcPxMkpFLoQMZsi6sAPLK664n5+ecIC6jPk1ralnPHoFgLVS2MuxX6wxll2/sLIiO
7FtYRcxjnvqz+mpn7VwyJl+m5mJqnNY50lbxgR87sfZudNWkR6hs5EuDfkWcOZBUkeoIukCBQHha
QzogSiZM9EYY0TISoxOMnT8esrIjsDeuGK0GVimH4jLXfSCvEBsT85BoIr8hb4PCcnVNb7wh/Si1
9pgU5QvUEE3b52su5J6Ds+1d2C4iYKrcTZBlIIi49nTbsI5OovdP0Kc9l5N0AhgvcGuUKe+sjvZs
76SZIMkN47hv+WrlZBYT0baraz8qfSbGQjYL9F+ThizMJUzX5k6n5Efpw9HnaZmrOjn4ZWEaATQV
aDOJibLlfKVvdDRnNLg7u3DRha/YaW99iRXmQFyk/yX2XDVINDJj6zB6mDoXAmE5e8b9xHZh3Not
UAomM6BoDwDR8CsEGtyIZKf5hZoAkvirSeTCOGoXUzpj99I0RHoPbgMhB3lTAt2SbQKUeKOUgzvT
AJQYoM5xihvT6GuoPS26oBBHHP8cd0wKooFO2rzb4vCe81yjqRkjsDvve+47WUWrJvuLGHfwA+Et
DZarHE4aI/GxffLiztQRl6nMD2fUI8WVYAi+EPBtxXDK2QADH9YDgHAlnfuO6c8cxEgfmnPWdYqN
Svr09+quN6vQ6Wrx1mFlbMIWcQpdRwl48KVVyv6IwU4sYQXyZPOrlFUWmmSGkWuSz+0ThnPtwTTR
be0ti3E/fKxNrMNo0UD6nOQMb9F+T/k2Y9S+8+SjD3IaWCGB1cfxE6DOFqymgwWYYcaMP3aFetNG
WZyQGLKKKQ3nUcnbejAQmIATjFuw85xLea38wTq48GGfm7Lu+CGFhowrITgMiAwi3q9WgpTvKsub
DYlnOosbzl5B/lM+4MAK1jV1p3CaYuObrw1QAMGXLTOPF6iqkOuod1GZqx4COWQz6m0E4Yg9uqUB
1G5lQBURkS/HLOU8vO+Besn9gv3XD2mlrMO1pLCiyZyCrNvpC+/NQ6WhI71jE8yzPZP3dAjZ39qr
JfaxreL2rV4HUGUv2tjm1wSqCvswZDNiPdobRUYsXDmRxexrpvdoWpZ+4tXVX9UEFm3XSc28r/tk
9b8UJiS9PbnJQktDzMCd/wVDapXeWCjBAYuORr3ycyq96MHfyVi0KZ4wu4KOok/ds4Fkrb+x3KHr
zyEyDPejlYj0TG86Ew/foJgfEp9SsCnvyaEykzMiKTcJXk33+0IyVy72nbn05k2bZG5/N7mNabch
I208edVKoGsgoF933/KiMOYHrc3y+si7WZc7YIW29wF3IYv3yA3glphDjMZiWLQZn/80rQCIa9nX
d4DUnW0UYpf72anVzKAOdPaKludL5jHwChfDwferi764hcJACIkRy+KOIlp/Sldbwb7wJAJJF8t3
pDOtONGZ0F+bypg/nKFcvtdUAdZBdG16LWcvkzeQn9uvuVbLL6KxpluzkD5YBrQ1j/qgxJPeKayQ
LomLaB9YF3HMuN5dXvraN+k360s/ofeNFo6I+U6i83RPqLPbA7qwdoxcnQIy6HSBNjqxEszHC9zp
oyVLeaWhN49q5K5r6METH/cwqZo5grEMokUiROArnE0EzdKL5QWNyI72RcKKNULGJtpxXu0dM8fJ
QcIrqqdJn1hWIayRdaZAbfSR1wjIQqIch4/JR+Ecmn6nPSVtYd4AQNCsALACXqK+s0x807mo9yYh
t+qEuHI8egkwJxCdDW97rLzyCD8mhkwxKOdtKjwcTowghhempdhuKxvtUiTzZb4abLneMugiQGFI
kWYFiXBSDS8rsJEdCQNI1wxQVg23O28+GJAALILmkYFT63MSO5kd91Ep7HIKR9gh+qHUByvBa5F7
t5ZRtt3DpCuwUwbun7ft1r6jx7MosNQEGZG8CRCYhkO23WEhofNycvE7hLhW7EM11paCod4nNzre
RJd+5pK+LILPH3no+Osdu7BOE33uWhO4d4d4L4EScbNqa9tFqleLdxxB8OpB7NstO7gradWqNdO+
djThkStrjW9EYzqlzq5YrPqLMt3YvyKzoECbZrOHPOjLaGtBBTX6sp4Gw0At50ET0nMrPrqoZT8A
WBE/VjPxSUKrFvLd2ZJB9sWQaz7O/sT9jjW406IYiCSEQqe2uaNWN+4EVoj4MJfQcNh8l2vsyGI+
tK5Pq9wnF08EDSOGZxPVXb+vY1+MkQB2UQReUQN8zBUlc5Cvhkj3hphkBcx5ivPA9ZvsZu5QPeMx
a4y3PgEsEGAG0hlVFzTEgGpr3lvJwPSl0ZVnBsXUmDKM7dl6XCdDW7izBmbYFRHdmwZ8q4xwtqA1
npm0LhBSZ0StTtfPXwCkxcm+87PuLsndNY04u8gh9Aq/mQ715PV6KCWTdjjGJmEiDK4QcvamIp/Y
i9uT01vVsuuMDbxsU/J8zVgU7zw2Z3gudkyUyehNIHu6ukh7JiuzIiF09Vg2DcCRGHw8Rqf73l51
dTZqyq3CwSvs19IbEWcW8KfmoIc6Mex6Uk4J2sCJxQYuB9KG3MLsj3OhugeETLkOc7IcUILRMJgj
P1ulfjUlbQ0/Sxbc1UKp9A50O9NnUhXkNv/tFsR+gKN3VscEZA8yfvyaI4qnZAXdgDPKyRG6O8oX
BAhmjgb8Ol19WPfVMFJWdUVylVsIMI4KvSYcJayiFuIWaZxlYOaoIWWB0C+N6/m1TG3SBtKqggw6
4aO9i6FrqhOCIsEOhEjnSTJmWQNvtqF8aWZqXbcSxO9Bn5zEOboWQsGdlW/WvMzos+cJotBbZ065
t0P257mRPWbu97jKpRP0Vpym4cgy/X0UtX9PIKl/0ieJjHvuZfeEX7N4UmZiSVYTXDEgPyrjoPwe
UHDjuzEK4cZxJH6rpXua2npgj3cH+XVu0ua+Bkrz2HcSzd3YSXl0G8WH7mQmnLAQHsx/F5JWHi00
k6O1shGszYVT39YzCJ+wtaBnoHIz2mdoNhJuyazXp0ZzVgJRBgMbGPE37pOWMk4LwPh4Hdg+3C27
zYItGU521KaC9oYeOr0JnMbu6EzxpjF4jVziEYYAPJ97blYckKBNGNYlIByBoJaBsxusjGSXcHQ5
CgcI2tMYKJdOOoYn8G2cEBUg2zMQB9/DNrCLA9T2+lIgDn/pqPBy2toEHwR671PQmRl5hqG1ttOZ
SxzFc7zEhMJXTVVdcTtbE/yyp0RoQnq9dVS/wPqrO/I0x7K6V6TP3JvmUj+yA1XAjycVf6A3bVWQ
ZMtAvsSMr7b1ik7jWVu8Ky9WZNRgP0ue/LXFFJG0JewZSuz5fUyr+sq25u3MwY0dAwwEWyYO5i8K
4GQWA7Vi6rFqkSl0Jr0MMDgEFHjb0tEs4sPd2XzWsAPhzUFinlAd53z5I+y1M5ETZhjGFKy3Kytk
xyMxNvkeynB8v9gDmwjEjoQEcttswa8O8rvBf0ZaAkLyK1rfcQyc1OqupzzmSDC7foXEsV/pryvl
I5I1IfW4Dek/QTmsVCDZ3FsdyThKz8JsdqbXJBFyDfy6FZeoSix4tP3U3KPY0VicYZdyzkBu0gVt
DFv/BJiS/LCZpQjRbZ5+9fxazscSSv51PRK6c84SWb32i1U1B1Cz3j0EQ8cLtLkZvqjOEfxjMlno
omdRMUZo4iePB6E4s82mevZ1OD2BinMDYZOytQvZkqOIgHfy78qK02tkOxkWJApbwXmQepqqCQEm
L+wMpyeYnCwjF40MUEqTMjFenB7GjMCAkgcgfBvQ7SWTst3CYfEj7zhp4eHg4LqbE92fyUXcgBar
0eBzI8gAxEohVRONGkfZYHSziviX2S45BblzpYerq0MDhtVC3EXvzZugRbjpAZTbGAe1aVgPht2w
OAvw/q/ULbYZGSKX102M5zXoRqWYvbqgWAKTSuAcsqDObgWTGmLvhHXgdgDHXDF+HKbX0fLrB3wO
4CDZu+qrAftLe0VbEC44tQS1R8fciIoKvgmZUhxR0UUlPUZNBTJ3pi3UtF8yE+Evn8yfsClUaoBu
mSM+CcXgVQ9GIu0HfdCJYPCUZ92nRVJ4gZGPHKFaj6KR03nvOwFk3uwtxfSCZMgv17cKuCg/v/JY
0gfBkx5ksQ+kYADI9N2ZRcqdg664j5lqf2lFNn6QXENSHWJctibuhwYDtQcTRfvR5q42pGYVCDTI
GXNyfWmu68XCQdWOUOTwwQ1wxGMOrQCaSAyo9tsn/cBbNuLRytPygOWrIfmmpqiFIA76t+R8UWyR
D/lHRrDUBo+iBA4qw1yBeSd24YRuT20fmCheLggTb16GoUS30uuuFgKe4sCZeo75ZhqVdjF2s3od
Ez2DO96xnOAgy9VdqxhEA/LQU2BMppHrUSFEyRe5YETbO0rGXykPBsJxXH3hLKs5/D3yJoEgr3e8
DwGDR+/KdQv3XhO19ji4ZfsWx+XKzg6D64EkIk4zedxANdG62LlHuIIowq9A1V5WIFusgz/iC6Ir
XdC1WDiUfDN7O32RQpcQq8yMfj6iK3VMCtj7AOJQs2/nJ/jF+HhXdcYhlfISZmDB5yioOg5yUtVD
wY2uSOER4ogPyW5Po+0jYNFVos43OH+UYsg9ZyiBbtxcEMYeWVFXiMzoZ7UwMaV1NzkFWnAI+6Md
IGFv72C8IS8vbQu4QSuqnEJ6hXAYuYNN7NfSJhSgGPi7W4RqEBY4tC0NhTrr8E7DpCODShtFchgw
nl3bmma++kqZU2hKjeKRddlJGPYPtJckPZSLoVoajdAcoo+iAfYsiWFQ/ukhdIBKsYzEmfdWM+cy
o2GtFj2Y8Y0+Q3UiC4SgDcizk6GnRjBZIr+eB0+0BLYZKCNbX5H70FaVf0ZMre9EHcr/IYKgND4p
F6ZvYKvReBuoTzVOQQuD1gG/VHMiQc3A0e5nTR+Yo1agvdqkVlq2gPdFWK7kOYFqHb9jM4l5TCde
JqhmCDzgKFlnonP5O9SWlr7Bn+MyNYws/7zr/UY7ds28EZB9hwfLHgeuMC3S29yLqSOOVrzy1QLQ
rImF7DDa7TkR9peZTtDR2YRRB/kVKgkC6MBd+IGS6aKFfdtOpHxmqvF3diI8qM++lUQJtw8uvt0S
4+b0PCs7HTqTfCGBwgBDWRNMTIjArLxgxlPghKiUgMW70HEPQLEdB1U7HiAWrdj0IrOa5kfe4FXs
CZKWtzgJRH7sOEKhiKlist86IfUp7LAefOCFttCzj8vCUqHWd1s54mQaDg6lltTOFwFI+rnLze49
Qb1BOIydQlLW50l80D0uKUfsJOsiOjEwG93JHL5N7gwcjEK9ffVrx7j2lCSxCWSg98iu1biBXfCc
HsZxbG6ZcejupdfZ8hE8RayCXm/9m9Ktixf6GjHATQ01+q5vexwR/cYCDlp32/e12QMVZrVGpwUC
ej+xIpwu3leEkFDMUsaYpMRnaPBmsh+R9OiJ3I9eYn+1cj2+J7atS8PKRQ10uXowXPcIn5cvrrVA
iTOQxdNq6EZrOhZdUWY3iCYHGQGtw85mub1rkkrSYql2NhqfmixZi2iN65z5Fu/vjbmavBED1MDv
NRT7EdGKRRXBllpmIU4ohGPQNsbqUSvy5nFpmeUE2armB8QsdkpMhEvVoASH0OPo4u7kJRICueyc
ywuIwSzn9jT6rAojEwb6fhJInyNakwqI7ufFYMM0o22SSnxFGsFknPUzWEwOnfPAHpJ1DJQREzlZ
xiZIOl5CmDyZaMZwlo73rFc+clvYGbDPhiYZuXCTL5QEPcKbZSUr/EhKEe6HTqTJs6/R3AFq3ZgE
k6UNLbceZPE3Zg2dEZWsBiSfdBKDSE3W8GuGMZ4Cs8+BUBmzQTBgY64FwQ/lOqKrqJ1kj22vpv7W
aT2hj0CtSHp1jZ1OxK18xi/dAFHSjfu89lS8c4Z04mbSvsJ32bePrJjjlTm6AmgxB02USCzQ362y
L76auK0pBAAMJIel4tizsyFsv5C3hnx1QNGJeXDKhkvRkn5A6hqKyR1OSFonWiMI7VYMLbFJ6nYc
nwlawHS7qkYjn2YpCLBeNCt5say6vfFLDRAmLYGYVJkaSVNqzPmNP5NiSduuNo+JVYz+3jbG6kor
lqon08qI4d3Zsffo5hPYr663Wi+EKsjpU1el6e0bJ+5TAmKMzTjsDosH29KNL1KdLKtQJJhXTnkl
m5eYNmuLytxMv+s+Grs9riDYyzNBNw82M1duWi60L7ESKHdXvoRmL2n9JTt3KlF+W41f30Dg8d4n
3xoxMoLOftYdEHWRHI3iMRsbknZI1mJe1M9j5YZw893HcS5adn3Wh3lfWkbxzrCZJhJxq4kGcbUU
60VTFAJ7hTDrL/WyWNRImW61X0dpI7JTLdbZgJXST26aUejlGUyv6cMSg/pmtARvAUZNu4FYGaYy
Qa9NxHQ0aWlc2xbcT4I8ph7AAgSAOWpbH6KjSdfismOd0FgXh+Xo2oOlLhAD98867MwptClXziwM
B4rFo7PfQRlg5GzbmL6t5nj1c65jsI1iffGuc0eKu4VOz7tOK4x+EjLcr2nfcFKCCJp5B7wFihaH
4crvIA8bwMPgMK9mNgwrEL1lHhlql/JktthB8fmh+0GfS5WqaN1++P6qsT4NWnWhwYOIw6ovBVAA
tRZfk6nLZ96npqa7j/VZBQ2mYxS1fkalPeUWyyzWBXcMCePE5sS5DYxc52G2PzaW4540qLjfcoFU
lnWU2QGrJrixXQX3wNiDrhR1WNMybyl5YyM7X+ifmSSDudkrvlYeFk5soNQo4nmLwR2qa2gAy5cZ
cwlHPQt/YUApis+ZLn7f/l/uzmNJcvTMsu/Se5RBi0X3AtK1e2ixgYXIgNYaTz8HVaR1scbYHO5m
xixZTBUZroD/E/eeG6DGFsF/ikv7GGM1/CWXKwFtad2R7N0o6CBFMlFQTiUbsrPJBOleickbsUN1
7TD9L/HIyCPiYwEjIExGb2SdudgLjXa6Z8umXSelHztaVYX492hisujprcmEQGFkI3vUDjWuQZlz
k4cST5EDltB6nIoiCh2Qw1suFDWjfqz1NtHcwSKyZN93pnbBjSLepO2zTYnFges2fS0xks0x8LNP
KsKJ1VCtnaY571kZYXcXrjjs5NhDYxISw5AtXNF5W8m42IAHsD1rhdAM4pg1pW+Bj+D2VGJo92og
zYD6wE+wyzKrNg3ClJnGCcg8w8Je5ng8Z8xFBZfg6GR1C30s3yDhCIJTWxkhHCHN5h31iFB5lJtU
XwY64CfE+tpmddfCraHWjQQzXUZMQLeuoMAnhJSTZxYojxzyhHD8L2HNAIQ4yyL2EX2QBzKYNVz3
FD9WiEVQBwy2XShQBwXER05ZrgNLj4mRl8NXWT+WBe0x6ElGYg1atcY+hK9a7olO1M9SlcgyORcg
Im0RJWWHhXRU8qBkBdK6oxWOxyGr9QF0oCxcmZ1AOE7AbUZOKyph5Vhoun+pa4u+LWEluBkA6at9
Ok/ddGCGtRjZqzQFldC2yyPXbSF4uOM5lIeVuwJCUjG8JrmiXsRKqT5HlgGrMzOzIZYwhehuwz3M
2PmulEKOlKc60QpccyGGb3ZSvhXWwsI9bgnvtTy02sBq4my7i6eVAspeoXUVR0vcUQ3Phk8pQxct
5sIqHCiDDfwNYyLGjyID7f4rESnH4EAsMZ/vIjQF5jt81+xa1TBVAop9hvQVU8/iiCeS7ScuMRP0
hpxXql0vtGV+PXXt0YSy+MKZ2cssBBrO2zLRxc5nm5+nO6XKh6uka8NwoU0Im3sxI+0D+4zOXC2K
jPEVSQBT5JU12EBvnJsS6MUU3p6bc0qrfsLOwfTWalB8yv1ZcnQx3zjmpdDfo1pK3rsqSRjL5oxr
bTDCE3fzhGp1IHjtoegt64zkZYnOaqTW9VbOxoIPMDfGYSGVOll/TQl/GngSvbuirUPmzrRwBNil
FomrBSY5y5aAiM07JS4QbUMfKN4Ew+hEtxpkgSX6OupvbT0OOZuDhCi8Ua5IHYGMDgGb75y/WaMg
wqDt2M/WmZj+WEuVvc4JujpAM/nwZWlD3X7TxSDG8mMR3OVbxd2qaOwJ1/zaOFUPENfL0eN3L2tO
MKCr57NUOxYJbsuB2Vg1eC2WPLCeRpmTgWqhKLCNueYOoeRsE23cKeb40xRxzM2taxm8KiQuhY+s
IuKenmpqPybV4P4hwCCKbBkmphpMMXsZm16TYJDGCgkkyBEV7CIBSh+TZCsxPbFFvOQBaVEfSgLM
mHitwrCfLQO8DLGZ+fMaA89w0cNV3dFk4a941io1iUMsE0G1SyIpGANik8s+DKWUKOtVICRNkPQ6
PlQtu0i3pwiKmd3Cs3FboREzP8vB+uzrSbNuKE7BxBtCR1AVkzFYQzvmMmMTOXJEifVhWWROPNcR
WQb7So9riOY09bxQjSHXtO+hiZ23SWE4iAbXxjamJu/CttqQieu4FkzC2q6EUVEbA/67WNE5VrSy
ElZfglgTbyMmfTpM00CY2lhklo+HTgjZE6k9COJMp2mY+7jbBOJWVcnsCNdhz39K9snQebdYaI2h
CC/cgh7dhuVebbdpGCwHXi5Y2fBPejoaIMWMzEuWBXZNGMF3zzFFMuiEtLcUlGV0gHXVqkPAqbYn
1rE3PKFvBuaLJRxVgOvMGhnkijLA8U7qFzI4GeQ7Bdjr7qiVrTkdBQ2cqTNZPbGzsPRT6yCx5D6v
Sw/iJzVyyS8bECSODgHSCmTo2TLU9yGSuT+SdkQfmTJ+H1o5CZDckTjIqLpan+ooI/g3BsRLaIjU
WC1DZz6X877Jcv2rMirrS2r6CcYmmgVkyaMhVPqZ3gEcUI92oQERIRo4DJnxE2KQzXn9Q3x9G2RY
oguo+6wA9iPzUvg8MzsBryfz8MqICZsscxRQaZLAvC6CdZAP5fNC+1oxJF87Yw9hvZvvQxmr+x4n
RK8GnOai7ict8gFvlkyG/v2gsdlVE4TkJylSKOVX5ltioLBRjK9zm6iWF6tGU7/KHIrlTRGsRnAI
1yDIjtEFU0Al0Zs/dGGbohg9/d8EpEjx/6xD/ssv/+v/TLz8P/oD/i9UMEsasql/rmA+V+XHV/Vn
AfPvX/CHgNn47Xe4nwWMUQe0S0v/dwEzfwLh0sLTaeL3wVaMkO7vkn/lN0PDJ2AZG+3NxK/13wJm
/gjfs4ISDlotK27p3xEww4X8iwAM7ysOLRnxL5AdVf6rUQUYiLaEI5bbRr4jnSdyh+Od5i7O6tNx
u+PuvBgI0Eo7eqCSOEwe676Aa+m6LiB8Oge66/E5IrScUKxACXpvJC7pFR7SYfChqqc+Zviddhi9
/jARkKcfSA2aIYhenjuPon5X7MhA99f2RLdg14pX6Du5eBaXHRCJmpwXu3JgVxbnUbsHxDfywGgo
/dE1JQ8S6mRH75Slzt3Ao7gbnNCz3DyI97oXB9gc7eoY3/1OiTkNRwJaBvt5sCGaX+S7fC/ydKh9
fflALRnIQe1qb0fBzflHBFd8UXek2XjyJxhyb9g9M/R8UGwKQL4DnBrjSjehnEIff2XCBP9+fJPP
gzPYd6HTeXhwM1uznw93z8+WfT5uvyAP6ZTvO+9ddSrbsNtTe6rs5UBVxWOH7W2/+o+Pkf05u/Wp
dwevuEf8Y2fPDXdbBlmdYR+BEqJmI6FjhWljD8/YOWlS+LcN+z2xH3mt7HTfuz2/h0b6y7Jp5RxE
Ap/tGzvW+94lf/DE1u+yWKmTPNGT3jPtSYIUsRP6GRZrrFzvmq81EPf1rj+ir2IUWym+xDfh607a
XXKLnDrodoMtXXuGIhGYk8KTrwnPvTvwQzevk3FrXzGWuqabnKI9n4Pn2VtszdXf80NTstX1Jbao
rmE45XRr3Dy/MRsWQOHf1Z8QT6jjhl9oHzNH/aX5zd0QDEHu9l8646TMPpYJb5ui7d8RjWmCIyEP
4b0m+Wz9NZ7JVsoCxUaGhobjpWQ5SAv1pPBseOHOkKtkr32P9nPuInNhch7vb2W8f2vnffzDigJh
u86e3o+8/ijuUdWe2rflfdpCgewup2y3gaQSR8zQCPGhK00BmAnjRCs9ji9rRN7wxbpD1+bWgflS
n+MTOW0P7Yk09ifduAmf1me1iq5oMtKybNaK/EQ8ZBfiNa4Vv06F8zR5xLhmlIs2SHNafNEER8VU
3N42PySxn4w9KBeqHin2SL2EyCNLZ6XbDzp0JHv42VY5SAgsgu78+nEAJG5rp/4KxrCt9tNyGAa3
infA8w7xLd2npLjwReEd/6T7yajfvt1OBx4/EQcPqMW4BVQzJ54dv8LIqh/LzS3jsJnsfvR3/Vwc
44BcHdPPGwfB3iHzBT5gLXoTwdO+Or7adKXAjT2DyaFDPG4E0cwGgqZjZiAV6pVPXaPZkKhu0HK1
NzpaO3wgsM+3UVXZ6FF36nlUHDwJpqN98cQsm/wRf/Bvy47JnBNlR6DEvDqsCAnXuSjX8Enw6Ry4
gkXlaXmhi+hILP3kcYVOjfX6VeO+YTjja3iX3qLj/K2bXvNL+BwyQuIdubHZRzTzTgvK6GUr2JZH
mdSW3XIufdXxScDxKMj6/epeSR85fgp2d+aySY7pd3bRgVHY+kfpSnaG8o+XhImx+ZZ/kv3U7uS3
W3S2PpTEIZklvcn3yi2xngg9G+W3ddn3jnSnnMm8PzHSpOSzWXJ/iXtpPZtXj8zQwHxFMXAuTqND
tfUp3/bKfWA40iX+US7mbXQUb3lQDpdmn+7I9mxAu98b2R6BkfrMmkEL2kuNjWCXudyWvY+PeJcS
L7wX7Yd4V90OrL2dFw8PtH1ZXE+7o1P/Qm7tQjf6lk/8zCZL+rX8eFO4mdPUlPbi997gTj7ZjC6j
ZH5HcmZv9vKd5kDgP11kX3Iupd0+Q6tVr+uBp2Ano1Psq9Pg9p55rfYif4WS0yYvw9Fdkkkt/o4V
5JAyL9phcnlA/Hg5SQ7dZ7VLqLuUPTq17Ky/sbAND/2Pptn8NP95M4LfH8UFhavkdMc8gGT8bHj0
b7i9UOx1p+Y0+QMrezvO7fEnlQ+dW+Y2bMvVAX5jNwP/13vFnp+erACeIZFbdtcf2EeG15wYEIbA
wQCZ2uVrdFsLcg0yu7txifh4imf1K0LaULNC8KKbFrwJZ4nnYJFyaS+EwwV8Kl0jkDxsjsrHEzP3
w4Oz+xH2JQbao340/acL/nMtITjG1j4w4e9bzk3jLF22pNQb4k938Bu3cZVg+1/vCXcEmArvnLE8
fCOgA40eyw/WZR1yphMPynxlzXWZTiKWB3tFAkL4+fsSOsI3fECjx2xrJ+o19O4sgKkcX3mwYLCP
dmrNOae95TxkZvastTt6cmGngAFEmS7iTT3olvCHZeLfKiBxx/Hjr662P5ec//X/kvVtA2P888Lx
AUfTrzL5+HPpiDnl7943Sf9N25gvFuB35oOqhMfkD++bpGBw07bAEQWzO8QZfAt/Lx3130xDB5uu
8h8MoxtUuquGPv7P/1C136gyNaxL/FBgbsv/TukoidZfzQqygiQckxJOOh6foW9//if3CRKsUZ8H
Pq8VxKpn1uLh1yBWZLYQE8hBzzwpmdjeaVbiS7Th92LcrlOgEd+GulraYndjViExC5Y43hEU1Ete
1MXttY2NokcoVOqfLNDpdwRjFS4A6cdlJyJjY1Fad40cmIpcdPZCG72FCnPsFAh2D10aEn8uK8G2
cZGDMs6Sp8jspcqDBtPH/oRljCkzQ657Q+/SB1puK6YBV5C2DdCd+WdmnbO0KFPzvAK4JVFSN3Qa
3aZS2bblShsClihgnmUKg6kh6oTc7mBMkijJbHOyMyuRLlUtGDpTanidhGT1xUGOtejIPAM6Lm+f
TDLvaC52VKY5JwU0HHHfEAiM6yBqVpMKY0blubA5PKl92J4wjBSnbGbIRuBsFC/Ey0JIQR4/ieCV
Ceru/BkLv3zVYGL1NPa5YPKIjaz357bsX9MoQlSuyTpXd2PVxgjPL51f5VVt7oHDUd00g4jsEOUj
Z+NA6o7XmVb7ytpffTOkSHvGhDO9Z43VXEM9GTHPo9xhk9Jus6saxQNU7Dm9KKwDknFgscxdN7TW
HTxQ9riwLZ2+Mp9hCx8rahLyoYkUkDYGqmg3tXA1wtdivrVqfgxr2QFMSDSwuuNRlOxJGjXZd2mb
eNxLl0QmOmT+AGp2J0qnCijBaK4va5zROjDwv6xp4lrIK2Sqw14uDE9Uik/iCJ/MkNR0rUDRKDVX
kMtOswC10/pAL1YW68OjGJL2KEjPefcrrSlNo+dcT36pDcHOkfiaDFTPHP7lal7xB/ASs2VJwr3E
IM2ZVCUIIY0yPxg53S/NtASt2txJzDZ01JUsIMqgKRZHkitvQsbM/seOKDlnXfbh0JIJGMab2Oe0
mkUbyErGfdZqvJRMXkrvXn4EEaSg8SOfKhW7vTLzmTOneXZjI0eRVilE+aF4c0uVQNcJSmGmJfXo
1D3XnC2gDfFGaRFeCVEhHKYZfuSsPetmeiMdqD6WWpeyyuumR2BxiMJRBITDAa5dezEQd6kRYqSx
2ffWiUGK203QaJjbJ8rqrqr1Ykkf4nLB5uZknA4qUl3xBe0wErvlhdwQr2h5Iw0N49BtoYNZQfPg
tFq9RO4f9GIzHJCdJ+IGB5/Vr++6Ot6Fa/+wZcQIIGFIbeUTojANnt0pveS65pskp4lGdO0sweE+
6arW7Gd94ycmpyikvHliziWkx2ibwZak2qXaCRm4a20jL7HcaUCvvW04o9btruqrh0F4ivMvZPNH
BehdtLxi3UOQ1nwZBIeLyTEJc3+scsead4kUfcU69OOIsnbpYbOCOnmLyf/TWZoY8cNkSY/NXFZB
rFqfgmB98FE7jsXCFREj22vkwhWyu8lSB6JVmkejyUdHnLYOoyAx0KzvUBaRfUVV2egTN6ryVe/7
04io11x0xCgz4oa+lvc9DdFYrgDMCQclz9dLO+06JEKgh9MvbVhilLqDLN8lrUa2vbIwsY2yW6Ka
Xjjlp3yMzyvLgyDc8nn5OBbMDrXsOBP9cT/zT8N0emPqBbYiHc+geS7Kmr3IuhZUo4KMQhaCjkxh
bTUfClRMCPZ8fGY4Q67gYA+osvwqx3ag8ukdu/wi5smnFVNNSSvG1Sxh2a8QTAvYdlwsvzH0A+Yx
tLkhl2v3yiL1vSnmnVEW6UMJa1hdLFctlLvaSK5iQRqZeEIaFtRj/gir+mKULXK2jLVe7dRN+0DW
5j07y71q9p7U3YSlW50kQgc0ntomO5T9xziWnEHd0D7kxnqGRokmMHpmy3ovTwdyhv2xNZ7IhHNr
+i5ah1LuAyZyBI7V03yM1pOBUKhlaYk8LbmuaXMi4+CUa8tOpT2syNBdmru4psXUhZOGf9nKLzlA
FIVuMEYflVVYgTpUMIDyDNdIKa9TxqOVQVKvvUyo0hlxt7KfNrXpKjXzmTJHQortkgo2/EG6uE/N
bIdTLjyWpdV+FJoOhmE0d0bdXI2RAQTKeha9yHjVqbBsIvAUzV61KPMqkJRONwUQpoK1Z9yQq4GG
BIRzde2vSa+duvCrzcWTxOrRLCu/HzeEJff6dPZatudJjMErGz7ZrJ6Aat4kVHSysvrqNPsE1HHn
/VzlPdSvqzFfTYada3cTC9mdxCP2aRu8qyvV8c6q2OvYOnSqD2XtlYzQ3RZdRNZdM+TgA7BlYxGn
jwQTF0FJryvGenUdXotEOg5LppMMt7oL/TpMJr/pgc5IZOAaxb6ZwI1F+uOk5vKLScod8twTGQMo
FOprwSw45nZZPA2t9mau9I6N/tUYAmSI/nNtB3/qhOqzJaq7M55HbG6BRjQaiSI2IWSm1y2qr+Qg
r8K2eo2FTTSTiLeFqEV3WW+WtC8Gsg/FlIuscgUYLD0xSKaBLYUYO26+H4nefsihyhveXVdTPsv9
vEPCZEtStbq9jufHiE6RJUCqmqxdZIieMOKMEpPXVjB4vzIom410J8B/FJZnUew7Ad22pV3WNm1t
EQ8eQ3Zfay2HA3TelabGlYoLHmXsblFeuzAy0c3Ne33Szkz6fzSOtYxceHdGzdyriaMt067aztKM
mbB5ldoXFZwz5+MzQ85DBHh4NRfrrg9vZmS8zGm2bywLMliOx/PTlJB3qtV8bMTaS7XBEWBkNUDg
SRV4RJKW2vJMC7im/qD2CS4WtjNLOXltKr7AWYAWU7tJWu/atrsMPRofFMBE7OyzhSXfymqYXNbv
CDe0o2nJGU3SYaqzG2N8RvJlQoL3Ij1qCLvYWE7LfpNSupCJTqRmQszmPMCtt7Y7yq34kvLcdNFF
QhEM0ijeopZzXhkQ3nsEKlXsZTmsdTfSK5agBffc+QOLs53jCVCXhzzFK5ZpRD+845PnuwB9Y+sw
Wsu9qbOOX94VVJvJytRmHe+SLvXQDjtl9qYxQ5lXZDZzcmnAqxGumOOySPTSEc2drknfLPh3Mjd4
bICnHCVpRyxdApjY0DSHWbFjMKJAiedrheRJLCxTYb5ZA0Q1gTyyjOxdE8u+Wj3riHdSmO31C3y1
pWEuw1qJ3SCaB2TKqh8ti5NlSJmhFXO3qC5TMRCBPKq9zFumH8yYPEa16BDsyEwVcDosI090OWJE
eG0b7WGSxfBFo9/Fl7GjKtm1mLlCmWYd+2a8Ll5EQ6DC+C7K0a+jb4QG7roMm+6Y/W/nbIfrrCw+
CDKH4BivDJnW6Tofz56zTlyfJMnw2MESGdneTdTdd4jHdJDNTKtXhAtTjZqjb5RzncnPI1McFZ1S
dR3FY1H3nhWWrsXecUpVP68/cfp7enwyxo+58ghsRhfA5EmQgkL3lPJXqI37rLh2bPi0vjp2sLRf
R2gw3Ti7+dJ4mQrFeSlQGgky2xz1IbcotnrYDz16wnwafqmayX2nr6Ee4oTSUoW3GQFuxIJViegw
MvoZUrQYF3f5q9JI1MDlLUlBPDVy/5xMDXFETPssYgxaHoIdLwSAlhDobKNXHsqCBp7vmDW7yeid
YhZgpvP4qlT7MLpAEyw7wdo0L441Gd+dTsiBID4iB7ItYI1IAOOeUzyvuReSNzgQ2GuvRveZENgw
y8p3P4zTXcm8UWk4f0LVX6LwoBq/VHN5b9qDslCTo64uxiM79fNCegYOBg27x+CI6zER5F/wFewO
Jc/cItQIKYVK6ICdKHORcwWF4brbcl8MsfGaNvW2ekfG0tHpqz/Esj816WMy80ZpxT6eP6ccQX+q
nFElBkbNMAPW39j+isTS08g70MOvMJ6uvTL5EfP9NFeddMgdlM7HyCA6ErlmCvNYGu87Y1cU9zxW
4PRC6hSx9qxz6NCr3slWQXtGWr1cnlNGJ4Np7Egm99fxR2HQNDL6azuWfpEIWXbSLipZvppC7zm1
N5QNTlrADjOV1CNRAIq0RAKkHn9Ig2A34gT3AaalbCsjOrhWkUgnEJgzhWwRVs2uDVjMs/Y+L2MB
O9bYzU0d7jM96l1My1fLGCh94ClK6Wtu3GOScvMtdjvT0CQhiBC1vP1Qypp9sXmDgewU2UFK21sY
ioaHFknBaFFE5aHMW9eMSLSqiW/BcehI+kIn3v4g47FJYeTQdkkMwZiQiZeQ8qfsYLFS1+e13TXp
OcI4ihnGaxq1C8aYRjORDYkp+fQem9zP5bLdrZSKBW1xJH5kWcptQMlFr5X1AR4L5Y9SPspc6YgH
8Z1KlouU2bTjZDzkMl0g3c1JbrkG+4SYdALFdwj8RzRv+QNezrDxdIEL2KRJdYgjxGfU5j66Fabm
1vJtZAy1qzok12Ba+yPiXpT2USX8EghAx6YinFgnfzVdCGOACR7tWoAOCgGUGS+I3qIjtkDVVlXB
JO4q40ZjNvNJMAmlaPMyGAdf0jfb8qwctVXcq4PlZp15HtT2BTnersiYgKIFt1e0gJxyxNRY3UcR
jYHRyIK7sFT22pV4lNTRqpI5XpRmN5AqOsZQqvUJ0+uO5AMs5CT+mqc+VEfb0IdN83sPeVbfJ/Vd
3QUoUnWPFbhtVXt9GX5IG93eu8FfzZp/JFUTChi5BRnKCkefn2PLCjuEnGaHcLQZJzsZwv4nlNVQ
3i3ThE4A+lgbQrrSCBCESTqgfQ5rEZ/rPAhUX6vFFwFMWKincflc4crSS+VyX/D8S6lwC3w31kUc
YPpzs5Dm87ChGvYFNesraokZvK42h6TLV7qUOH3T1NexmKGwV2suncKy4fTpuVoTe5KkWmCjvRg3
C3IgCeY1SgdbbgrrdVrpLALcwcLotBW6VZ7qStA7EMt2q/wGMhc7Xa5Sp4lNLLdM0Hg4gpGJPM1s
+P59LPdvTSb/P11t66BU/vmE8vyRbwl7f/Dx9t//+R/S9vf/2GxL6m8a/C2S0FlEw0LfovT+Np5U
f5OAfwJlM9lfS4rJzvtv40lF/42NsyKCEWffDGbqvzfbivabKeowlRhRygbUUPPfGU/+viP/M/OH
VbZlotxTGYUy8CTQ7B+nk+IUFUKUCchV8c5TspBtoLqDxsGkD3cls5Fk+cDUeJPyjzW+mcMT8c09
niV9ie9I/QmUtHbm9ITG1uu6B8ykdkWFIz6zTd8pnIUJ5VdEGGSLJ5TTzZTuVrl3dO11rc+o3En2
BhRdP8IY7dlljkeh/qpi10J5t+yiJ32+E/PAaJmGu8VIjO9c7numVrg1KxnsRRW6VbVbcYCx9dPD
yMnj9lDxW0ZO9nWyNwtSKzCmidS6SfsLaxpVA+vC7oa2hTr+l1rddKSGCe0wmepuVv+sE3sM63Wj
sUi48hnPXHtx2QsKcxA6W/bzraacM7HwMZhjmng1s89Nykh8uGMwEBXYnTAYhQngVBN3t0WBZ/Al
1yjsNfKm5CCmtlKqZ82MvDmcfG1ZmXtN1a4Iny2izaQ68osqPkYNkxNs56jZ95D4eBF7f5JGv4oU
alj29ka94wbEgPFnnjA9xJyXd0vyrjb7EZ+XWkF7OMYNQAQDGlrGlLS9YENyFCtCx907U/jFcV7g
ctLkXS7+ktYvc31kECNxf+1bxZOYAcbLp0YV3kcJPsz4cTBjLzN2WgsSIssCsaMiNV7FZN0vAkrU
evIErOWD1p/DkVR5KQir2ItTB+2fa9FaYvAKxmi4ztsykB5O7phIKRINjhLAS3EQb3rI8TzkbxcF
OQUBJ9skEDIFfGZqVIHUeo6euPkoc46TlI9OojricRrjQxJ3AThqpxsQZBBoXW+pO9UDps45/S4Z
uzUIQUtjctV+PyPFatt3ptiuzLyq1OCDsufD+sX7q+By4/Ot5V5pRA5NE+QKGf1wt9e7QKhEd97y
8CbjpFPnodu0y1BlaZoETDxrtNuK4UUcOmgtD5H+PI5v9YoVCqJ7F/JEeQxcCdt3jLR3aRg2CIFT
lG/Zto5D6iQq+zT5MohCr9vFHRWU51xtZq1gc13dkc0ZM1xqT2a0KmrIRvHVZN2RqYSjf+LRg6+R
Zjdh2FUqX0WW7ErS5ey5XFwiZfAaLOxtJYatswtA38mNm97yxMXTKD3U2XwtQvdPd8K/yZ3+zMsz
NhbTn6Bif9xgsNPLBDOKKluVf7zBgNKTrRgeNPrQnwT5RFc8bRyeKSx89turfItQDFsCdUsL6IfU
5sXACTDGXr3OvhBOAbgXn1GbPyItHyOUp+ptg2zrFmlCJHvX0mc538NaWk23/xUTRJvwNVLjSFZJ
C5q7YuVPKevvLQVvZKx+vzZ+ZaBxk3FXmBKWF8TOyvvCmargjxSfLTTQMlczCBVnNLnGKWDXk65+
xwjdU8Kh9I6Ek4pkkn3KUIZBBsiXMQuE6THnQZQYPpA5oQm/dvF9wcQFCML//KJKG8nrf3pR/8KE
Gwzw8UwNmdvmT2Kf3TDkuXFN78+wvSjfl1pySvGVPDTKA2lpvaUp/sX7ioLqf38IMKsJEUSVRTn0
F95iOQqCOTHcpAAyPLSVNqglfBJRd8tjOOifq2IztQaB42lbpLujyfeqvi+F18bYEyKbVXgCbVF+
FpMTV72w7GftGJlBTgGlk9im72pxq47/BTnsL6iy7dOI3A9yrLE9cuYA//hplPjE0MxBTGqtz6HP
EW3p2INPS7b+i9fnr8iwP74Rkvhthaiy+vvHbzREQz6IjApsrjIZlU+O8RwBfJCYu+hf5X2wuvzr
m0HqOcXbRobUVU2SKTL+vGOcTHEWINcD9hJOZqnfGyHYhW7awYEl92tk30GuHd21lCqvU51z/ioY
cPdZ5WmFCC7jnOP36ktEZNmSPoG5IIgy9yMMzkuOUScS3IhzPhYYmIrFLi+xnUeFOynPNHXcg/tv
oaWrrwl4zZt9QjKluN3NMT3W0WXqvtjYBb223FbJ7czpTDrfYb6q4l1jDp6CXiVaSJuCcCNBzdF/
Fk2hGbSciAuTWpXROrKVpbbF1SJAtn4n5npfifMJ04StStxKpnnrRnbytokyucc2+7qNXCEWdnDk
0/WnEBCfdoc2DszOcPhU0FLhqBsvWEdkvJcRU9dEYozGgWg2rdOHj1iFiMWytZ4W8w42G3f12ifJ
xN7MB0QL2wbm4taf6hdBe96OYaPNAg0ljUrd3SwwQdcduBzGRA+1wRoSA/IinqcZOc/yLYmnzGxc
UgJZ7T4uKZLq/Hsxi4NYeHqqHRY8EZn1Y0rfBi+BwmwT1fVUfgwZpb1xNaT7tLiO/W4Q91l/P3Jy
6OPKW/8SgagTkblyAhTVS08z1piaI2LvGITa6eTTJLkI9B1G/dAZBDs3CSMjsWVVFheFtaNztaoU
bb0JoXV2NxaQiOJf0DE2IQwBTdDq+E0Z1zUA5fq1eDTzPogjNrQ5zhd1JMzPUHdbDl5HoFla7Rae
vJLVoIKYbxMeEqVfMmAvMZeOKxIPSXGsZMf4IsplB6dkYCxf7MBdiFqMgxq3krnfc/ahhtaiUx5Z
Lg4XD924zbfDK+tZrbpPcfFb7XNmrIdJP8hdUCpgajS7RBIW6s9SGHnj0OwM/dYPzKhXY7cdqQrg
hWJOXbIQA4EWXURYnzPNtPSLlnyHA2qvjGxF0kHTPuCj56NeL+RXUyJ9kTDQmoQUZVYDnLbOqB1H
WPeQvw6EsO1xPdiTqdsk/UATwayNk6fs7vFuPuTK06iNZzozW2Wbg7c7jJ7Y0cK3UEC7KA5mPIIn
3QzcXRHeY/MLTOFGSCCwobtm+Jrg/2ktXCKmDKp4GBdKAqIMJ8Nne3roYKALVLFy8TNMOvWI7pmV
fI/i2svraS+xoZHrn0rc6f193Y42dMqJaytk8DKpqLEyVEXRa7K1tmLqgpeykb3vY+tG+TeZv1YW
IniQnNxyDOaQsvTcsOPVJFdbdwoVV6FswweLg1p41JKXYX4UFXEvmLw7U/yQEVO6YsSSyARq5Wso
CqQGtruh+xIq3i/1dRpUhvGxSwN+IM3sYSspJ+JayWzzCuYdRGX7cf2/uDuT5caRLU2/iqw3VWXW
jMI8LLrMgrPmgZJi2NAgiUGAmGcCbW3Wm36IWtfqLnrXy97lm/ST9AdSzBQoZURkEHUzbirN0lJD
Oh0O9+Nn+M//PwYpyr3RVMLXrNxLRRPGWf5JcOw72vmGNQQ9Wrwc4d/JKYTy56k5Whr3BW2FNX25
zvKLFOFqwnsiODqtCgPDCPs43RUOaYV+SagSW/jaoKS4uFxdeS7nZc1eqW5q3FEj/6BL57BS9dPi
w1yEYgHyRVVUBplSj2D4GATGGhouSIhO0t4oUjnzdJrb4XFANntOvUGWrsSpa+dDBQ05+z7u2SdL
1MXoKbmHCXFUzj2U7NRRE0rkoncJ49dIi6uxTP2SJjSKnNDeVCD+YN0mwTBELbG/9ira39LLWDQG
pDamKxNJBO1YTvBbmr4KjWMMmDOpxkiTHvO26Pm9z1d3YvAFkTJ8aPTI4UMC9Xw8JwvjrO5Tiil1
CN3szFs/qYQ9cZhP1wgnsgq9njZBG/DEJs+qzumUsZPrXnoTu1ANSvi8wFS0RBlo5KnqcghpLtV7
aPeCiqoEBCzBjKshFe0+RG63Qnlqk9apvePCOI17llgCVWUqGYq+ItJHpTfUiVeWy2qkJcw0pMym
UlVQH8uSFL/IsRUSBCDLPlCrag2vAR8Xq0iN58rYxqtdioimcg+5RLZG4tFSQHVd/6BWMx+VeiP1
BrUbnqyMJzEDboks91w8JSCfLB2QnEB5qTE9GPVJYU5LGtxc9Rys0Ok8uyN7Qr8PWJiJW8CV+anM
uTazs9gB1abDE6NcNkwZ0sAtryE6cIrpUphE5ImzM3k9o+E/nqOnJPEEZ6i/0UHuDwDAT1NAsmlv
ka4/zom98H1MFfyvK2ELTpGq7q/QqIw/18F91HyO76GVsvrcQ6izUOPP0LIO5tBWrO7jENY1t8a8
SGPo2xLKZE5FIMGmNQGuILQL4bswyNfoA1ZDml8GerQcVJGOIqA7yMp4XJOZTorws+FMXbhkUZ88
zUryt1QuiWHd0VJY34ohLTkXhfup0D+LkncnJtpAEVE9xw2sx9EqHFY2HJJr9ikQeaiFalqfa+SK
68/rIhm49Rjg55yAyHaO5RzoxXxkAP/Ik+EcnclKAAkOFCKAjqlCg8q8hgoClXmgfSJN4+QAJbbq
GvgMJKZeU9sphvRU9U2JM5pk4xiMqg742EZkHmOqRhM/k6eFeFebyrUUqiO0rzks7sRNivHaMPuR
2fsQY+rLsBjTUgcFzWydnuV5DPcYWsRw34nejH57NI1K8CT2yNQ/EtxfyAZ5kvhuvl70etUF5F/H
SEAOJBqyq9T9QjdYn4ZPArbjwByRleDFfOpRO6OzbRSg+QtLN4XP4NykYDJfY4jdHEI0wvlbGlIH
vq+SXoCiQCZeYVtHGjlfBISb5zcq4iObsjp8exp9a2EMz0ZAcSCkUAg03KjdE9SWEGkuqUYAekBX
UxP6PUSxgcsN1sHAZ30QgRolbHb6qanCOAOZJ0Stkcs9OJekiEKQjQxPPfQKEOMF9zlV65B6QCBM
bX91kgkKJJ4VIHFnVHl4cuFpEXD5hgPwLDgnoDHpyfeF9UWPs2yTV8nmX5BbR0vSm9rBfKjqV2vz
JCInaVDXdsgVo2HrK/VkqfSGOikfV1InSAL1oRHs1359BoULW2W1KAR1UBRGH03WSQJuXUm9sS8Y
F3bjpcjp5cpZA2eHc0yZipU/rlKozWBI0ISIXsJwCMkSQXtIH9z9eg7HGmVHbc5OBbGO0qW2oq3Y
bUjp/PMou/Rd3A8/GdFlC8I9sKRVDKkP+iGJO+/7dqM+jiORP6WYzELzTvJCPF5CN2AoJeFqMljH
V3XljJCXHa+0+tjEEaWRz4hojdf8J1m36WTzBnEgknT5jCLtWFqnfZf3GHrqkJ7AfuWLcKvgfbJG
hurDZTbGGGfCKXSGQ6g74AlyxopGN+8sz5RBseT6Cz6ymxW6UFENozaJhIQ9dOEoR4sJ7oTPKS35
ds+fKhWhMgX1MrxPpHqMUO0Iuqg6uCMokKJ0LED0oXg1NmycRNYSZZ2gOPfr3sdl4p7kioic3sel
8dF3cSnLAhWXc3lNbtpMvUtQChcliPs6iyeOVE5IwsGoeFLgOvmBc7OJh/9Q5vk7MLHfl5z+B0LO
mtAWYtpfJA9eCa6cIhxTtNqufv2ftglqSXwHSb+JlAFchjr4VWLHbYJaEt4JogJ2FeRqk5/WfktQ
K/I7ks9QqGmwcgBp1cj67PCz4jtSAho6o6KkK8Bx/1DrFbXqPfysJOomOuhowcABoEF5sMek7q3m
aAFpboC0VJzcwMtVn/TydHlMgRSz2XT4h1iXgNtgWYUCtE4pgHY1elqG3ueikk+kPLNWqKGPQJjV
o6iiYUoHnYWvp8EwTB3wel2Q4slNkwKilFpLZ12OK51ioMjFaaxBsfTi8nK5ymo8sfl9CSp0qeEO
Bql/jYwu8YsB/04ZS1yjSxPpLvES4ixIXdEVhIqmpOIiwkTjSLOkPAkNESW+ZHmS9Oy7tZMtJASt
kHYpc7SjqE81KkzDeU4nkyaSqe45Cd029vxBNEtws/FFsFbP1rr7kRLjiVL4jSBkLA8zPz8WI59A
x3TP5hKIklyLbsiD+BPSjbAd5WtvWtbeRQ0i+Hje8051PTwzcNp1RVDOHUe9ziv6gGsw9WCVwkFF
xyvIjdXlqld5I7Bs3BRheoVIWe9EMdYEZNV0VeDnwMMdTMyVPzLcdKKHOhSvMc46ZKu0A2n3GamE
GpRNIqd5fwUOf2WuYd+T5RkCuhcx9QVTCW8oVI7iPKJzAehUnRw76/UgiORjCFPOCkEeGU5+1vCB
riE3mwO1GPirBmcV3XpgoLiB9Tsz9SHtmsv3FWyh8OPS7yJp4sT0kztpLZFkn/emGezs55WikBMg
+EAU0RnBG4E/vHx0kzWRdT1BTAfV58Am6mkgZasU0Td7PmvuoMCHZ0RxaxKxtMsEqFlj0JLRyl6N
dB+mzoomcvq1j+mwnkpBPI1V7dzxjDG6w5NAj0OYmFxnSB7iNKKqWkZzdDlXJA97CfUH3sZH6nwg
3oKMKw6nFdq4sZTqC9hC8Hmj+QhxsxyaDgDBuaPD7pA/QtNwtjJdvAD0uhpRn0HkuxOFpApb15sI
EgxRcJhOVzF3NyzAlidUn80S9IcRgxcC0VR7/n0vda98LSeA4HpIi9s5zNVzJL/ddTBCdZFoF5LS
dCVOnAiwJ6gj8KWK8RB7/gSya2WswQRDiiHA+SzpUFvl4UmpC9O5mN2sC+lYkLUzOQRIBcE7WRzQ
1W4uyP1IkWnhJncyD/QLofbioZEjJGgEPEgZnkHkt0TDK57CpAeRK4CGqoZ8ETQ32VTSGj55dmiL
fcDqy1kUuGO0DcGZzj+UYMxYigzUXUWHvv2oSD0q9kF8AkAGZI7yWOu6laTZ6VKyH3UBqGtvrd5K
ie495pozU5GhX+vimaxWZzJukVvF5JUg/ayqeFiqtAHCO5UE0UR319dmT20gOOZZ6K3v7Hh1vYwl
gjd5FkvL60js3TgBu4UKsBTDam1qVPlXxNpzVxwbXjXRBKicFc/80LA3UwK5UNK5VcONNajl+DoB
LhXNkYOFV7Re4dMJKwBuPWEKIh6co6lO51H4pGceEMcnyVtqVLXCWSn2TtIGg5ItleUwSfJibAQY
CTfPBmqmZVOvTIKB5iuPBrR4x7qi++NofS8Ly9M5nlHqA75W4XIlZpNu+QZsZK6PqhR6tVr6xBad
49xJF74O5nwVx2RHMDhxr3dC1WgM5aR3Ga/QntcSdayF+W1cp3dSSbIK0sJBsqbhsMnMZwD9h3NR
UCewAZEXiuw7eLSp15EIc80PDnkJQwrPC6TAhkbhTCGxcEkM3pvBnW3c+caaTqSGYEgEotAr5WvQ
Ixj/ujgXcF79tXTvJgkUrnOSjdVjWJHQg2ERXtQYSorUXE3TbC2NRHI92RKwPwgzYdV43wr0UHR8
n5LUPUcnqx/muK8yR7e/KuuhZEh3qh5c6Q0UJK9XnBIpImswzwArpPIxNBmfHF29wV8CB+tPEa+4
kpT8A/R3+XAuqzQ4LEHc+AlmzVcu7EpeDaK6wG+UI1rSffpmw9V1vi4+++GSWC81m/dn3CVlgLxA
ScPwPFRJ3PpWaTsyiLPkOoyFMd4YxJINHgTClg8leb5+io/bF4LQmWY986FU6d4Cn3FSCsEVpoAS
R6/8oAFmnBVr+z5VggdtqZ1BK/pIJ/7V0vc+Ys6Pk7lw7BVmDRmp21+J+b2Q5FMpJ78yz5NjPaSB
o3BYbpi6wY0BV+PuKInfAeTEcgHzYLU+Qer7oafB041ekgiQqsQLB18lGY9esYa+FBIGEnjyfaD5
+tDWAITNYd1clwo3E7hWcWl+KdHEGUMfmWPlRZKnhE2jlQ5CmYjn8xo2e2PlndSKP0lgOwGOAxP4
0tQf6zWVnjy6dGRiFLDt0Tgq1gSIWIa+vgw+BOIqHmuktRy5uveF3qIQAVyYZXasVOJNVlGBSDQd
1kEdiXb3XAmzKx+mx7DmUq1p9DWM4kIR1UEmOzTppetTiI9JMlAbDUvyQlzn6chfm9NMp8k6h5Kk
dIhPV7L0BIj5itd5h+FKgN5EUxeGwAFkFmCyo/xGL6GbNXoQOiNgNYAMh07ffL1YL8UZbKt0h/SK
U6hEL7g6XDQaoO2r5iCJwD36WUpHnhRSlq6uEYRb90tUh8cKAFXRUE78yLh2QvIIyGJSOCs8CmYK
aWWnXD6ka8oThQn3kOI+oqhEgDKHAApi+HM8GmhjTFI2mql/IA+yGmR1Sm6krEahTTNR5IQ3TuR/
FKE45XL3pmDGSdaYbjSqtWRkiMWF37hdWX4meRAKIWfdM+VpSM0eyhr5CzQWo15ikEC162M/8jlb
JTGLUhRDeYkKcg747NyJPmkApPOaFJ5GK7NbHGeqcOFm5sQmZUGYS0paF2vMQ0rnUjX2KvqmbTM7
ViFFAxJWf3Y046ESAYfry9ygRC1cVvpqYkb1p3DOe9JEcl8aXbxRueKVuFYqKfapXK1PQYVCyG4W
N7IE+y66lBNkK6ggVCnbOZDPYK8Dd9WLKGLmOViI0C8mwHccSD9VS5ZBI2YO9ZWgpv1ZU0nsy6h/
GBr8/gWFWdqL7sAYHVdx8BgXmjiAe/w8XsKVI/olidLMmWpyUI7FzFaGK9W97QHql9T5aoIhy0fz
QoGVc+3Eo2WI7IUtJES6S281TqB8haQEroJMVc5IHsKTk2I1VuJJVSTkXebLD+U6BiFVxfJEVjPE
e6QmkM2E5RjlQOzispTAw5E+o7WN54Y3LggvAp2WrAhQXcJdME6r7AI7d1rIxRmWnLZkyTnXjcCi
24aeyR4FA/LSPTAk+FsZQiTCku7cLCOCdR2SZqu1OkLT7FKDOXbkqcZdJlU3Wu58KuvqXPKdszRd
WXquZ/1Ez5iN6hbkTcFeqhmE6JVJelCLI1yBuUdGN0D+QFzqi0jOtRF20UFwroLbixJvvJrmSnwO
fpA256K87Enyit4N+TpbY5jFAHb0hA5uRc5OjTUdBnmvN4PrclKts1NfksFzN9SmufwU6US9VOdn
dWTcISgxSnoGmiOKOYBBF5KdaJyF87Gt0RNRqz4dxiYJ1KKnjzyfK1w2QplCjruGrJEuJLRQMDpV
+anKSPgq+rxvmyUcDwL5sjkWP4sKmuqq+fHKm9+U8HHhJJMQN5OV5a7zM1FMs74sGk0VvbzQdCaR
rlbKQLbTegyyceoKCvd3nF+z++Dqm0tPWRzezecB3Eb5cOXLo6gg0aRU9a1hkKZfefEtKh9Roxxw
mkrVR2QmCH4QRyDxRIs3DXbrlXwLldIlKcabNMhP2cM+r7W8FQ0pHqxE9SE1i/NMWCFc0FufyCvg
9Gp5qtgySREF5HcGmhnqr1G1wqFSwvyq8EgaJ35vIYUxFLk4w3VETht97MulmvnQ4RanJaWcgVSz
IauUgn5eq+S+6d9z3flU7ZlXUEpCuLb8Mof3baJCVORxq8B+GPTnaaiexH75wTWWq4m39D/nPZeK
tEmmLjDOBANpWbBL+YlraxeKufJGrF4fWzReuqvzKFanuF0jiNo/hvoaqyNE+TEkVtkUYvVirPWE
fBpHJg3Cgq0e2yrmGrGCfFrlGd44ZvWksjNhlM298kROgpNaXd/NY1Sa5FTpx45pFTmOa+plOLhm
Q/agnkR5j54/L+2Nnbzn4aYIsEI49MvBvJ8M0sw8WcNsTnpJcIZCWX1MvYgKs6Be2RSV8opclmBK
RKFu+kHO/DMpdO6Riac3y5BH8xBwSqS5lhxxGpUQHDsE9bQ+QiovUEKTBTJ9iRwk41UPxGpv5UPz
m3hXBfRd9LOQsxXL2KFWu3oQJbs+VXL1xFehLixiTOJa7k2UcJlMBCSSB3ONcBTJkgu4t65sW7Uy
NaExSF9dZD2aHeMkHDfcSdAy9pNSvdZ1ZJNr40LBiyVdxSBAyeGMAjoQfqRf1yHwW4KjsUkxr1QQ
OBrBjAbrge87dxzXR8nQL23wrH03acq4VfJkRg5937U904LHSvY+aHLijxPZHyv41kSwcG5XDXde
BmXQ2HVr8bMthgElrgj4a9NCWkc9eQALp3cm0b0nQkw+mIv8Xz4kaeRd7FlWQ+6cZCTMa88Yam4D
Oqt6BBDmKBZXIrlMZxhpZ5XR+7iyr30cwYzCpxqIaj91gtua1D9hCGwICTwptA+KqE+lTvFkhKOa
DDetitO5jNBSdhUVDY9l1KeYqUztwr3R5EszWEEtSf6GqkYy9Kv0OIqgFAvRoRDWYdPOOHbmaT1M
be3UFMhci1LyMViSjSdDgFHMNSorCGtxoyvXmfBxXcbzYylSxgFBbk2RXQso3ihG/GFdNO32cX1P
CxpeTHU+x3rTOnIRpnICUYR8KflqI5cwgbL4eB0Cknfn0LFmzgXSVqeoYJyjgH6e4YLZGkT/YXIL
peLMdMN7sRSnqQ18SRUhTIEU1barW9IIsDeY6ZUeQZhemLBGh1IJjZr0aR7S74IAW0Kwm39crS78
NL5LfFUYLu3UnUpa9ZTUykmcEpoqeGDzsgnjIVt2ozwHE26Lg3lNqU6N1gMvKR0C44ASDw0GdQpg
CNY0eFPmzklGOas3f5SlDyUGsajja6eobNBr3sdTXzPPwwi6nUI8EdYewXUxv7STwjtGH+Ek4HMS
H9ifqtmLVI/PItAvmuBPehHRtKDGZzrdYQqoPNzMj7VvxfmVGlm0jg/QLQgArxdjWoGnGFHqNCl1
AkecH/vZRZogeq/Owxu6jGr6eMA2QnA1q2S9dyqUOZw2auWO46LA19eFi0pXblHKu5NTyiI+f9Cv
koTyI6zfcM55cvgEtG8JbU59kVAMraUcBpYkmgIzgQPDHIjzYgrX8q1jh8k4qCy16aGIdf3YXX9Z
eevjFZkEPxAaaY76QkXMJg97TyIz+qBQnRYEWBXiOpzmmUubEE9hwJ90UVU0oygKBNqaDRgshjoi
c1bSyDOhq4vMOVrurj9cUt4gzEKCQNOUQRnmvYlInk9eB8w95KCYgSN9SRoqznWGo6NI2XwiAYKC
AcnonaCAtDrVMhn2I5E0AMJv7lCZQ9aY5ursj2eevy+t/J9F5/WcJG8Sv6N9me8t8Ri8ZM1vr0In
yG7pD9rTAv+uP9oJZr890HdKgzfCmy0U9WZKG1nyr43gWcw4f0J1nLQzgq9wM3C7bb4ApXkhvRvb
X4uIHaN+CQyeHDIf9GJpfu/hv/5cN4t9sfTX43xt5i8Q4WTVD3t0HZqLhsoM9fLWM4MihyHNoC/1
1yX5uR5d4iUd9Oiq8E6jjmBQbmheLq+3tQLKOw3YeoOy2y6AsP28n+jlNyWNg1ZAMd/pEOQJCurW
my/woC/3vfpOlg0Rw4z6d/P1061A0/Vw2Apo7zQoanFd29tfekfDYCNwrm+3hrkthv1EL187ePur
75CW1gxRlbZvl1rbi5dvvKOgZ2hU8DZL/BM9uc6rOuila1QZFQ1JatV468mlZmEaqffnXf/zbXvt
0AtPld4ZNDObGs1Am6/2u+/p76A9ooVI/2mXoCknH7QJVPEd79gE8/xs/dsGQBTeyYbAP7QRbL9+
tmMg6qC1D1sCiXOgatA3PD9j+wJUMY3wR/+2Aj+dDRQPNgWq+c4UG8ABr3rzhVV9YQTZBTpsOFrj
GrDUP5ERFJvevYPfPm6t3PTnvWEDRPOdKCtAD58txM9nBclxHrgEsvlOMyQo3tT24W/sH7/g8pef
D//2yvmJ3j/wlQMfXsHCmULj3T0/Y/v094iJ0FOBWu7F73+uMyAdHgKwAchf65L6pgVsmmwlgX4e
fRP+sU4/mxngeB66DaAsFETY9tkKm692DGC8a/qFNYVYaPv1850EBeflMEsovzMVGb7C3WnfOwkS
JwF6egWw2PZr+4HfZQ2+449+TZSASvaeNnkUZ5Fu0hfbRME3/2CXbXg9wHMWoWkeh9vS/LWne/OX
t1W02I69TSg03//bY5gHWVLdLJbI9GxuvBe/bOjnX3zb+tv01R8/P/vLz3r5o1GTMdo96ZuPsPvh
1FkkVvJoV5v/pXp+qAvLJ3fz/svStgInzazgZas8u/i3if63/9Ka6Yvt8tWR60XyYDmr9sDE3AcP
nPj7xKOcqkNH7VvB0rOeFqm9G2vz1jtYiPPKCnwraQ3bxYRtEJLtl4ZTf/AyJHmwcHbjNEvQkP4f
OurA8h/CpzZZrEJr6qHjzhLn6MwKXGs3VDPhxqAdOjCHLmgP2sHGnZITPTpt/jV7f7ObYzNjUejg
zR0HT2GwSNuLLIr4uYcuBiPvj9rBsTixovb2FaUOXtxplSyhZtg7GaLcwWa7CKkZ8v6SRWtniE0P
9qFLPGtYjt8au4ONcWrVFtKBr5akg3N9ZoXp7uE3Gxnek4PX4tx6tMJXR0TtYJUROwFevreX1Q6W
GKqZJ5SX22uhdWAyGNiq9s90g/g/dMNdLCLL2w2zeXV6B6/uykqsx4V3dJx6VvDUXg6jk/HdV66K
aHZwtq/wHZ0I3dj2O5SasP3QpZ45wdKKMBu7oZrlBhux+7bxG3/Mxbq1LadZ6N1Im4GbVPyhU761
Vs7rlZYaXobDh3bKtt2H9aGDYfPEbdzCfTOHAtHhg9/VD4s3lqOp+R26HPfOIgssfzfQ5g12Yeou
0ywJi6PjLE/y6Ohfj0ZZmIRZ/nwyX35cU8Do4EGeP/A0D6zUdhI+cvefzlsfqitaBz7ELEqszKve
sjfoCnTh+5w7T0/e4mhkpdnLRaO76qujY/p+jam/FiQ9r9rMdtyQC5pV+/U/tzb05YdSTdIRz9r9
6MftxuZWsXhBieP9v//576lrVdbRJKmsJ4sZTK2H0Ld2b61lxHXB0GSFxPmh2/7W8cOkd7ZIs5ZV
1MkjyUIXG2NBUODutnv6r0PHCkH38VTXefBktTvvyF/SNnf4Qw1DMDMs4K3lEkY6fstNpBikqE2X
3NeX7q0I/9fM+eB3Mhy7QP+P//55No3ZIYWlC9+V4SDxEPAUrxIW7exG+Liw/jEyIInz2HpVFHT2
X9PzI3/nqX4PCXvymO0NK3J+Dxx3zxPc5KT2NtQfm+koh5S6dQTp76E39KBBt4HSe3+xv7ASmkMH
jv0+52Kz9nx4Cbt04NJuA7A35iyLcsMS1T61f2yRL5uT0I46NJkOXUokCjUC1BVl2jQO+4wroGRQ
BO99SmNyFFZdgVZLF3WhKdS0nyT/LVv5vXcWe8ba24gwaRq0JCPnI0oisAdZ+Jp3+70f1IfA03k8
mmVW1nbLG+VIioqUHnk+WM5MtYuPO1+kYcQt7LcXkeqGasI+BZ6BgqmsAvnoYBHPraWdLB52IzUG
mM5tvfmHmjrwAV38evDxvYs4sBLn4YENeHSxyOxF8iowM4AwkbxXTJmiGFyopvq1q3D7sX/eLbU1
Ia0L7y+Rhx9YAd7Xy+3QhaM3SRaLYD9CbOq+v2sEvvOGO1+snceWFyVqr6zkC9vyncPOLMCwR1fU
K5LFEYHt0bkT5wsQBbsZb+IjoYNPukNQYfH0hm2RlA7yQQPWl1vq6I37pLmrXrkXL1bqD5/rl0tD
DXLDGLH72Rshwp99gLeR06EH+KUBej7/L3804oI+vDbWt+yEDblbzGbvNbAB3q2TVW8s7Xducvgm
kpzXsB2nGfXbYQGuNXjxr0WSE7K8bOfEiV6OLApf22vfOeHjpJ2wEcUODuBxmliLdgayi8VlrnFr
ARqQw6Fv7CRMnvaWQOpgCU5zBIBaaQW6Mg+f7dniwQraJhMf9vBxL/29NdA6sJTX+K3Jbm6bE/ba
E85/81G/c8fOrPzJOXqfWA9tX46Gu91n/fj5nVXJ3qhdFK6eL6Rmzkcj3yGv1fZ5oSc7fOofSLgc
Uel2d0Nt7tOves/fueKfFmRfW6M2COtDD95FeMSm+6f0aN+Hgbn68NHhqMYtnuUPT6SNiVVbRxER
wC7M8m0ePLyVnmyAY1AodbBG7x/yo/M8tXbrsTlE29E7WKP/fjOajW7uR8P/cdRsnkXCgu3vfyIk
QSGGFSHbICxTFOWb1uaty/rvk+baZGEOdT/ama4WOubPwvG8mXKCnmu3LX7P3v15b2LrCR/6Kl7O
/z/PE1x4Tt1Kk3VhjQch1aqjm700YRf16JF3NLO8wnoKW3drowJwqEme5NxMPmXp3VCNvXmd2Pzj
dzbomKcms/RyXKzk7tvf27/f9owvWODEWuatGUN8cPjIVwTt7Sw/lHzfGvblhh09xyl/J9O3Se0e
euB+Qtvn4fC2XbIOts178FRJ0to0HZSSN/nr9lzFDhy7/sJDD7hdRha/tRO/fXRQBWJhN5mY6SKp
F8uw2MPFSR041Eze2ouIwdoebKkQwluS/Gy9QbmD6Q4XDZyz5UJ34eseI3S0h+VoGtUOtdejNNsv
C1DmO3jYQb14tNtr2/TTHjrbsfMqXdk0KR08rJWEi7fc8K/m8r8z9BmTHnlsOQdNX+2hU544D2QQ
94LjLqBOkxwnPl1Uuylu7u9v3lrfthWTRUKs1h62i3Ughd1e3aab7NDVHSQh9AUt04B44+HjTnOw
XklrEeDuPXzcY1B1e8aBpvMOxs0srz3bhg3i0NU9WSR7G4wOmQ6GJVo/t6p2nkHs4gY6s7Jibzd0
AU8/czI733dNGurlg1d45oWF5e5PuYM1PnOw69kiINTfy3wrHZj3M0gR6QSAiH23BJtsRRdAuvPQ
e2JNWuOqHZg1MMPWXqVL7eCIAMF6S5zywNLC75R4N73Ohx5qUB2l1bYVXVzNiNXtG7YusmJXgPXz
5R7EuYvK5w3YuL1gAwKI3bb78Si1OdH7bU3gezoYeGM1EydolWvRPO1g6GivPLZpqz10o80Ki4Au
edrNrzERKMTtvj1gicvFU/vy2LTAHjxflNToddvfxpve0kPHvnObCmTLuQRjc/hSPFcbToGmP4Xt
sPE1+C3/w/WXe5yrR/bdgELpbrKb1/hVbMl3+ttYZC6oxTJpb+guopoZLYvtSxXC/t0D/PjGA8q7
OAq/4Ly0SiQikoAdJCq2cDu6ZhY0gLVnD0VJF/7c19QqDryxfvlfzbl5KzSDWgkhZmil0Lig3CMr
ryF++xvzz0utNZDRv2JibQmGs+VTdXBrvG+asFqDdhAg9cMspa+kNazYxbjcya1D20UPDIpZoNCd
nWFpLGMXbSoD22pdml1cFDeLKH/wQGFivoAPHiF8vGzZXaWDoGO48MNHKt58zLc/r4MdSDvyIgnb
EIlv1yy/nQIZhHQ1tDsi1Q78ll/RZF8aQHXw6xq93D9d1PAHVrQ4ul8kTy1/46uY4e+8socrh6gv
a+34RpzoUPdotEQXaDdMc4y6aI2ErtuiW8oBvzfJcb5aNkXrwKag3pbtNRF34WWMMtsJo7a57qKt
5ZZjP6GBvz2y0YHnMqHTqGVcjQ5yvRP4LFqv7Nt+w7dP9uuNANRyt/F+3DEc/PJ/ssXR0z8dF6HT
7g8Vu7i8ThcQAO9m2RyPhsPk4EN35jzsewXokXUwLvj7zG5dLuiodTCu87C3CkonCZwna2mllJZ3
M9wscBfXCDnOMGs3xomdBE5U7cuWDYakcTf7H9/EpLL2Bu3gFJ9zkT7u59062LznVo71ddr4Wwha
u1iGZuT93JDYxTV3HtaN/QUKv5vmZq91UR68cHDxW6N2cWVsRm3fFxsFwUPv+60Z7vWdNLXy1qxf
92jtB4ffNvI3v/wtD6Btag/cga24ITJpN3dIXTC+zBbVo73wvD2gaBd1rOd2uI3D+XI5IHbdffvj
BmPWZG/aqVmpi2LWrOkbsY7OFvDg7GbZHBRUMnffHjBp8r77bYdd4OBn+R60nA6sw2d7G7ajNEnu
4IKe/fIf4RGCrr/8bYMIuUp++d/Bo9NuH5XkDtYa0Kyz12FI/qeDVbGCet9Aw1p3+MB3y1cHvIv6
IXkCBJeso7GVttwiaGcPnzP8b86eTy91gj0kD0ODuLOb4eYEdnHBfn4Vg0hdcEh8dvwH66FsW4wu
Whu2NvT1+W6Ihw+9CPswbNzizLUaaIBgHz7y+4eqzf+mQ/sCfxZMxjrZZAz1t+OpPy8P+2sD3KHJ
2JeP0FwaED2+/NHoGbi5oZlsfdbuN7sffq1n632SP7Tjsw7eHzMD67qx0H0reeB62Q26OYm7b378
JiR/mzteO4PbBZtRM1sQy+luhhsftwPvq8lf0MoHUrc1dBdNOwOrohr8VvWiC0jDYG93dBGsDUMf
29zmu+jCiu7GfTs72QUVGr3M+y3SXQAFwLM/0WGct92YLsKJKc19rVtQ7ILZ5oR9vPf+xC6aEc4t
VCuDVzFmF/nrpmCbNq55K1UrdpGyvgLMmIVND0XbQeqiPWzbjH7qZFm6saYXi8JpW5AueLO2n3KW
P7bDZamLuu0tqA/nyXraTP82fIAh5KVxlbqAzt3io27XZ8C+DNO3jKHURdpxu1D3DlhbOAKaonFT
j9pahVe8fV1k+PpNoii1j+6dZOm8aeTpe9ut549fp3ezr35CB3FbHwjbXnpZ6qIVCDHGhqpztwQb
96KL7NHMantFkt5B7AcLY3Y0gj2I4KSd/ZO6AK5vdycuTGb/8jdv4VcvV0XtJrvBA5xbfEIbw9Tw
y3eQcN0+wPYWOPrnLab9X14+hAw7zDfji7d85K94zm0lt4Poy7YcUDuvezPUs99O4u+3cOsfj6Cd
LfuK8KoLXCCwoS+h5z7b65dvGmkjCek6U9NM9N2QsPt2We7Pe+9bfq6/4HtPls2ubZcyv8o5+Z21
+D4MyHtg9y5QaP3EqtvpiC5Sjs05bmVmuigIDkIv3C9nd8G5Onoklmh33HZBijQm8Hm0GyzCXmG7
i0TS2PLc30XgmTur8OPezSRH/aCVgRA74VSm1kbvbWtriF00czUM1qRPWte32AiX/naF/BhX89Ui
yXejbDMbHVzad0m+P1mk+XYf8+Nv7Z4KTQ3xVuvFQRH3rZH/vGvgLULFv+ClsOXUhIPD8sPWy+nC
w+zTwbefLuwgwJk15jZ8M4DqQpZhEDZR5z+fLuBoCJb/8lb82UU0uEFZN/QnuMiNIX7rc7roN0Ip
e+eTtZINXTQdjZ2VszvCjQ3qgvJ/TE9FQ1a049Lb4Nydx+S1FonRwV56vgtpGqpeaZ10wejwPP6m
dNO87CbN8CubbyM10xY16OJiIAHZasDogv9quqB/5nmHbp7h/HFIEsDb/ay1s2D83W2KH78xTh1o
RgmtdyNtrrguasEDO4Gdidz9G4GK2EU7/8WiPBpY3hvNE110lFw4e6CdLpCe91YARLXtTnSRI7kA
HNUetYsz2yzw5wXYs7ZQBc0du83y49vuyskeyW29ebnAQ9zBB1gRxbTmEd6AgDYqugf7hSxMe83N
Do4jl1RqW97bSixdsPVs00XThUdR5r8evU9JyqZAp7aZ5ubEUhZDTWCQB3bLT4Ee+vA1uw1dfNPW
qiGz2MW4dO/vhtmkM7vQdrrNaWjcm2wHO/MDr9fZZt7HeYbsRmviXdQKXzmZUheMeINGaKep2uwO
7ct5qyQZdR0+avQyIX9S1C5ajJ+bHbc84lAKB2FydJmjG4K/+KYbh7a5glglGvZkwRoV15858HmD
4/3QwOdlGNfY5q+DH17+9eglLqLD7O5bBPN/36fcwkdbKerdBL4G8ZgsQqpHrbPZhRDWTZ7uA+S6
KC7f/vJ/QZxVi5dHEsb13be/d0+/tQP+Pln/t8jrd6/lR2sAL5/m59j9b+kd/AWf8g2hhb/gU76h
8vCTPeXLA/CGQX++DR49gsx/+/8AAAD//w==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1.xm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Pivot table'!A1"/><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19</xdr:col>
      <xdr:colOff>427184</xdr:colOff>
      <xdr:row>0</xdr:row>
      <xdr:rowOff>126999</xdr:rowOff>
    </xdr:from>
    <xdr:to>
      <xdr:col>23</xdr:col>
      <xdr:colOff>206830</xdr:colOff>
      <xdr:row>28</xdr:row>
      <xdr:rowOff>150252</xdr:rowOff>
    </xdr:to>
    <xdr:sp macro="" textlink="">
      <xdr:nvSpPr>
        <xdr:cNvPr id="85" name="Rectangle: Rounded Corners 84">
          <a:extLst>
            <a:ext uri="{FF2B5EF4-FFF2-40B4-BE49-F238E27FC236}">
              <a16:creationId xmlns:a16="http://schemas.microsoft.com/office/drawing/2014/main" id="{C50B29BB-F287-4FCF-BFBE-B7F9BA03ED57}"/>
            </a:ext>
          </a:extLst>
        </xdr:cNvPr>
        <xdr:cNvSpPr/>
      </xdr:nvSpPr>
      <xdr:spPr>
        <a:xfrm>
          <a:off x="12050367" y="126999"/>
          <a:ext cx="2226632" cy="5131873"/>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181707</xdr:colOff>
      <xdr:row>26</xdr:row>
      <xdr:rowOff>19538</xdr:rowOff>
    </xdr:from>
    <xdr:to>
      <xdr:col>6</xdr:col>
      <xdr:colOff>273538</xdr:colOff>
      <xdr:row>41</xdr:row>
      <xdr:rowOff>143875</xdr:rowOff>
    </xdr:to>
    <xdr:sp macro="" textlink="">
      <xdr:nvSpPr>
        <xdr:cNvPr id="69" name="Rectangle: Rounded Corners 68">
          <a:extLst>
            <a:ext uri="{FF2B5EF4-FFF2-40B4-BE49-F238E27FC236}">
              <a16:creationId xmlns:a16="http://schemas.microsoft.com/office/drawing/2014/main" id="{AA7A0F2E-33FD-4E21-AA1A-33C8FC9F0CF3}"/>
            </a:ext>
          </a:extLst>
        </xdr:cNvPr>
        <xdr:cNvSpPr/>
      </xdr:nvSpPr>
      <xdr:spPr>
        <a:xfrm>
          <a:off x="181707" y="4845538"/>
          <a:ext cx="3725985" cy="2908568"/>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152398</xdr:colOff>
      <xdr:row>8</xdr:row>
      <xdr:rowOff>103910</xdr:rowOff>
    </xdr:from>
    <xdr:to>
      <xdr:col>10</xdr:col>
      <xdr:colOff>19538</xdr:colOff>
      <xdr:row>25</xdr:row>
      <xdr:rowOff>48493</xdr:rowOff>
    </xdr:to>
    <xdr:sp macro="" textlink="">
      <xdr:nvSpPr>
        <xdr:cNvPr id="64" name="Rectangle: Rounded Corners 63">
          <a:extLst>
            <a:ext uri="{FF2B5EF4-FFF2-40B4-BE49-F238E27FC236}">
              <a16:creationId xmlns:a16="http://schemas.microsoft.com/office/drawing/2014/main" id="{308C6A0E-53AB-43CB-8E85-3A870BC8161C}"/>
            </a:ext>
          </a:extLst>
        </xdr:cNvPr>
        <xdr:cNvSpPr/>
      </xdr:nvSpPr>
      <xdr:spPr>
        <a:xfrm>
          <a:off x="152398" y="1588833"/>
          <a:ext cx="5924063" cy="3100045"/>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166252</xdr:colOff>
      <xdr:row>0</xdr:row>
      <xdr:rowOff>76201</xdr:rowOff>
    </xdr:from>
    <xdr:to>
      <xdr:col>19</xdr:col>
      <xdr:colOff>273537</xdr:colOff>
      <xdr:row>3</xdr:row>
      <xdr:rowOff>55419</xdr:rowOff>
    </xdr:to>
    <xdr:sp macro="" textlink="">
      <xdr:nvSpPr>
        <xdr:cNvPr id="2" name="Rectangle: Rounded Corners 1">
          <a:extLst>
            <a:ext uri="{FF2B5EF4-FFF2-40B4-BE49-F238E27FC236}">
              <a16:creationId xmlns:a16="http://schemas.microsoft.com/office/drawing/2014/main" id="{454F582F-31D3-4DA5-BD88-475FAB2215F7}"/>
            </a:ext>
          </a:extLst>
        </xdr:cNvPr>
        <xdr:cNvSpPr/>
      </xdr:nvSpPr>
      <xdr:spPr>
        <a:xfrm>
          <a:off x="166252" y="76201"/>
          <a:ext cx="11615439" cy="53606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339435</xdr:colOff>
      <xdr:row>0</xdr:row>
      <xdr:rowOff>152398</xdr:rowOff>
    </xdr:from>
    <xdr:to>
      <xdr:col>8</xdr:col>
      <xdr:colOff>242452</xdr:colOff>
      <xdr:row>2</xdr:row>
      <xdr:rowOff>131617</xdr:rowOff>
    </xdr:to>
    <xdr:sp macro="" textlink="">
      <xdr:nvSpPr>
        <xdr:cNvPr id="3" name="TextBox 2">
          <a:extLst>
            <a:ext uri="{FF2B5EF4-FFF2-40B4-BE49-F238E27FC236}">
              <a16:creationId xmlns:a16="http://schemas.microsoft.com/office/drawing/2014/main" id="{500885AC-C6A1-4D29-B3C4-A4E42502EC32}"/>
            </a:ext>
          </a:extLst>
        </xdr:cNvPr>
        <xdr:cNvSpPr txBox="1"/>
      </xdr:nvSpPr>
      <xdr:spPr>
        <a:xfrm>
          <a:off x="339435" y="152398"/>
          <a:ext cx="4779817"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  ABC Executive Summary &amp; Profitability Dashboard</a:t>
          </a:r>
        </a:p>
      </xdr:txBody>
    </xdr:sp>
    <xdr:clientData/>
  </xdr:twoCellAnchor>
  <xdr:twoCellAnchor editAs="oneCell">
    <xdr:from>
      <xdr:col>0</xdr:col>
      <xdr:colOff>242454</xdr:colOff>
      <xdr:row>0</xdr:row>
      <xdr:rowOff>110836</xdr:rowOff>
    </xdr:from>
    <xdr:to>
      <xdr:col>1</xdr:col>
      <xdr:colOff>76200</xdr:colOff>
      <xdr:row>3</xdr:row>
      <xdr:rowOff>13855</xdr:rowOff>
    </xdr:to>
    <xdr:pic>
      <xdr:nvPicPr>
        <xdr:cNvPr id="5" name="Graphic 4" descr="Venn diagram with solid fill">
          <a:extLst>
            <a:ext uri="{FF2B5EF4-FFF2-40B4-BE49-F238E27FC236}">
              <a16:creationId xmlns:a16="http://schemas.microsoft.com/office/drawing/2014/main" id="{6B648BD8-4533-4F73-8970-D200CE7375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2454" y="110836"/>
          <a:ext cx="443346" cy="443346"/>
        </a:xfrm>
        <a:prstGeom prst="rect">
          <a:avLst/>
        </a:prstGeom>
      </xdr:spPr>
    </xdr:pic>
    <xdr:clientData/>
  </xdr:twoCellAnchor>
  <xdr:twoCellAnchor>
    <xdr:from>
      <xdr:col>0</xdr:col>
      <xdr:colOff>198404</xdr:colOff>
      <xdr:row>4</xdr:row>
      <xdr:rowOff>46005</xdr:rowOff>
    </xdr:from>
    <xdr:to>
      <xdr:col>2</xdr:col>
      <xdr:colOff>482422</xdr:colOff>
      <xdr:row>7</xdr:row>
      <xdr:rowOff>129131</xdr:rowOff>
    </xdr:to>
    <xdr:grpSp>
      <xdr:nvGrpSpPr>
        <xdr:cNvPr id="10" name="Group 9">
          <a:extLst>
            <a:ext uri="{FF2B5EF4-FFF2-40B4-BE49-F238E27FC236}">
              <a16:creationId xmlns:a16="http://schemas.microsoft.com/office/drawing/2014/main" id="{42F79D64-0AAF-4BE8-BC33-B5863B6DA509}"/>
            </a:ext>
          </a:extLst>
        </xdr:cNvPr>
        <xdr:cNvGrpSpPr/>
      </xdr:nvGrpSpPr>
      <xdr:grpSpPr>
        <a:xfrm>
          <a:off x="198404" y="767900"/>
          <a:ext cx="1507229" cy="624547"/>
          <a:chOff x="159328" y="727364"/>
          <a:chExt cx="1503218" cy="623454"/>
        </a:xfrm>
      </xdr:grpSpPr>
      <xdr:sp macro="" textlink="">
        <xdr:nvSpPr>
          <xdr:cNvPr id="6" name="Rectangle: Rounded Corners 5">
            <a:extLst>
              <a:ext uri="{FF2B5EF4-FFF2-40B4-BE49-F238E27FC236}">
                <a16:creationId xmlns:a16="http://schemas.microsoft.com/office/drawing/2014/main" id="{E0A97886-9AC0-415D-A88C-48A1A56F7980}"/>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5B2DBE2A-8A77-4433-A526-4035EA76D3D1}"/>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 Revenue</a:t>
            </a:r>
          </a:p>
        </xdr:txBody>
      </xdr:sp>
      <xdr:sp macro="" textlink="'Pivot table'!A4">
        <xdr:nvSpPr>
          <xdr:cNvPr id="9" name="TextBox 8">
            <a:extLst>
              <a:ext uri="{FF2B5EF4-FFF2-40B4-BE49-F238E27FC236}">
                <a16:creationId xmlns:a16="http://schemas.microsoft.com/office/drawing/2014/main" id="{6C914D8B-5514-41E4-BFA6-6ACA9453278F}"/>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5522CA-9CB5-4990-8BFF-4C57CC51CA02}" type="TxLink">
              <a:rPr lang="en-US" sz="1400" b="1" i="0" u="none" strike="noStrike">
                <a:solidFill>
                  <a:schemeClr val="accent1">
                    <a:lumMod val="50000"/>
                  </a:schemeClr>
                </a:solidFill>
                <a:latin typeface="Calibri"/>
                <a:ea typeface="Calibri"/>
                <a:cs typeface="Calibri"/>
              </a:rPr>
              <a:pPr algn="ctr"/>
              <a:t> $6,45,223 </a:t>
            </a:fld>
            <a:endParaRPr lang="en-IN" sz="2000" b="1">
              <a:solidFill>
                <a:schemeClr val="accent1">
                  <a:lumMod val="50000"/>
                </a:schemeClr>
              </a:solidFill>
            </a:endParaRPr>
          </a:p>
        </xdr:txBody>
      </xdr:sp>
    </xdr:grpSp>
    <xdr:clientData/>
  </xdr:twoCellAnchor>
  <xdr:twoCellAnchor>
    <xdr:from>
      <xdr:col>3</xdr:col>
      <xdr:colOff>359689</xdr:colOff>
      <xdr:row>4</xdr:row>
      <xdr:rowOff>43163</xdr:rowOff>
    </xdr:from>
    <xdr:to>
      <xdr:col>6</xdr:col>
      <xdr:colOff>38015</xdr:colOff>
      <xdr:row>7</xdr:row>
      <xdr:rowOff>126289</xdr:rowOff>
    </xdr:to>
    <xdr:grpSp>
      <xdr:nvGrpSpPr>
        <xdr:cNvPr id="40" name="Group 39">
          <a:extLst>
            <a:ext uri="{FF2B5EF4-FFF2-40B4-BE49-F238E27FC236}">
              <a16:creationId xmlns:a16="http://schemas.microsoft.com/office/drawing/2014/main" id="{4B0D6C09-2F94-43F4-B2B3-0D5C4398FB90}"/>
            </a:ext>
          </a:extLst>
        </xdr:cNvPr>
        <xdr:cNvGrpSpPr/>
      </xdr:nvGrpSpPr>
      <xdr:grpSpPr>
        <a:xfrm>
          <a:off x="2194505" y="765058"/>
          <a:ext cx="1513142" cy="624547"/>
          <a:chOff x="159328" y="727364"/>
          <a:chExt cx="1503218" cy="623454"/>
        </a:xfrm>
      </xdr:grpSpPr>
      <xdr:sp macro="" textlink="">
        <xdr:nvSpPr>
          <xdr:cNvPr id="41" name="Rectangle: Rounded Corners 40">
            <a:extLst>
              <a:ext uri="{FF2B5EF4-FFF2-40B4-BE49-F238E27FC236}">
                <a16:creationId xmlns:a16="http://schemas.microsoft.com/office/drawing/2014/main" id="{3710AD30-235E-49DD-AFF9-D64A88C00F47}"/>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C1D85E9-89AF-4077-832D-5FC35E089859}"/>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Gross_Profit</a:t>
            </a:r>
          </a:p>
        </xdr:txBody>
      </xdr:sp>
      <xdr:sp macro="" textlink="'Pivot table'!C4">
        <xdr:nvSpPr>
          <xdr:cNvPr id="43" name="TextBox 42">
            <a:extLst>
              <a:ext uri="{FF2B5EF4-FFF2-40B4-BE49-F238E27FC236}">
                <a16:creationId xmlns:a16="http://schemas.microsoft.com/office/drawing/2014/main" id="{7F302A25-5E56-486E-9743-874B5F10229B}"/>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F1F7A4-6F3F-4704-BD2B-C919D9EE74DA}" type="TxLink">
              <a:rPr lang="en-US" sz="1400" b="1" i="0" u="none" strike="noStrike">
                <a:solidFill>
                  <a:schemeClr val="accent1">
                    <a:lumMod val="50000"/>
                  </a:schemeClr>
                </a:solidFill>
                <a:latin typeface="Calibri"/>
                <a:ea typeface="Calibri"/>
                <a:cs typeface="Calibri"/>
              </a:rPr>
              <a:pPr marL="0" indent="0" algn="ctr"/>
              <a:t> $2,96,384 </a:t>
            </a:fld>
            <a:endParaRPr lang="en-IN" sz="1400" b="1" i="0" u="none" strike="noStrike">
              <a:solidFill>
                <a:schemeClr val="accent1">
                  <a:lumMod val="50000"/>
                </a:schemeClr>
              </a:solidFill>
              <a:latin typeface="Calibri"/>
              <a:ea typeface="Calibri"/>
              <a:cs typeface="Calibri"/>
            </a:endParaRPr>
          </a:p>
        </xdr:txBody>
      </xdr:sp>
    </xdr:grpSp>
    <xdr:clientData/>
  </xdr:twoCellAnchor>
  <xdr:twoCellAnchor>
    <xdr:from>
      <xdr:col>6</xdr:col>
      <xdr:colOff>568569</xdr:colOff>
      <xdr:row>4</xdr:row>
      <xdr:rowOff>43162</xdr:rowOff>
    </xdr:from>
    <xdr:to>
      <xdr:col>9</xdr:col>
      <xdr:colOff>246894</xdr:colOff>
      <xdr:row>7</xdr:row>
      <xdr:rowOff>126288</xdr:rowOff>
    </xdr:to>
    <xdr:grpSp>
      <xdr:nvGrpSpPr>
        <xdr:cNvPr id="44" name="Group 43">
          <a:extLst>
            <a:ext uri="{FF2B5EF4-FFF2-40B4-BE49-F238E27FC236}">
              <a16:creationId xmlns:a16="http://schemas.microsoft.com/office/drawing/2014/main" id="{E21AF97A-0F44-4C7E-99AB-F1DA9BC2B8E5}"/>
            </a:ext>
          </a:extLst>
        </xdr:cNvPr>
        <xdr:cNvGrpSpPr/>
      </xdr:nvGrpSpPr>
      <xdr:grpSpPr>
        <a:xfrm>
          <a:off x="4238201" y="765057"/>
          <a:ext cx="1513140" cy="624547"/>
          <a:chOff x="159328" y="727364"/>
          <a:chExt cx="1503218" cy="623454"/>
        </a:xfrm>
      </xdr:grpSpPr>
      <xdr:sp macro="" textlink="">
        <xdr:nvSpPr>
          <xdr:cNvPr id="45" name="Rectangle: Rounded Corners 44">
            <a:extLst>
              <a:ext uri="{FF2B5EF4-FFF2-40B4-BE49-F238E27FC236}">
                <a16:creationId xmlns:a16="http://schemas.microsoft.com/office/drawing/2014/main" id="{3604F4E8-45C6-4AE3-9CBA-F35EC9255BCC}"/>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86B33A22-5363-41F9-9693-216866892168}"/>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Gross Profit Margin</a:t>
            </a:r>
          </a:p>
        </xdr:txBody>
      </xdr:sp>
      <xdr:sp macro="" textlink="'Pivot table'!E4">
        <xdr:nvSpPr>
          <xdr:cNvPr id="47" name="TextBox 46">
            <a:extLst>
              <a:ext uri="{FF2B5EF4-FFF2-40B4-BE49-F238E27FC236}">
                <a16:creationId xmlns:a16="http://schemas.microsoft.com/office/drawing/2014/main" id="{280CD9B0-C712-47BA-B4E0-F185AB2BEB8F}"/>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B61504-B6F7-4B8E-B3DC-CFA0B2A20790}" type="TxLink">
              <a:rPr lang="en-US" sz="1400" b="1" i="0" u="none" strike="noStrike">
                <a:solidFill>
                  <a:schemeClr val="accent1">
                    <a:lumMod val="50000"/>
                  </a:schemeClr>
                </a:solidFill>
                <a:latin typeface="Calibri"/>
                <a:ea typeface="Calibri"/>
                <a:cs typeface="Calibri"/>
              </a:rPr>
              <a:pPr marL="0" indent="0" algn="ctr"/>
              <a:t>45.94%</a:t>
            </a:fld>
            <a:endParaRPr lang="en-IN" sz="1400" b="1" i="0" u="none" strike="noStrike">
              <a:solidFill>
                <a:schemeClr val="accent1">
                  <a:lumMod val="50000"/>
                </a:schemeClr>
              </a:solidFill>
              <a:latin typeface="Calibri"/>
              <a:ea typeface="Calibri"/>
              <a:cs typeface="Calibri"/>
            </a:endParaRPr>
          </a:p>
        </xdr:txBody>
      </xdr:sp>
    </xdr:grpSp>
    <xdr:clientData/>
  </xdr:twoCellAnchor>
  <xdr:twoCellAnchor>
    <xdr:from>
      <xdr:col>10</xdr:col>
      <xdr:colOff>199467</xdr:colOff>
      <xdr:row>4</xdr:row>
      <xdr:rowOff>47248</xdr:rowOff>
    </xdr:from>
    <xdr:to>
      <xdr:col>12</xdr:col>
      <xdr:colOff>479577</xdr:colOff>
      <xdr:row>7</xdr:row>
      <xdr:rowOff>130374</xdr:rowOff>
    </xdr:to>
    <xdr:grpSp>
      <xdr:nvGrpSpPr>
        <xdr:cNvPr id="48" name="Group 47">
          <a:extLst>
            <a:ext uri="{FF2B5EF4-FFF2-40B4-BE49-F238E27FC236}">
              <a16:creationId xmlns:a16="http://schemas.microsoft.com/office/drawing/2014/main" id="{F0AC6A35-980E-4DD4-B5B1-F5E990357B43}"/>
            </a:ext>
          </a:extLst>
        </xdr:cNvPr>
        <xdr:cNvGrpSpPr/>
      </xdr:nvGrpSpPr>
      <xdr:grpSpPr>
        <a:xfrm>
          <a:off x="6315520" y="769143"/>
          <a:ext cx="1503320" cy="624547"/>
          <a:chOff x="159328" y="727364"/>
          <a:chExt cx="1503218" cy="623454"/>
        </a:xfrm>
      </xdr:grpSpPr>
      <xdr:sp macro="" textlink="">
        <xdr:nvSpPr>
          <xdr:cNvPr id="49" name="Rectangle: Rounded Corners 48">
            <a:extLst>
              <a:ext uri="{FF2B5EF4-FFF2-40B4-BE49-F238E27FC236}">
                <a16:creationId xmlns:a16="http://schemas.microsoft.com/office/drawing/2014/main" id="{81D881C8-C15E-4491-9F71-4C6EFE874C40}"/>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CBEB17BB-9ED5-4455-B7E1-20EF03CC73F0}"/>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Total_Units_Sold</a:t>
            </a:r>
          </a:p>
        </xdr:txBody>
      </xdr:sp>
      <xdr:sp macro="" textlink="'Pivot table'!G4">
        <xdr:nvSpPr>
          <xdr:cNvPr id="51" name="TextBox 50">
            <a:extLst>
              <a:ext uri="{FF2B5EF4-FFF2-40B4-BE49-F238E27FC236}">
                <a16:creationId xmlns:a16="http://schemas.microsoft.com/office/drawing/2014/main" id="{62AB50E7-149B-4856-9E3B-9D67D56BAAC3}"/>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38325C-D715-4AEA-867E-F436EE343912}" type="TxLink">
              <a:rPr lang="en-US" sz="1400" b="1" i="0" u="none" strike="noStrike">
                <a:solidFill>
                  <a:schemeClr val="accent1">
                    <a:lumMod val="50000"/>
                  </a:schemeClr>
                </a:solidFill>
                <a:latin typeface="Calibri"/>
                <a:ea typeface="Calibri"/>
                <a:cs typeface="Calibri"/>
              </a:rPr>
              <a:pPr marL="0" indent="0" algn="ctr"/>
              <a:t>6698</a:t>
            </a:fld>
            <a:endParaRPr lang="en-IN" sz="1400" b="1" i="0" u="none" strike="noStrike">
              <a:solidFill>
                <a:schemeClr val="accent1">
                  <a:lumMod val="50000"/>
                </a:schemeClr>
              </a:solidFill>
              <a:latin typeface="Calibri"/>
              <a:ea typeface="Calibri"/>
              <a:cs typeface="Calibri"/>
            </a:endParaRPr>
          </a:p>
        </xdr:txBody>
      </xdr:sp>
    </xdr:grpSp>
    <xdr:clientData/>
  </xdr:twoCellAnchor>
  <xdr:twoCellAnchor>
    <xdr:from>
      <xdr:col>13</xdr:col>
      <xdr:colOff>412441</xdr:colOff>
      <xdr:row>4</xdr:row>
      <xdr:rowOff>54174</xdr:rowOff>
    </xdr:from>
    <xdr:to>
      <xdr:col>16</xdr:col>
      <xdr:colOff>86859</xdr:colOff>
      <xdr:row>7</xdr:row>
      <xdr:rowOff>137300</xdr:rowOff>
    </xdr:to>
    <xdr:grpSp>
      <xdr:nvGrpSpPr>
        <xdr:cNvPr id="52" name="Group 51">
          <a:extLst>
            <a:ext uri="{FF2B5EF4-FFF2-40B4-BE49-F238E27FC236}">
              <a16:creationId xmlns:a16="http://schemas.microsoft.com/office/drawing/2014/main" id="{17161580-3D8E-48FC-9067-6EDA00B66663}"/>
            </a:ext>
          </a:extLst>
        </xdr:cNvPr>
        <xdr:cNvGrpSpPr/>
      </xdr:nvGrpSpPr>
      <xdr:grpSpPr>
        <a:xfrm>
          <a:off x="8363309" y="776069"/>
          <a:ext cx="1509234" cy="624547"/>
          <a:chOff x="159328" y="727364"/>
          <a:chExt cx="1503218" cy="623454"/>
        </a:xfrm>
      </xdr:grpSpPr>
      <xdr:sp macro="" textlink="">
        <xdr:nvSpPr>
          <xdr:cNvPr id="53" name="Rectangle: Rounded Corners 52">
            <a:extLst>
              <a:ext uri="{FF2B5EF4-FFF2-40B4-BE49-F238E27FC236}">
                <a16:creationId xmlns:a16="http://schemas.microsoft.com/office/drawing/2014/main" id="{E3E061DB-257D-4AE6-B27E-1101A5AE158B}"/>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560E145C-90D7-479D-82EA-7BBA2AC5BDEB}"/>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Total_Orders</a:t>
            </a:r>
          </a:p>
        </xdr:txBody>
      </xdr:sp>
      <xdr:sp macro="" textlink="'Pivot table'!I4">
        <xdr:nvSpPr>
          <xdr:cNvPr id="55" name="TextBox 54">
            <a:extLst>
              <a:ext uri="{FF2B5EF4-FFF2-40B4-BE49-F238E27FC236}">
                <a16:creationId xmlns:a16="http://schemas.microsoft.com/office/drawing/2014/main" id="{41EC772A-50E4-4FAC-8747-DEA52F2A09E7}"/>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E6F8CC-8EE5-4792-80E9-A6E8BD4D21F4}" type="TxLink">
              <a:rPr lang="en-US" sz="1400" b="1" i="0" u="none" strike="noStrike">
                <a:solidFill>
                  <a:schemeClr val="accent1">
                    <a:lumMod val="50000"/>
                  </a:schemeClr>
                </a:solidFill>
                <a:latin typeface="Calibri"/>
                <a:ea typeface="Calibri"/>
                <a:cs typeface="Calibri"/>
              </a:rPr>
              <a:pPr marL="0" indent="0" algn="ctr"/>
              <a:t> $2,707 </a:t>
            </a:fld>
            <a:endParaRPr lang="en-IN" sz="1400" b="1" i="0" u="none" strike="noStrike">
              <a:solidFill>
                <a:schemeClr val="accent1">
                  <a:lumMod val="50000"/>
                </a:schemeClr>
              </a:solidFill>
              <a:latin typeface="Calibri"/>
              <a:ea typeface="Calibri"/>
              <a:cs typeface="Calibri"/>
            </a:endParaRPr>
          </a:p>
        </xdr:txBody>
      </xdr:sp>
    </xdr:grpSp>
    <xdr:clientData/>
  </xdr:twoCellAnchor>
  <xdr:twoCellAnchor>
    <xdr:from>
      <xdr:col>16</xdr:col>
      <xdr:colOff>579400</xdr:colOff>
      <xdr:row>4</xdr:row>
      <xdr:rowOff>61102</xdr:rowOff>
    </xdr:from>
    <xdr:to>
      <xdr:col>19</xdr:col>
      <xdr:colOff>253818</xdr:colOff>
      <xdr:row>7</xdr:row>
      <xdr:rowOff>144228</xdr:rowOff>
    </xdr:to>
    <xdr:grpSp>
      <xdr:nvGrpSpPr>
        <xdr:cNvPr id="56" name="Group 55">
          <a:extLst>
            <a:ext uri="{FF2B5EF4-FFF2-40B4-BE49-F238E27FC236}">
              <a16:creationId xmlns:a16="http://schemas.microsoft.com/office/drawing/2014/main" id="{9A0B1015-6A1E-4CEA-8BB3-EA8AA597FA75}"/>
            </a:ext>
          </a:extLst>
        </xdr:cNvPr>
        <xdr:cNvGrpSpPr/>
      </xdr:nvGrpSpPr>
      <xdr:grpSpPr>
        <a:xfrm>
          <a:off x="10365084" y="782997"/>
          <a:ext cx="1509234" cy="624547"/>
          <a:chOff x="159328" y="727364"/>
          <a:chExt cx="1503218" cy="623454"/>
        </a:xfrm>
      </xdr:grpSpPr>
      <xdr:sp macro="" textlink="">
        <xdr:nvSpPr>
          <xdr:cNvPr id="57" name="Rectangle: Rounded Corners 56">
            <a:extLst>
              <a:ext uri="{FF2B5EF4-FFF2-40B4-BE49-F238E27FC236}">
                <a16:creationId xmlns:a16="http://schemas.microsoft.com/office/drawing/2014/main" id="{E68A55F3-090F-4068-B0D4-2BA7FCD97A0C}"/>
              </a:ext>
            </a:extLst>
          </xdr:cNvPr>
          <xdr:cNvSpPr/>
        </xdr:nvSpPr>
        <xdr:spPr>
          <a:xfrm>
            <a:off x="159328" y="727364"/>
            <a:ext cx="1496290" cy="623454"/>
          </a:xfrm>
          <a:prstGeom prst="roundRect">
            <a:avLst>
              <a:gd name="adj" fmla="val 108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A04F9589-7B77-458A-9F12-68EF992025F6}"/>
              </a:ext>
            </a:extLst>
          </xdr:cNvPr>
          <xdr:cNvSpPr txBox="1"/>
        </xdr:nvSpPr>
        <xdr:spPr>
          <a:xfrm>
            <a:off x="166256" y="741221"/>
            <a:ext cx="1496290" cy="33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COGS</a:t>
            </a:r>
          </a:p>
        </xdr:txBody>
      </xdr:sp>
      <xdr:sp macro="" textlink="'Pivot table'!K4">
        <xdr:nvSpPr>
          <xdr:cNvPr id="59" name="TextBox 58">
            <a:extLst>
              <a:ext uri="{FF2B5EF4-FFF2-40B4-BE49-F238E27FC236}">
                <a16:creationId xmlns:a16="http://schemas.microsoft.com/office/drawing/2014/main" id="{8D5D0B8F-134F-49A1-A6FE-344BE26F1B08}"/>
              </a:ext>
            </a:extLst>
          </xdr:cNvPr>
          <xdr:cNvSpPr txBox="1"/>
        </xdr:nvSpPr>
        <xdr:spPr>
          <a:xfrm>
            <a:off x="166255" y="990599"/>
            <a:ext cx="1489366" cy="2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9D5704-49DB-454C-9CFF-8D46A3D5250E}" type="TxLink">
              <a:rPr lang="en-US" sz="1400" b="1" i="0" u="none" strike="noStrike">
                <a:solidFill>
                  <a:schemeClr val="accent1">
                    <a:lumMod val="50000"/>
                  </a:schemeClr>
                </a:solidFill>
                <a:latin typeface="Calibri"/>
                <a:ea typeface="Calibri"/>
                <a:cs typeface="Calibri"/>
              </a:rPr>
              <a:pPr marL="0" indent="0" algn="ctr"/>
              <a:t> $3,48,839 </a:t>
            </a:fld>
            <a:endParaRPr lang="en-IN" sz="1400" b="1" i="0" u="none" strike="noStrike">
              <a:solidFill>
                <a:schemeClr val="accent1">
                  <a:lumMod val="50000"/>
                </a:schemeClr>
              </a:solidFill>
              <a:latin typeface="Calibri"/>
              <a:ea typeface="Calibri"/>
              <a:cs typeface="Calibri"/>
            </a:endParaRPr>
          </a:p>
        </xdr:txBody>
      </xdr:sp>
    </xdr:grpSp>
    <xdr:clientData/>
  </xdr:twoCellAnchor>
  <xdr:twoCellAnchor>
    <xdr:from>
      <xdr:col>16</xdr:col>
      <xdr:colOff>300418</xdr:colOff>
      <xdr:row>0</xdr:row>
      <xdr:rowOff>148078</xdr:rowOff>
    </xdr:from>
    <xdr:to>
      <xdr:col>18</xdr:col>
      <xdr:colOff>71818</xdr:colOff>
      <xdr:row>2</xdr:row>
      <xdr:rowOff>161932</xdr:rowOff>
    </xdr:to>
    <xdr:sp macro="" textlink="">
      <xdr:nvSpPr>
        <xdr:cNvPr id="60" name="Rectangle: Rounded Corners 59">
          <a:hlinkClick xmlns:r="http://schemas.openxmlformats.org/officeDocument/2006/relationships" r:id="rId3"/>
          <a:extLst>
            <a:ext uri="{FF2B5EF4-FFF2-40B4-BE49-F238E27FC236}">
              <a16:creationId xmlns:a16="http://schemas.microsoft.com/office/drawing/2014/main" id="{054F0D3A-0011-43FC-8002-A5255AFB7766}"/>
            </a:ext>
          </a:extLst>
        </xdr:cNvPr>
        <xdr:cNvSpPr/>
      </xdr:nvSpPr>
      <xdr:spPr>
        <a:xfrm>
          <a:off x="10054018" y="148078"/>
          <a:ext cx="990600" cy="386387"/>
        </a:xfrm>
        <a:prstGeom prst="roundRect">
          <a:avLst/>
        </a:prstGeom>
        <a:solidFill>
          <a:schemeClr val="accent1">
            <a:lumMod val="75000"/>
          </a:schemeClr>
        </a:soli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100"/>
            <a:t>Sales Data</a:t>
          </a:r>
        </a:p>
        <a:p>
          <a:pPr algn="l"/>
          <a:endParaRPr lang="en-IN" sz="1100"/>
        </a:p>
      </xdr:txBody>
    </xdr:sp>
    <xdr:clientData/>
  </xdr:twoCellAnchor>
  <xdr:twoCellAnchor>
    <xdr:from>
      <xdr:col>14</xdr:col>
      <xdr:colOff>152399</xdr:colOff>
      <xdr:row>0</xdr:row>
      <xdr:rowOff>145473</xdr:rowOff>
    </xdr:from>
    <xdr:to>
      <xdr:col>16</xdr:col>
      <xdr:colOff>131618</xdr:colOff>
      <xdr:row>2</xdr:row>
      <xdr:rowOff>159327</xdr:rowOff>
    </xdr:to>
    <xdr:sp macro="" textlink="">
      <xdr:nvSpPr>
        <xdr:cNvPr id="62" name="Rectangle: Rounded Corners 61">
          <a:hlinkClick xmlns:r="http://schemas.openxmlformats.org/officeDocument/2006/relationships" r:id="rId4"/>
          <a:extLst>
            <a:ext uri="{FF2B5EF4-FFF2-40B4-BE49-F238E27FC236}">
              <a16:creationId xmlns:a16="http://schemas.microsoft.com/office/drawing/2014/main" id="{10AF9EFC-9A83-4CF6-93E2-AA638D689899}"/>
            </a:ext>
          </a:extLst>
        </xdr:cNvPr>
        <xdr:cNvSpPr/>
      </xdr:nvSpPr>
      <xdr:spPr>
        <a:xfrm>
          <a:off x="8686799" y="145473"/>
          <a:ext cx="1198419" cy="374072"/>
        </a:xfrm>
        <a:prstGeom prst="roundRect">
          <a:avLst/>
        </a:prstGeom>
        <a:solidFill>
          <a:schemeClr val="accent1">
            <a:lumMod val="75000"/>
          </a:schemeClr>
        </a:soli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100"/>
            <a:t>All</a:t>
          </a:r>
          <a:r>
            <a:rPr lang="en-IN" sz="1100" baseline="0"/>
            <a:t> Pivot Table</a:t>
          </a:r>
          <a:endParaRPr lang="en-IN" sz="1100"/>
        </a:p>
        <a:p>
          <a:pPr algn="l"/>
          <a:endParaRPr lang="en-IN" sz="1100"/>
        </a:p>
      </xdr:txBody>
    </xdr:sp>
    <xdr:clientData/>
  </xdr:twoCellAnchor>
  <xdr:twoCellAnchor>
    <xdr:from>
      <xdr:col>0</xdr:col>
      <xdr:colOff>263237</xdr:colOff>
      <xdr:row>10</xdr:row>
      <xdr:rowOff>150813</xdr:rowOff>
    </xdr:from>
    <xdr:to>
      <xdr:col>9</xdr:col>
      <xdr:colOff>388937</xdr:colOff>
      <xdr:row>24</xdr:row>
      <xdr:rowOff>131621</xdr:rowOff>
    </xdr:to>
    <xdr:graphicFrame macro="">
      <xdr:nvGraphicFramePr>
        <xdr:cNvPr id="63" name="Chart 62">
          <a:extLst>
            <a:ext uri="{FF2B5EF4-FFF2-40B4-BE49-F238E27FC236}">
              <a16:creationId xmlns:a16="http://schemas.microsoft.com/office/drawing/2014/main" id="{8E65DF70-FB06-4FEA-B88F-35990E609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146539</xdr:colOff>
      <xdr:row>8</xdr:row>
      <xdr:rowOff>106750</xdr:rowOff>
    </xdr:from>
    <xdr:to>
      <xdr:col>19</xdr:col>
      <xdr:colOff>322384</xdr:colOff>
      <xdr:row>25</xdr:row>
      <xdr:rowOff>51333</xdr:rowOff>
    </xdr:to>
    <xdr:sp macro="" textlink="">
      <xdr:nvSpPr>
        <xdr:cNvPr id="66" name="Rectangle: Rounded Corners 65">
          <a:extLst>
            <a:ext uri="{FF2B5EF4-FFF2-40B4-BE49-F238E27FC236}">
              <a16:creationId xmlns:a16="http://schemas.microsoft.com/office/drawing/2014/main" id="{2386BB5B-6ED5-4CEE-B7B0-E64D1C35B433}"/>
            </a:ext>
          </a:extLst>
        </xdr:cNvPr>
        <xdr:cNvSpPr/>
      </xdr:nvSpPr>
      <xdr:spPr>
        <a:xfrm>
          <a:off x="6203462" y="1591673"/>
          <a:ext cx="5627076" cy="3100045"/>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332154</xdr:colOff>
      <xdr:row>10</xdr:row>
      <xdr:rowOff>111125</xdr:rowOff>
    </xdr:from>
    <xdr:to>
      <xdr:col>19</xdr:col>
      <xdr:colOff>130374</xdr:colOff>
      <xdr:row>24</xdr:row>
      <xdr:rowOff>85968</xdr:rowOff>
    </xdr:to>
    <xdr:graphicFrame macro="">
      <xdr:nvGraphicFramePr>
        <xdr:cNvPr id="67" name="Chart 66">
          <a:extLst>
            <a:ext uri="{FF2B5EF4-FFF2-40B4-BE49-F238E27FC236}">
              <a16:creationId xmlns:a16="http://schemas.microsoft.com/office/drawing/2014/main" id="{DDE9E2C2-7577-4F09-95F8-BEB4C1222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211014</xdr:colOff>
      <xdr:row>27</xdr:row>
      <xdr:rowOff>145054</xdr:rowOff>
    </xdr:from>
    <xdr:to>
      <xdr:col>6</xdr:col>
      <xdr:colOff>214923</xdr:colOff>
      <xdr:row>41</xdr:row>
      <xdr:rowOff>72387</xdr:rowOff>
    </xdr:to>
    <xdr:graphicFrame macro="">
      <xdr:nvGraphicFramePr>
        <xdr:cNvPr id="68" name="Chart 67">
          <a:extLst>
            <a:ext uri="{FF2B5EF4-FFF2-40B4-BE49-F238E27FC236}">
              <a16:creationId xmlns:a16="http://schemas.microsoft.com/office/drawing/2014/main" id="{27E19723-52F0-40A4-ACDA-24161D240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322385</xdr:colOff>
      <xdr:row>26</xdr:row>
      <xdr:rowOff>29307</xdr:rowOff>
    </xdr:from>
    <xdr:to>
      <xdr:col>13</xdr:col>
      <xdr:colOff>0</xdr:colOff>
      <xdr:row>41</xdr:row>
      <xdr:rowOff>153644</xdr:rowOff>
    </xdr:to>
    <xdr:sp macro="" textlink="">
      <xdr:nvSpPr>
        <xdr:cNvPr id="70" name="Rectangle: Rounded Corners 69">
          <a:extLst>
            <a:ext uri="{FF2B5EF4-FFF2-40B4-BE49-F238E27FC236}">
              <a16:creationId xmlns:a16="http://schemas.microsoft.com/office/drawing/2014/main" id="{F5D474C4-E690-43E8-89D0-D7D6F152E813}"/>
            </a:ext>
          </a:extLst>
        </xdr:cNvPr>
        <xdr:cNvSpPr/>
      </xdr:nvSpPr>
      <xdr:spPr>
        <a:xfrm>
          <a:off x="3956539" y="4855307"/>
          <a:ext cx="3917461" cy="2908568"/>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410433</xdr:colOff>
      <xdr:row>27</xdr:row>
      <xdr:rowOff>78895</xdr:rowOff>
    </xdr:from>
    <xdr:to>
      <xdr:col>12</xdr:col>
      <xdr:colOff>498357</xdr:colOff>
      <xdr:row>41</xdr:row>
      <xdr:rowOff>116019</xdr:rowOff>
    </xdr:to>
    <xdr:graphicFrame macro="">
      <xdr:nvGraphicFramePr>
        <xdr:cNvPr id="71" name="Chart 70">
          <a:extLst>
            <a:ext uri="{FF2B5EF4-FFF2-40B4-BE49-F238E27FC236}">
              <a16:creationId xmlns:a16="http://schemas.microsoft.com/office/drawing/2014/main" id="{2D82584A-94F9-43A2-939D-78DCE9378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58615</xdr:colOff>
      <xdr:row>26</xdr:row>
      <xdr:rowOff>19539</xdr:rowOff>
    </xdr:from>
    <xdr:to>
      <xdr:col>19</xdr:col>
      <xdr:colOff>341922</xdr:colOff>
      <xdr:row>41</xdr:row>
      <xdr:rowOff>143876</xdr:rowOff>
    </xdr:to>
    <xdr:sp macro="" textlink="">
      <xdr:nvSpPr>
        <xdr:cNvPr id="72" name="Rectangle: Rounded Corners 71">
          <a:extLst>
            <a:ext uri="{FF2B5EF4-FFF2-40B4-BE49-F238E27FC236}">
              <a16:creationId xmlns:a16="http://schemas.microsoft.com/office/drawing/2014/main" id="{CED90AFC-B27B-45D9-BDA5-9C292ECE2090}"/>
            </a:ext>
          </a:extLst>
        </xdr:cNvPr>
        <xdr:cNvSpPr/>
      </xdr:nvSpPr>
      <xdr:spPr>
        <a:xfrm>
          <a:off x="7932615" y="4845539"/>
          <a:ext cx="3917461" cy="2908568"/>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231051</xdr:colOff>
      <xdr:row>0</xdr:row>
      <xdr:rowOff>135466</xdr:rowOff>
    </xdr:from>
    <xdr:to>
      <xdr:col>19</xdr:col>
      <xdr:colOff>8914</xdr:colOff>
      <xdr:row>2</xdr:row>
      <xdr:rowOff>152401</xdr:rowOff>
    </xdr:to>
    <xdr:pic>
      <xdr:nvPicPr>
        <xdr:cNvPr id="76" name="Graphic 75" descr="List with solid fill">
          <a:extLst>
            <a:ext uri="{FF2B5EF4-FFF2-40B4-BE49-F238E27FC236}">
              <a16:creationId xmlns:a16="http://schemas.microsoft.com/office/drawing/2014/main" id="{175B5CE8-E2BF-49A5-A975-9646A15E96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239946" y="135466"/>
          <a:ext cx="389468" cy="377882"/>
        </a:xfrm>
        <a:prstGeom prst="rect">
          <a:avLst/>
        </a:prstGeom>
      </xdr:spPr>
    </xdr:pic>
    <xdr:clientData/>
  </xdr:twoCellAnchor>
  <xdr:twoCellAnchor>
    <xdr:from>
      <xdr:col>13</xdr:col>
      <xdr:colOff>200025</xdr:colOff>
      <xdr:row>26</xdr:row>
      <xdr:rowOff>57150</xdr:rowOff>
    </xdr:from>
    <xdr:to>
      <xdr:col>19</xdr:col>
      <xdr:colOff>180975</xdr:colOff>
      <xdr:row>41</xdr:row>
      <xdr:rowOff>85725</xdr:rowOff>
    </xdr:to>
    <mc:AlternateContent xmlns:mc="http://schemas.openxmlformats.org/markup-compatibility/2006">
      <mc:Choice xmlns:cx4="http://schemas.microsoft.com/office/drawing/2016/5/10/chartex" Requires="cx4">
        <xdr:graphicFrame macro="">
          <xdr:nvGraphicFramePr>
            <xdr:cNvPr id="78" name="Chart 77">
              <a:extLst>
                <a:ext uri="{FF2B5EF4-FFF2-40B4-BE49-F238E27FC236}">
                  <a16:creationId xmlns:a16="http://schemas.microsoft.com/office/drawing/2014/main" id="{C369771C-2637-44E8-9CE9-AF08D6CE83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124825" y="4812030"/>
              <a:ext cx="3638550" cy="2771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246062</xdr:colOff>
      <xdr:row>9</xdr:row>
      <xdr:rowOff>15875</xdr:rowOff>
    </xdr:from>
    <xdr:to>
      <xdr:col>3</xdr:col>
      <xdr:colOff>309562</xdr:colOff>
      <xdr:row>10</xdr:row>
      <xdr:rowOff>127000</xdr:rowOff>
    </xdr:to>
    <xdr:sp macro="" textlink="">
      <xdr:nvSpPr>
        <xdr:cNvPr id="79" name="Rectangle: Rounded Corners 78">
          <a:extLst>
            <a:ext uri="{FF2B5EF4-FFF2-40B4-BE49-F238E27FC236}">
              <a16:creationId xmlns:a16="http://schemas.microsoft.com/office/drawing/2014/main" id="{5F93E405-B1B6-4904-A44F-016B1645407B}"/>
            </a:ext>
          </a:extLst>
        </xdr:cNvPr>
        <xdr:cNvSpPr/>
      </xdr:nvSpPr>
      <xdr:spPr>
        <a:xfrm>
          <a:off x="246062" y="1658938"/>
          <a:ext cx="1897063" cy="293687"/>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Monthly</a:t>
          </a:r>
          <a:r>
            <a:rPr lang="en-IN" sz="1100" baseline="0"/>
            <a:t> Revenue &amp; Profit</a:t>
          </a:r>
          <a:endParaRPr lang="en-IN" sz="1100"/>
        </a:p>
      </xdr:txBody>
    </xdr:sp>
    <xdr:clientData/>
  </xdr:twoCellAnchor>
  <xdr:twoCellAnchor>
    <xdr:from>
      <xdr:col>10</xdr:col>
      <xdr:colOff>242399</xdr:colOff>
      <xdr:row>9</xdr:row>
      <xdr:rowOff>4172</xdr:rowOff>
    </xdr:from>
    <xdr:to>
      <xdr:col>13</xdr:col>
      <xdr:colOff>305899</xdr:colOff>
      <xdr:row>10</xdr:row>
      <xdr:rowOff>115297</xdr:rowOff>
    </xdr:to>
    <xdr:sp macro="" textlink="">
      <xdr:nvSpPr>
        <xdr:cNvPr id="80" name="Rectangle: Rounded Corners 79">
          <a:extLst>
            <a:ext uri="{FF2B5EF4-FFF2-40B4-BE49-F238E27FC236}">
              <a16:creationId xmlns:a16="http://schemas.microsoft.com/office/drawing/2014/main" id="{9CBB63EF-CC31-4EA9-8CED-D4F5E61FD8E7}"/>
            </a:ext>
          </a:extLst>
        </xdr:cNvPr>
        <xdr:cNvSpPr/>
      </xdr:nvSpPr>
      <xdr:spPr>
        <a:xfrm>
          <a:off x="6354274" y="1647235"/>
          <a:ext cx="1897063" cy="293687"/>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291190</xdr:colOff>
      <xdr:row>26</xdr:row>
      <xdr:rowOff>100818</xdr:rowOff>
    </xdr:from>
    <xdr:to>
      <xdr:col>3</xdr:col>
      <xdr:colOff>354690</xdr:colOff>
      <xdr:row>28</xdr:row>
      <xdr:rowOff>29063</xdr:rowOff>
    </xdr:to>
    <xdr:sp macro="" textlink="">
      <xdr:nvSpPr>
        <xdr:cNvPr id="81" name="Rectangle: Rounded Corners 80">
          <a:extLst>
            <a:ext uri="{FF2B5EF4-FFF2-40B4-BE49-F238E27FC236}">
              <a16:creationId xmlns:a16="http://schemas.microsoft.com/office/drawing/2014/main" id="{B40E141B-C0CA-48CE-952C-C0F1896AE882}"/>
            </a:ext>
          </a:extLst>
        </xdr:cNvPr>
        <xdr:cNvSpPr/>
      </xdr:nvSpPr>
      <xdr:spPr>
        <a:xfrm>
          <a:off x="291190" y="4865729"/>
          <a:ext cx="1886513" cy="294777"/>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Revenue Share by Channel</a:t>
          </a:r>
          <a:endParaRPr lang="en-IN" sz="1100"/>
        </a:p>
      </xdr:txBody>
    </xdr:sp>
    <xdr:clientData/>
  </xdr:twoCellAnchor>
  <xdr:twoCellAnchor>
    <xdr:from>
      <xdr:col>6</xdr:col>
      <xdr:colOff>435906</xdr:colOff>
      <xdr:row>26</xdr:row>
      <xdr:rowOff>109687</xdr:rowOff>
    </xdr:from>
    <xdr:to>
      <xdr:col>9</xdr:col>
      <xdr:colOff>499406</xdr:colOff>
      <xdr:row>28</xdr:row>
      <xdr:rowOff>37932</xdr:rowOff>
    </xdr:to>
    <xdr:sp macro="" textlink="">
      <xdr:nvSpPr>
        <xdr:cNvPr id="82" name="Rectangle: Rounded Corners 81">
          <a:extLst>
            <a:ext uri="{FF2B5EF4-FFF2-40B4-BE49-F238E27FC236}">
              <a16:creationId xmlns:a16="http://schemas.microsoft.com/office/drawing/2014/main" id="{EF3C3A6C-8E15-41AC-8A19-D2907AFDE8AA}"/>
            </a:ext>
          </a:extLst>
        </xdr:cNvPr>
        <xdr:cNvSpPr/>
      </xdr:nvSpPr>
      <xdr:spPr>
        <a:xfrm>
          <a:off x="4081931" y="4874598"/>
          <a:ext cx="1886513" cy="294777"/>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Region wise Comparison</a:t>
          </a:r>
          <a:endParaRPr lang="en-IN" sz="1100"/>
        </a:p>
      </xdr:txBody>
    </xdr:sp>
    <xdr:clientData/>
  </xdr:twoCellAnchor>
  <xdr:twoCellAnchor>
    <xdr:from>
      <xdr:col>13</xdr:col>
      <xdr:colOff>119703</xdr:colOff>
      <xdr:row>26</xdr:row>
      <xdr:rowOff>109564</xdr:rowOff>
    </xdr:from>
    <xdr:to>
      <xdr:col>16</xdr:col>
      <xdr:colOff>183204</xdr:colOff>
      <xdr:row>28</xdr:row>
      <xdr:rowOff>37809</xdr:rowOff>
    </xdr:to>
    <xdr:sp macro="" textlink="">
      <xdr:nvSpPr>
        <xdr:cNvPr id="83" name="Rectangle: Rounded Corners 82">
          <a:extLst>
            <a:ext uri="{FF2B5EF4-FFF2-40B4-BE49-F238E27FC236}">
              <a16:creationId xmlns:a16="http://schemas.microsoft.com/office/drawing/2014/main" id="{1E662C02-E84E-4044-8AFF-C274F09FB14D}"/>
            </a:ext>
          </a:extLst>
        </xdr:cNvPr>
        <xdr:cNvSpPr/>
      </xdr:nvSpPr>
      <xdr:spPr>
        <a:xfrm>
          <a:off x="8019425" y="4874475"/>
          <a:ext cx="1886513" cy="294777"/>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Country wise Map Chart</a:t>
          </a:r>
          <a:endParaRPr lang="en-IN" sz="1100"/>
        </a:p>
      </xdr:txBody>
    </xdr:sp>
    <xdr:clientData/>
  </xdr:twoCellAnchor>
  <xdr:twoCellAnchor editAs="oneCell">
    <xdr:from>
      <xdr:col>19</xdr:col>
      <xdr:colOff>545439</xdr:colOff>
      <xdr:row>1</xdr:row>
      <xdr:rowOff>72539</xdr:rowOff>
    </xdr:from>
    <xdr:to>
      <xdr:col>23</xdr:col>
      <xdr:colOff>61684</xdr:colOff>
      <xdr:row>10</xdr:row>
      <xdr:rowOff>119744</xdr:rowOff>
    </xdr:to>
    <mc:AlternateContent xmlns:mc="http://schemas.openxmlformats.org/markup-compatibility/2006" xmlns:a14="http://schemas.microsoft.com/office/drawing/2010/main">
      <mc:Choice Requires="a14">
        <xdr:graphicFrame macro="">
          <xdr:nvGraphicFramePr>
            <xdr:cNvPr id="84" name="Product Category">
              <a:extLst>
                <a:ext uri="{FF2B5EF4-FFF2-40B4-BE49-F238E27FC236}">
                  <a16:creationId xmlns:a16="http://schemas.microsoft.com/office/drawing/2014/main" id="{048FE550-A243-4E15-98F3-19D72756142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90787" y="254756"/>
              <a:ext cx="1967897" cy="1687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556260</xdr:colOff>
      <xdr:row>11</xdr:row>
      <xdr:rowOff>102801</xdr:rowOff>
    </xdr:from>
    <xdr:to>
      <xdr:col>23</xdr:col>
      <xdr:colOff>76200</xdr:colOff>
      <xdr:row>27</xdr:row>
      <xdr:rowOff>171718</xdr:rowOff>
    </xdr:to>
    <mc:AlternateContent xmlns:mc="http://schemas.openxmlformats.org/markup-compatibility/2006" xmlns:a14="http://schemas.microsoft.com/office/drawing/2010/main">
      <mc:Choice Requires="a14">
        <xdr:graphicFrame macro="">
          <xdr:nvGraphicFramePr>
            <xdr:cNvPr id="86" name="Country">
              <a:extLst>
                <a:ext uri="{FF2B5EF4-FFF2-40B4-BE49-F238E27FC236}">
                  <a16:creationId xmlns:a16="http://schemas.microsoft.com/office/drawing/2014/main" id="{79F6D840-F2B4-4F60-B825-C33EB7E25E5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201608" y="2107192"/>
              <a:ext cx="1971592" cy="2984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446006</xdr:colOff>
      <xdr:row>29</xdr:row>
      <xdr:rowOff>86014</xdr:rowOff>
    </xdr:from>
    <xdr:to>
      <xdr:col>23</xdr:col>
      <xdr:colOff>190796</xdr:colOff>
      <xdr:row>41</xdr:row>
      <xdr:rowOff>139521</xdr:rowOff>
    </xdr:to>
    <xdr:sp macro="" textlink="">
      <xdr:nvSpPr>
        <xdr:cNvPr id="87" name="Rectangle: Rounded Corners 86">
          <a:extLst>
            <a:ext uri="{FF2B5EF4-FFF2-40B4-BE49-F238E27FC236}">
              <a16:creationId xmlns:a16="http://schemas.microsoft.com/office/drawing/2014/main" id="{171FA9D5-0B09-4761-8787-5C1434FC3C46}"/>
            </a:ext>
          </a:extLst>
        </xdr:cNvPr>
        <xdr:cNvSpPr/>
      </xdr:nvSpPr>
      <xdr:spPr>
        <a:xfrm>
          <a:off x="12069189" y="5377084"/>
          <a:ext cx="2191776" cy="2242916"/>
        </a:xfrm>
        <a:prstGeom prst="roundRect">
          <a:avLst>
            <a:gd name="adj" fmla="val 462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599649</xdr:colOff>
      <xdr:row>30</xdr:row>
      <xdr:rowOff>71829</xdr:rowOff>
    </xdr:from>
    <xdr:to>
      <xdr:col>22</xdr:col>
      <xdr:colOff>599649</xdr:colOff>
      <xdr:row>39</xdr:row>
      <xdr:rowOff>173175</xdr:rowOff>
    </xdr:to>
    <mc:AlternateContent xmlns:mc="http://schemas.openxmlformats.org/markup-compatibility/2006" xmlns:a14="http://schemas.microsoft.com/office/drawing/2010/main">
      <mc:Choice Requires="a14">
        <xdr:graphicFrame macro="">
          <xdr:nvGraphicFramePr>
            <xdr:cNvPr id="88" name="Quarter">
              <a:extLst>
                <a:ext uri="{FF2B5EF4-FFF2-40B4-BE49-F238E27FC236}">
                  <a16:creationId xmlns:a16="http://schemas.microsoft.com/office/drawing/2014/main" id="{0C709CFE-1663-4407-B280-5D80A24ED60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44997" y="5538351"/>
              <a:ext cx="1838739" cy="1741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isha" refreshedDate="46300.352570486109" createdVersion="7" refreshedVersion="7" minRefreshableVersion="3" recordCount="2707" xr:uid="{53C0EAB2-99DE-4AF8-B987-EA511DABE9EE}">
  <cacheSource type="worksheet">
    <worksheetSource name="SalesDataTable"/>
  </cacheSource>
  <cacheFields count="21">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0"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Months"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s>
  <extLst>
    <ext xmlns:x14="http://schemas.microsoft.com/office/spreadsheetml/2009/9/main" uri="{725AE2AE-9491-48be-B2B4-4EB974FC3084}">
      <x14:pivotCacheDefinition pivotCacheId="673225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x v="0"/>
    <n v="2026"/>
    <x v="0"/>
    <n v="1"/>
    <x v="0"/>
    <x v="0"/>
    <x v="0"/>
    <x v="0"/>
    <x v="0"/>
    <x v="0"/>
    <s v="Commuter Helmet"/>
    <n v="2"/>
    <n v="82.06"/>
    <n v="0"/>
    <n v="42.94"/>
    <n v="164.12"/>
    <n v="85.88"/>
    <n v="78.240000000000009"/>
    <n v="0.476724348038021"/>
  </r>
  <r>
    <n v="4836"/>
    <x v="1"/>
    <n v="2026"/>
    <x v="0"/>
    <n v="1"/>
    <x v="0"/>
    <x v="1"/>
    <x v="1"/>
    <x v="1"/>
    <x v="0"/>
    <x v="1"/>
    <s v="Hiking Daypack 20L"/>
    <n v="4"/>
    <n v="94.18"/>
    <n v="0.15"/>
    <n v="45.03"/>
    <n v="320.21199999999999"/>
    <n v="180.12"/>
    <n v="140.09199999999998"/>
    <n v="0.43749765780170635"/>
  </r>
  <r>
    <n v="163"/>
    <x v="2"/>
    <n v="2026"/>
    <x v="0"/>
    <n v="1"/>
    <x v="0"/>
    <x v="2"/>
    <x v="2"/>
    <x v="0"/>
    <x v="1"/>
    <x v="2"/>
    <s v="Insulated Bottle"/>
    <n v="2"/>
    <n v="36.72"/>
    <n v="0.05"/>
    <n v="13.76"/>
    <n v="69.768000000000001"/>
    <n v="27.52"/>
    <n v="42.248000000000005"/>
    <n v="0.60554982226808862"/>
  </r>
  <r>
    <n v="542"/>
    <x v="2"/>
    <n v="2026"/>
    <x v="0"/>
    <n v="1"/>
    <x v="0"/>
    <x v="0"/>
    <x v="0"/>
    <x v="1"/>
    <x v="2"/>
    <x v="1"/>
    <s v="Trail Boots"/>
    <n v="4"/>
    <n v="143.66999999999999"/>
    <n v="0.1"/>
    <n v="81.22"/>
    <n v="517.21199999999999"/>
    <n v="324.88"/>
    <n v="192.33199999999999"/>
    <n v="0.37186298848441257"/>
  </r>
  <r>
    <n v="2002"/>
    <x v="2"/>
    <n v="2026"/>
    <x v="0"/>
    <n v="1"/>
    <x v="0"/>
    <x v="0"/>
    <x v="0"/>
    <x v="1"/>
    <x v="2"/>
    <x v="2"/>
    <s v="Insulated Bottle"/>
    <n v="3"/>
    <n v="36.53"/>
    <n v="0.15"/>
    <n v="13.67"/>
    <n v="93.151499999999999"/>
    <n v="41.01"/>
    <n v="52.141500000000001"/>
    <n v="0.55974944042769037"/>
  </r>
  <r>
    <n v="2005"/>
    <x v="2"/>
    <n v="2026"/>
    <x v="0"/>
    <n v="1"/>
    <x v="0"/>
    <x v="2"/>
    <x v="3"/>
    <x v="2"/>
    <x v="1"/>
    <x v="2"/>
    <s v="Insulated Bottle"/>
    <n v="1"/>
    <n v="35.340000000000003"/>
    <n v="0"/>
    <n v="13.37"/>
    <n v="35.340000000000003"/>
    <n v="13.37"/>
    <n v="21.970000000000006"/>
    <n v="0.62167515563101317"/>
  </r>
  <r>
    <n v="2937"/>
    <x v="2"/>
    <n v="2026"/>
    <x v="0"/>
    <n v="1"/>
    <x v="0"/>
    <x v="3"/>
    <x v="4"/>
    <x v="1"/>
    <x v="0"/>
    <x v="0"/>
    <s v="Trail Bike Light"/>
    <n v="8"/>
    <n v="49.6"/>
    <n v="0.1"/>
    <n v="23.05"/>
    <n v="357.12"/>
    <n v="184.4"/>
    <n v="172.72"/>
    <n v="0.4836469534050179"/>
  </r>
  <r>
    <n v="3326"/>
    <x v="2"/>
    <n v="2026"/>
    <x v="0"/>
    <n v="1"/>
    <x v="0"/>
    <x v="0"/>
    <x v="0"/>
    <x v="2"/>
    <x v="1"/>
    <x v="3"/>
    <s v="Alpine Tent 4P"/>
    <n v="2"/>
    <n v="347.51"/>
    <n v="0"/>
    <n v="190.16"/>
    <n v="695.02"/>
    <n v="380.32"/>
    <n v="314.7"/>
    <n v="0.4527927253891974"/>
  </r>
  <r>
    <n v="3863"/>
    <x v="2"/>
    <n v="2026"/>
    <x v="0"/>
    <n v="1"/>
    <x v="0"/>
    <x v="2"/>
    <x v="5"/>
    <x v="1"/>
    <x v="0"/>
    <x v="0"/>
    <s v="Compact Repair Kit"/>
    <n v="12"/>
    <n v="41.22"/>
    <n v="0.1"/>
    <n v="16.64"/>
    <n v="445.17599999999999"/>
    <n v="199.68"/>
    <n v="245.49599999999998"/>
    <n v="0.55145829963879456"/>
  </r>
  <r>
    <n v="4910"/>
    <x v="2"/>
    <n v="2026"/>
    <x v="0"/>
    <n v="1"/>
    <x v="0"/>
    <x v="2"/>
    <x v="3"/>
    <x v="2"/>
    <x v="2"/>
    <x v="3"/>
    <s v="Alpine Tent 4P"/>
    <n v="1"/>
    <n v="332.18"/>
    <n v="0"/>
    <n v="195.33"/>
    <n v="332.18"/>
    <n v="195.33"/>
    <n v="136.85"/>
    <n v="0.41197543500511768"/>
  </r>
  <r>
    <n v="5188"/>
    <x v="2"/>
    <n v="2026"/>
    <x v="0"/>
    <n v="1"/>
    <x v="0"/>
    <x v="1"/>
    <x v="6"/>
    <x v="3"/>
    <x v="0"/>
    <x v="0"/>
    <s v="Trail Bike Light"/>
    <n v="1"/>
    <n v="49.71"/>
    <n v="0"/>
    <n v="23.15"/>
    <n v="49.71"/>
    <n v="23.15"/>
    <n v="26.560000000000002"/>
    <n v="0.53429893381613358"/>
  </r>
  <r>
    <n v="845"/>
    <x v="3"/>
    <n v="2026"/>
    <x v="0"/>
    <n v="1"/>
    <x v="0"/>
    <x v="2"/>
    <x v="3"/>
    <x v="0"/>
    <x v="1"/>
    <x v="3"/>
    <s v="Trail Tent 2P"/>
    <n v="2"/>
    <n v="194.35"/>
    <n v="0"/>
    <n v="104.22"/>
    <n v="388.7"/>
    <n v="208.44"/>
    <n v="180.26"/>
    <n v="0.46375096475430921"/>
  </r>
  <r>
    <n v="1077"/>
    <x v="3"/>
    <n v="2026"/>
    <x v="0"/>
    <n v="1"/>
    <x v="0"/>
    <x v="1"/>
    <x v="6"/>
    <x v="0"/>
    <x v="1"/>
    <x v="0"/>
    <s v="Cycling Pack 12L"/>
    <n v="3"/>
    <n v="102.12"/>
    <n v="0.1"/>
    <n v="51.28"/>
    <n v="275.72400000000005"/>
    <n v="153.84"/>
    <n v="121.88400000000004"/>
    <n v="0.44205074639857256"/>
  </r>
  <r>
    <n v="1237"/>
    <x v="3"/>
    <n v="2026"/>
    <x v="0"/>
    <n v="1"/>
    <x v="0"/>
    <x v="3"/>
    <x v="7"/>
    <x v="2"/>
    <x v="2"/>
    <x v="2"/>
    <s v="Packing Cube Set"/>
    <n v="1"/>
    <n v="46.99"/>
    <n v="0.05"/>
    <n v="18.11"/>
    <n v="44.640500000000003"/>
    <n v="18.11"/>
    <n v="26.530500000000004"/>
    <n v="0.59431457980981395"/>
  </r>
  <r>
    <n v="1908"/>
    <x v="3"/>
    <n v="2026"/>
    <x v="0"/>
    <n v="1"/>
    <x v="0"/>
    <x v="3"/>
    <x v="8"/>
    <x v="0"/>
    <x v="1"/>
    <x v="4"/>
    <s v="Resistance Band Set"/>
    <n v="1"/>
    <n v="40"/>
    <n v="0"/>
    <n v="15.04"/>
    <n v="40"/>
    <n v="15.04"/>
    <n v="24.96"/>
    <n v="0.624"/>
  </r>
  <r>
    <n v="2245"/>
    <x v="3"/>
    <n v="2026"/>
    <x v="0"/>
    <n v="1"/>
    <x v="0"/>
    <x v="0"/>
    <x v="9"/>
    <x v="0"/>
    <x v="1"/>
    <x v="1"/>
    <s v="Summit Backpack 45L"/>
    <n v="1"/>
    <n v="153.38999999999999"/>
    <n v="0"/>
    <n v="78.59"/>
    <n v="153.38999999999999"/>
    <n v="78.59"/>
    <n v="74.799999999999983"/>
    <n v="0.48764587000456344"/>
  </r>
  <r>
    <n v="2928"/>
    <x v="3"/>
    <n v="2026"/>
    <x v="0"/>
    <n v="1"/>
    <x v="0"/>
    <x v="1"/>
    <x v="6"/>
    <x v="0"/>
    <x v="0"/>
    <x v="4"/>
    <s v="Weighted Vest"/>
    <n v="2"/>
    <n v="124.97"/>
    <n v="0.1"/>
    <n v="67.36"/>
    <n v="224.946"/>
    <n v="134.72"/>
    <n v="90.225999999999999"/>
    <n v="0.40110070861451191"/>
  </r>
  <r>
    <n v="4249"/>
    <x v="3"/>
    <n v="2026"/>
    <x v="0"/>
    <n v="1"/>
    <x v="0"/>
    <x v="3"/>
    <x v="4"/>
    <x v="3"/>
    <x v="1"/>
    <x v="0"/>
    <s v="Cycling Pack 12L"/>
    <n v="2"/>
    <n v="100.12"/>
    <n v="0.1"/>
    <n v="49.67"/>
    <n v="180.21600000000001"/>
    <n v="99.34"/>
    <n v="80.876000000000005"/>
    <n v="0.44877258401029874"/>
  </r>
  <r>
    <n v="1734"/>
    <x v="4"/>
    <n v="2026"/>
    <x v="0"/>
    <n v="1"/>
    <x v="0"/>
    <x v="3"/>
    <x v="8"/>
    <x v="3"/>
    <x v="0"/>
    <x v="4"/>
    <s v="Resistance Band Set"/>
    <n v="1"/>
    <n v="40.6"/>
    <n v="0.15"/>
    <n v="14.61"/>
    <n v="34.51"/>
    <n v="14.61"/>
    <n v="19.899999999999999"/>
    <n v="0.57664445088380178"/>
  </r>
  <r>
    <n v="2331"/>
    <x v="4"/>
    <n v="2026"/>
    <x v="0"/>
    <n v="1"/>
    <x v="0"/>
    <x v="3"/>
    <x v="8"/>
    <x v="0"/>
    <x v="1"/>
    <x v="0"/>
    <s v="Cycling Pack 12L"/>
    <n v="1"/>
    <n v="104.23"/>
    <n v="0.1"/>
    <n v="51.6"/>
    <n v="93.807000000000002"/>
    <n v="51.6"/>
    <n v="42.207000000000001"/>
    <n v="0.44993443986056475"/>
  </r>
  <r>
    <n v="2475"/>
    <x v="4"/>
    <n v="2026"/>
    <x v="0"/>
    <n v="1"/>
    <x v="0"/>
    <x v="1"/>
    <x v="1"/>
    <x v="2"/>
    <x v="0"/>
    <x v="4"/>
    <s v="Weighted Vest"/>
    <n v="5"/>
    <n v="122.87"/>
    <n v="0.05"/>
    <n v="69.67"/>
    <n v="583.63250000000005"/>
    <n v="348.35"/>
    <n v="235.28250000000003"/>
    <n v="0.40313467807224584"/>
  </r>
  <r>
    <n v="1433"/>
    <x v="5"/>
    <n v="2026"/>
    <x v="0"/>
    <n v="1"/>
    <x v="0"/>
    <x v="2"/>
    <x v="10"/>
    <x v="0"/>
    <x v="1"/>
    <x v="2"/>
    <s v="Insulated Bottle"/>
    <n v="2"/>
    <n v="36.619999999999997"/>
    <n v="0.05"/>
    <n v="13.87"/>
    <n v="69.577999999999989"/>
    <n v="27.74"/>
    <n v="41.837999999999994"/>
    <n v="0.60131075914800658"/>
  </r>
  <r>
    <n v="3624"/>
    <x v="5"/>
    <n v="2026"/>
    <x v="0"/>
    <n v="1"/>
    <x v="0"/>
    <x v="3"/>
    <x v="7"/>
    <x v="0"/>
    <x v="1"/>
    <x v="1"/>
    <s v="Hiking Daypack 20L"/>
    <n v="1"/>
    <n v="93.4"/>
    <n v="0"/>
    <n v="46.11"/>
    <n v="93.4"/>
    <n v="46.11"/>
    <n v="47.290000000000006"/>
    <n v="0.50631691648822275"/>
  </r>
  <r>
    <n v="4680"/>
    <x v="5"/>
    <n v="2026"/>
    <x v="0"/>
    <n v="1"/>
    <x v="0"/>
    <x v="1"/>
    <x v="1"/>
    <x v="3"/>
    <x v="1"/>
    <x v="3"/>
    <s v="Portable Camp Stove"/>
    <n v="2"/>
    <n v="81.260000000000005"/>
    <n v="0"/>
    <n v="39.119999999999997"/>
    <n v="162.52000000000001"/>
    <n v="78.239999999999995"/>
    <n v="84.280000000000015"/>
    <n v="0.51858232832882112"/>
  </r>
  <r>
    <n v="4803"/>
    <x v="5"/>
    <n v="2026"/>
    <x v="0"/>
    <n v="1"/>
    <x v="0"/>
    <x v="1"/>
    <x v="11"/>
    <x v="3"/>
    <x v="1"/>
    <x v="4"/>
    <s v="Recovery Roller"/>
    <n v="2"/>
    <n v="35.78"/>
    <n v="0"/>
    <n v="13.84"/>
    <n v="71.56"/>
    <n v="27.68"/>
    <n v="43.88"/>
    <n v="0.61319172722191173"/>
  </r>
  <r>
    <n v="248"/>
    <x v="6"/>
    <n v="2026"/>
    <x v="0"/>
    <n v="1"/>
    <x v="0"/>
    <x v="1"/>
    <x v="12"/>
    <x v="3"/>
    <x v="1"/>
    <x v="0"/>
    <s v="Commuter Helmet"/>
    <n v="3"/>
    <n v="81.64"/>
    <n v="0"/>
    <n v="43.84"/>
    <n v="244.92000000000002"/>
    <n v="131.52000000000001"/>
    <n v="113.4"/>
    <n v="0.46300832925036745"/>
  </r>
  <r>
    <n v="1118"/>
    <x v="6"/>
    <n v="2026"/>
    <x v="0"/>
    <n v="1"/>
    <x v="0"/>
    <x v="1"/>
    <x v="12"/>
    <x v="0"/>
    <x v="0"/>
    <x v="2"/>
    <s v="Carry-On Duffel"/>
    <n v="2"/>
    <n v="131.63999999999999"/>
    <n v="0.05"/>
    <n v="69.02"/>
    <n v="250.11599999999996"/>
    <n v="138.04"/>
    <n v="112.07599999999996"/>
    <n v="0.44809608341729429"/>
  </r>
  <r>
    <n v="3023"/>
    <x v="6"/>
    <n v="2026"/>
    <x v="0"/>
    <n v="1"/>
    <x v="0"/>
    <x v="2"/>
    <x v="3"/>
    <x v="3"/>
    <x v="1"/>
    <x v="1"/>
    <s v="Summit Backpack 45L"/>
    <n v="2"/>
    <n v="155.35"/>
    <n v="0"/>
    <n v="80.790000000000006"/>
    <n v="310.7"/>
    <n v="161.58000000000001"/>
    <n v="149.11999999999998"/>
    <n v="0.47994850337946565"/>
  </r>
  <r>
    <n v="3903"/>
    <x v="6"/>
    <n v="2026"/>
    <x v="0"/>
    <n v="1"/>
    <x v="0"/>
    <x v="3"/>
    <x v="8"/>
    <x v="0"/>
    <x v="0"/>
    <x v="4"/>
    <s v="Training Mat"/>
    <n v="2"/>
    <n v="51.56"/>
    <n v="0.05"/>
    <n v="22.26"/>
    <n v="97.963999999999999"/>
    <n v="44.52"/>
    <n v="53.443999999999996"/>
    <n v="0.54554734392225712"/>
  </r>
  <r>
    <n v="62"/>
    <x v="7"/>
    <n v="2026"/>
    <x v="0"/>
    <n v="1"/>
    <x v="0"/>
    <x v="1"/>
    <x v="12"/>
    <x v="0"/>
    <x v="1"/>
    <x v="0"/>
    <s v="Trail Bike Light"/>
    <n v="2"/>
    <n v="51.63"/>
    <n v="0"/>
    <n v="22.54"/>
    <n v="103.26"/>
    <n v="45.08"/>
    <n v="58.180000000000007"/>
    <n v="0.5634321131125315"/>
  </r>
  <r>
    <n v="142"/>
    <x v="7"/>
    <n v="2026"/>
    <x v="0"/>
    <n v="1"/>
    <x v="0"/>
    <x v="0"/>
    <x v="9"/>
    <x v="1"/>
    <x v="2"/>
    <x v="3"/>
    <s v="Alpine Tent 4P"/>
    <n v="5"/>
    <n v="344.88"/>
    <n v="0.15"/>
    <n v="190.66"/>
    <n v="1465.74"/>
    <n v="953.3"/>
    <n v="512.44000000000005"/>
    <n v="0.34961180018284282"/>
  </r>
  <r>
    <n v="450"/>
    <x v="7"/>
    <n v="2026"/>
    <x v="0"/>
    <n v="1"/>
    <x v="0"/>
    <x v="2"/>
    <x v="3"/>
    <x v="2"/>
    <x v="1"/>
    <x v="1"/>
    <s v="Hiking Daypack 20L"/>
    <n v="2"/>
    <n v="94.06"/>
    <n v="0.15"/>
    <n v="46.33"/>
    <n v="159.90199999999999"/>
    <n v="92.66"/>
    <n v="67.24199999999999"/>
    <n v="0.42052006854198193"/>
  </r>
  <r>
    <n v="4397"/>
    <x v="7"/>
    <n v="2026"/>
    <x v="0"/>
    <n v="1"/>
    <x v="0"/>
    <x v="0"/>
    <x v="0"/>
    <x v="0"/>
    <x v="2"/>
    <x v="1"/>
    <s v="Trekking Poles"/>
    <n v="1"/>
    <n v="72.38"/>
    <n v="0"/>
    <n v="31.65"/>
    <n v="72.38"/>
    <n v="31.65"/>
    <n v="40.729999999999997"/>
    <n v="0.56272450953302011"/>
  </r>
  <r>
    <n v="4798"/>
    <x v="7"/>
    <n v="2026"/>
    <x v="0"/>
    <n v="1"/>
    <x v="0"/>
    <x v="1"/>
    <x v="6"/>
    <x v="0"/>
    <x v="1"/>
    <x v="1"/>
    <s v="Summit Backpack 45L"/>
    <n v="1"/>
    <n v="153.69"/>
    <n v="0"/>
    <n v="77.47"/>
    <n v="153.69"/>
    <n v="77.47"/>
    <n v="76.22"/>
    <n v="0.49593337237295854"/>
  </r>
  <r>
    <n v="136"/>
    <x v="8"/>
    <n v="2026"/>
    <x v="0"/>
    <n v="1"/>
    <x v="0"/>
    <x v="3"/>
    <x v="13"/>
    <x v="1"/>
    <x v="2"/>
    <x v="2"/>
    <s v="Travel Backpack 35L"/>
    <n v="15"/>
    <n v="168.62"/>
    <n v="0.05"/>
    <n v="86.09"/>
    <n v="2402.835"/>
    <n v="1291.3500000000001"/>
    <n v="1111.4849999999999"/>
    <n v="0.46257233642759488"/>
  </r>
  <r>
    <n v="2782"/>
    <x v="8"/>
    <n v="2026"/>
    <x v="0"/>
    <n v="1"/>
    <x v="0"/>
    <x v="3"/>
    <x v="4"/>
    <x v="0"/>
    <x v="1"/>
    <x v="1"/>
    <s v="Summit Backpack 45L"/>
    <n v="1"/>
    <n v="152.75"/>
    <n v="0.05"/>
    <n v="79.88"/>
    <n v="145.11249999999998"/>
    <n v="79.88"/>
    <n v="65.232499999999987"/>
    <n v="0.44953053665259707"/>
  </r>
  <r>
    <n v="4704"/>
    <x v="8"/>
    <n v="2026"/>
    <x v="0"/>
    <n v="1"/>
    <x v="0"/>
    <x v="1"/>
    <x v="14"/>
    <x v="3"/>
    <x v="1"/>
    <x v="4"/>
    <s v="Recovery Roller"/>
    <n v="2"/>
    <n v="36.72"/>
    <n v="0.05"/>
    <n v="14.15"/>
    <n v="69.768000000000001"/>
    <n v="28.3"/>
    <n v="41.468000000000004"/>
    <n v="0.59436991170737308"/>
  </r>
  <r>
    <n v="69"/>
    <x v="9"/>
    <n v="2026"/>
    <x v="0"/>
    <n v="1"/>
    <x v="0"/>
    <x v="0"/>
    <x v="15"/>
    <x v="0"/>
    <x v="0"/>
    <x v="1"/>
    <s v="Trail Boots"/>
    <n v="6"/>
    <n v="141.31"/>
    <n v="0.05"/>
    <n v="79.349999999999994"/>
    <n v="805.46699999999998"/>
    <n v="476.09999999999997"/>
    <n v="329.36700000000002"/>
    <n v="0.4089143316858419"/>
  </r>
  <r>
    <n v="490"/>
    <x v="9"/>
    <n v="2026"/>
    <x v="0"/>
    <n v="1"/>
    <x v="0"/>
    <x v="2"/>
    <x v="10"/>
    <x v="0"/>
    <x v="2"/>
    <x v="3"/>
    <s v="Compact Sleeping Bag"/>
    <n v="2"/>
    <n v="121.23"/>
    <n v="0"/>
    <n v="59.66"/>
    <n v="242.46"/>
    <n v="119.32"/>
    <n v="123.14000000000001"/>
    <n v="0.50787758805576178"/>
  </r>
  <r>
    <n v="3685"/>
    <x v="9"/>
    <n v="2026"/>
    <x v="0"/>
    <n v="1"/>
    <x v="0"/>
    <x v="3"/>
    <x v="8"/>
    <x v="0"/>
    <x v="1"/>
    <x v="2"/>
    <s v="Travel Backpack 35L"/>
    <n v="3"/>
    <n v="161.58000000000001"/>
    <n v="0"/>
    <n v="85.58"/>
    <n v="484.74"/>
    <n v="256.74"/>
    <n v="228"/>
    <n v="0.47035524198539425"/>
  </r>
  <r>
    <n v="3796"/>
    <x v="9"/>
    <n v="2026"/>
    <x v="0"/>
    <n v="1"/>
    <x v="0"/>
    <x v="3"/>
    <x v="8"/>
    <x v="2"/>
    <x v="0"/>
    <x v="2"/>
    <s v="Travel Backpack 35L"/>
    <n v="2"/>
    <n v="166.84"/>
    <n v="0"/>
    <n v="88.67"/>
    <n v="333.68"/>
    <n v="177.34"/>
    <n v="156.34"/>
    <n v="0.4685327259649964"/>
  </r>
  <r>
    <n v="387"/>
    <x v="10"/>
    <n v="2026"/>
    <x v="0"/>
    <n v="1"/>
    <x v="0"/>
    <x v="2"/>
    <x v="5"/>
    <x v="0"/>
    <x v="0"/>
    <x v="1"/>
    <s v="Summit Backpack 45L"/>
    <n v="1"/>
    <n v="150.96"/>
    <n v="0"/>
    <n v="77.5"/>
    <n v="150.96"/>
    <n v="77.5"/>
    <n v="73.460000000000008"/>
    <n v="0.48661897191308956"/>
  </r>
  <r>
    <n v="2796"/>
    <x v="10"/>
    <n v="2026"/>
    <x v="0"/>
    <n v="1"/>
    <x v="0"/>
    <x v="3"/>
    <x v="7"/>
    <x v="2"/>
    <x v="0"/>
    <x v="2"/>
    <s v="Insulated Bottle"/>
    <n v="3"/>
    <n v="36.33"/>
    <n v="0.05"/>
    <n v="13.27"/>
    <n v="103.54049999999999"/>
    <n v="39.81"/>
    <n v="63.730499999999992"/>
    <n v="0.61551277036521934"/>
  </r>
  <r>
    <n v="3703"/>
    <x v="10"/>
    <n v="2026"/>
    <x v="0"/>
    <n v="1"/>
    <x v="0"/>
    <x v="3"/>
    <x v="8"/>
    <x v="0"/>
    <x v="0"/>
    <x v="2"/>
    <s v="Insulated Bottle"/>
    <n v="1"/>
    <n v="35.340000000000003"/>
    <n v="0.1"/>
    <n v="13.36"/>
    <n v="31.806000000000004"/>
    <n v="13.36"/>
    <n v="18.446000000000005"/>
    <n v="0.5799534678991386"/>
  </r>
  <r>
    <n v="4674"/>
    <x v="10"/>
    <n v="2026"/>
    <x v="0"/>
    <n v="1"/>
    <x v="0"/>
    <x v="3"/>
    <x v="8"/>
    <x v="0"/>
    <x v="0"/>
    <x v="2"/>
    <s v="Packing Cube Set"/>
    <n v="2"/>
    <n v="46.27"/>
    <n v="0"/>
    <n v="18.23"/>
    <n v="92.54"/>
    <n v="36.46"/>
    <n v="56.080000000000005"/>
    <n v="0.60600821266479366"/>
  </r>
  <r>
    <n v="4789"/>
    <x v="10"/>
    <n v="2026"/>
    <x v="0"/>
    <n v="1"/>
    <x v="0"/>
    <x v="3"/>
    <x v="7"/>
    <x v="0"/>
    <x v="0"/>
    <x v="0"/>
    <s v="Commuter Helmet"/>
    <n v="1"/>
    <n v="79.930000000000007"/>
    <n v="0.05"/>
    <n v="43.73"/>
    <n v="75.933500000000009"/>
    <n v="43.73"/>
    <n v="32.203500000000012"/>
    <n v="0.42410135184075554"/>
  </r>
  <r>
    <n v="804"/>
    <x v="11"/>
    <n v="2026"/>
    <x v="0"/>
    <n v="1"/>
    <x v="0"/>
    <x v="1"/>
    <x v="12"/>
    <x v="2"/>
    <x v="1"/>
    <x v="1"/>
    <s v="Trail Boots"/>
    <n v="1"/>
    <n v="141.25"/>
    <n v="0"/>
    <n v="78.72"/>
    <n v="141.25"/>
    <n v="78.72"/>
    <n v="62.53"/>
    <n v="0.44269026548672569"/>
  </r>
  <r>
    <n v="1780"/>
    <x v="11"/>
    <n v="2026"/>
    <x v="0"/>
    <n v="1"/>
    <x v="0"/>
    <x v="3"/>
    <x v="8"/>
    <x v="0"/>
    <x v="0"/>
    <x v="0"/>
    <s v="Cycling Pack 12L"/>
    <n v="2"/>
    <n v="103.64"/>
    <n v="0.1"/>
    <n v="50.96"/>
    <n v="186.55199999999999"/>
    <n v="101.92"/>
    <n v="84.631999999999991"/>
    <n v="0.45366439384193147"/>
  </r>
  <r>
    <n v="2844"/>
    <x v="11"/>
    <n v="2026"/>
    <x v="0"/>
    <n v="1"/>
    <x v="0"/>
    <x v="0"/>
    <x v="0"/>
    <x v="0"/>
    <x v="1"/>
    <x v="2"/>
    <s v="Carry-On Duffel"/>
    <n v="1"/>
    <n v="136.18"/>
    <n v="0"/>
    <n v="68.34"/>
    <n v="136.18"/>
    <n v="68.34"/>
    <n v="67.84"/>
    <n v="0.498164194448524"/>
  </r>
  <r>
    <n v="3068"/>
    <x v="11"/>
    <n v="2026"/>
    <x v="0"/>
    <n v="1"/>
    <x v="0"/>
    <x v="2"/>
    <x v="2"/>
    <x v="3"/>
    <x v="1"/>
    <x v="4"/>
    <s v="Recovery Roller"/>
    <n v="1"/>
    <n v="36.43"/>
    <n v="0"/>
    <n v="14.33"/>
    <n v="36.43"/>
    <n v="14.33"/>
    <n v="22.1"/>
    <n v="0.60664287674993145"/>
  </r>
  <r>
    <n v="3096"/>
    <x v="11"/>
    <n v="2026"/>
    <x v="0"/>
    <n v="1"/>
    <x v="0"/>
    <x v="3"/>
    <x v="7"/>
    <x v="0"/>
    <x v="1"/>
    <x v="4"/>
    <s v="Training Mat"/>
    <n v="2"/>
    <n v="50.51"/>
    <n v="0.1"/>
    <n v="21.84"/>
    <n v="90.917999999999992"/>
    <n v="43.68"/>
    <n v="47.237999999999992"/>
    <n v="0.5195670824259222"/>
  </r>
  <r>
    <n v="3129"/>
    <x v="11"/>
    <n v="2026"/>
    <x v="0"/>
    <n v="1"/>
    <x v="0"/>
    <x v="3"/>
    <x v="13"/>
    <x v="2"/>
    <x v="0"/>
    <x v="4"/>
    <s v="Weighted Vest"/>
    <n v="1"/>
    <n v="123"/>
    <n v="0"/>
    <n v="67.3"/>
    <n v="123"/>
    <n v="67.3"/>
    <n v="55.7"/>
    <n v="0.45284552845528458"/>
  </r>
  <r>
    <n v="3948"/>
    <x v="11"/>
    <n v="2026"/>
    <x v="0"/>
    <n v="1"/>
    <x v="0"/>
    <x v="1"/>
    <x v="14"/>
    <x v="0"/>
    <x v="1"/>
    <x v="1"/>
    <s v="Trekking Poles"/>
    <n v="2"/>
    <n v="72.239999999999995"/>
    <n v="0"/>
    <n v="32.94"/>
    <n v="144.47999999999999"/>
    <n v="65.88"/>
    <n v="78.599999999999994"/>
    <n v="0.54401993355481726"/>
  </r>
  <r>
    <n v="5036"/>
    <x v="11"/>
    <n v="2026"/>
    <x v="0"/>
    <n v="1"/>
    <x v="0"/>
    <x v="2"/>
    <x v="3"/>
    <x v="2"/>
    <x v="0"/>
    <x v="1"/>
    <s v="Summit Backpack 45L"/>
    <n v="1"/>
    <n v="151.11000000000001"/>
    <n v="0.15"/>
    <n v="79.650000000000006"/>
    <n v="128.4435"/>
    <n v="79.650000000000006"/>
    <n v="48.793499999999995"/>
    <n v="0.37988298356865075"/>
  </r>
  <r>
    <n v="2681"/>
    <x v="12"/>
    <n v="2026"/>
    <x v="0"/>
    <n v="1"/>
    <x v="0"/>
    <x v="3"/>
    <x v="4"/>
    <x v="0"/>
    <x v="1"/>
    <x v="1"/>
    <s v="Hiking Daypack 20L"/>
    <n v="1"/>
    <n v="94.32"/>
    <n v="0"/>
    <n v="45.93"/>
    <n v="94.32"/>
    <n v="45.93"/>
    <n v="48.389999999999993"/>
    <n v="0.51304071246819338"/>
  </r>
  <r>
    <n v="5101"/>
    <x v="12"/>
    <n v="2026"/>
    <x v="0"/>
    <n v="1"/>
    <x v="0"/>
    <x v="1"/>
    <x v="12"/>
    <x v="0"/>
    <x v="0"/>
    <x v="0"/>
    <s v="Trail Bike Light"/>
    <n v="3"/>
    <n v="51.52"/>
    <n v="0"/>
    <n v="21.92"/>
    <n v="154.56"/>
    <n v="65.760000000000005"/>
    <n v="88.8"/>
    <n v="0.57453416149068315"/>
  </r>
  <r>
    <n v="3871"/>
    <x v="13"/>
    <n v="2026"/>
    <x v="0"/>
    <n v="1"/>
    <x v="0"/>
    <x v="0"/>
    <x v="15"/>
    <x v="0"/>
    <x v="1"/>
    <x v="1"/>
    <s v="Trail Boots"/>
    <n v="2"/>
    <n v="146.4"/>
    <n v="0.05"/>
    <n v="81.72"/>
    <n v="278.16000000000003"/>
    <n v="163.44"/>
    <n v="114.72000000000003"/>
    <n v="0.4124245038826575"/>
  </r>
  <r>
    <n v="4643"/>
    <x v="13"/>
    <n v="2026"/>
    <x v="0"/>
    <n v="1"/>
    <x v="0"/>
    <x v="0"/>
    <x v="0"/>
    <x v="1"/>
    <x v="2"/>
    <x v="2"/>
    <s v="Packing Cube Set"/>
    <n v="3"/>
    <n v="47.32"/>
    <n v="0.1"/>
    <n v="18.420000000000002"/>
    <n v="127.76400000000001"/>
    <n v="55.260000000000005"/>
    <n v="72.504000000000005"/>
    <n v="0.56748379825302897"/>
  </r>
  <r>
    <n v="4703"/>
    <x v="13"/>
    <n v="2026"/>
    <x v="0"/>
    <n v="1"/>
    <x v="0"/>
    <x v="3"/>
    <x v="13"/>
    <x v="2"/>
    <x v="2"/>
    <x v="4"/>
    <s v="Resistance Band Set"/>
    <n v="2"/>
    <n v="40.450000000000003"/>
    <n v="0.05"/>
    <n v="15.14"/>
    <n v="76.855000000000004"/>
    <n v="30.28"/>
    <n v="46.575000000000003"/>
    <n v="0.60601132001821612"/>
  </r>
  <r>
    <n v="5068"/>
    <x v="13"/>
    <n v="2026"/>
    <x v="0"/>
    <n v="1"/>
    <x v="0"/>
    <x v="0"/>
    <x v="0"/>
    <x v="0"/>
    <x v="0"/>
    <x v="2"/>
    <s v="Packing Cube Set"/>
    <n v="2"/>
    <n v="47.05"/>
    <n v="0.1"/>
    <n v="18.8"/>
    <n v="84.69"/>
    <n v="37.6"/>
    <n v="47.089999999999996"/>
    <n v="0.55602786633604906"/>
  </r>
  <r>
    <n v="1539"/>
    <x v="14"/>
    <n v="2026"/>
    <x v="0"/>
    <n v="1"/>
    <x v="0"/>
    <x v="3"/>
    <x v="8"/>
    <x v="2"/>
    <x v="2"/>
    <x v="4"/>
    <s v="Weighted Vest"/>
    <n v="3"/>
    <n v="123.14"/>
    <n v="0.05"/>
    <n v="70.67"/>
    <n v="350.94900000000001"/>
    <n v="212.01"/>
    <n v="138.93900000000002"/>
    <n v="0.39589513006163296"/>
  </r>
  <r>
    <n v="1709"/>
    <x v="14"/>
    <n v="2026"/>
    <x v="0"/>
    <n v="1"/>
    <x v="0"/>
    <x v="3"/>
    <x v="13"/>
    <x v="0"/>
    <x v="0"/>
    <x v="1"/>
    <s v="Summit Backpack 45L"/>
    <n v="2"/>
    <n v="151.33000000000001"/>
    <n v="0.1"/>
    <n v="78.44"/>
    <n v="272.39400000000001"/>
    <n v="156.88"/>
    <n v="115.51400000000001"/>
    <n v="0.42406954631893512"/>
  </r>
  <r>
    <n v="2702"/>
    <x v="14"/>
    <n v="2026"/>
    <x v="0"/>
    <n v="1"/>
    <x v="0"/>
    <x v="1"/>
    <x v="14"/>
    <x v="0"/>
    <x v="0"/>
    <x v="1"/>
    <s v="Trail Boots"/>
    <n v="5"/>
    <n v="144.01"/>
    <n v="0.05"/>
    <n v="79.64"/>
    <n v="684.0474999999999"/>
    <n v="398.2"/>
    <n v="285.84749999999991"/>
    <n v="0.41787668254032062"/>
  </r>
  <r>
    <n v="3176"/>
    <x v="14"/>
    <n v="2026"/>
    <x v="0"/>
    <n v="1"/>
    <x v="0"/>
    <x v="3"/>
    <x v="8"/>
    <x v="0"/>
    <x v="0"/>
    <x v="1"/>
    <s v="Hiking Daypack 20L"/>
    <n v="3"/>
    <n v="91.19"/>
    <n v="0"/>
    <n v="44.47"/>
    <n v="273.57"/>
    <n v="133.41"/>
    <n v="140.16"/>
    <n v="0.5123368790437548"/>
  </r>
  <r>
    <n v="3705"/>
    <x v="14"/>
    <n v="2026"/>
    <x v="0"/>
    <n v="1"/>
    <x v="0"/>
    <x v="3"/>
    <x v="7"/>
    <x v="2"/>
    <x v="1"/>
    <x v="2"/>
    <s v="Packing Cube Set"/>
    <n v="2"/>
    <n v="45.45"/>
    <n v="0"/>
    <n v="18.190000000000001"/>
    <n v="90.9"/>
    <n v="36.380000000000003"/>
    <n v="54.52"/>
    <n v="0.59977997799779981"/>
  </r>
  <r>
    <n v="3736"/>
    <x v="14"/>
    <n v="2026"/>
    <x v="0"/>
    <n v="1"/>
    <x v="0"/>
    <x v="1"/>
    <x v="1"/>
    <x v="3"/>
    <x v="1"/>
    <x v="4"/>
    <s v="Resistance Band Set"/>
    <n v="1"/>
    <n v="40.72"/>
    <n v="0"/>
    <n v="14.94"/>
    <n v="40.72"/>
    <n v="14.94"/>
    <n v="25.78"/>
    <n v="0.6331041257367388"/>
  </r>
  <r>
    <n v="3967"/>
    <x v="14"/>
    <n v="2026"/>
    <x v="0"/>
    <n v="1"/>
    <x v="0"/>
    <x v="1"/>
    <x v="12"/>
    <x v="0"/>
    <x v="2"/>
    <x v="2"/>
    <s v="Insulated Bottle"/>
    <n v="2"/>
    <n v="37.090000000000003"/>
    <n v="0"/>
    <n v="13.29"/>
    <n v="74.180000000000007"/>
    <n v="26.58"/>
    <n v="47.600000000000009"/>
    <n v="0.64168239417632789"/>
  </r>
  <r>
    <n v="170"/>
    <x v="15"/>
    <n v="2026"/>
    <x v="0"/>
    <n v="1"/>
    <x v="0"/>
    <x v="2"/>
    <x v="10"/>
    <x v="0"/>
    <x v="1"/>
    <x v="3"/>
    <s v="Compact Sleeping Bag"/>
    <n v="1"/>
    <n v="124.45"/>
    <n v="0.15"/>
    <n v="59.77"/>
    <n v="105.7825"/>
    <n v="59.77"/>
    <n v="46.012499999999996"/>
    <n v="0.43497270342447941"/>
  </r>
  <r>
    <n v="1040"/>
    <x v="15"/>
    <n v="2026"/>
    <x v="0"/>
    <n v="1"/>
    <x v="0"/>
    <x v="0"/>
    <x v="0"/>
    <x v="2"/>
    <x v="1"/>
    <x v="2"/>
    <s v="Insulated Bottle"/>
    <n v="1"/>
    <n v="35.93"/>
    <n v="0.05"/>
    <n v="13.33"/>
    <n v="34.133499999999998"/>
    <n v="13.33"/>
    <n v="20.8035"/>
    <n v="0.60947456311248482"/>
  </r>
  <r>
    <n v="2380"/>
    <x v="15"/>
    <n v="2026"/>
    <x v="0"/>
    <n v="1"/>
    <x v="0"/>
    <x v="3"/>
    <x v="13"/>
    <x v="0"/>
    <x v="0"/>
    <x v="3"/>
    <s v="Compact Sleeping Bag"/>
    <n v="4"/>
    <n v="121.8"/>
    <n v="0.05"/>
    <n v="59.57"/>
    <n v="462.84"/>
    <n v="238.28"/>
    <n v="224.55999999999997"/>
    <n v="0.48517846339987897"/>
  </r>
  <r>
    <n v="3219"/>
    <x v="15"/>
    <n v="2026"/>
    <x v="0"/>
    <n v="1"/>
    <x v="0"/>
    <x v="1"/>
    <x v="11"/>
    <x v="2"/>
    <x v="0"/>
    <x v="1"/>
    <s v="Hiking Daypack 20L"/>
    <n v="1"/>
    <n v="92.6"/>
    <n v="0.05"/>
    <n v="44.15"/>
    <n v="87.969999999999985"/>
    <n v="44.15"/>
    <n v="43.819999999999986"/>
    <n v="0.4981243605774695"/>
  </r>
  <r>
    <n v="4425"/>
    <x v="15"/>
    <n v="2026"/>
    <x v="0"/>
    <n v="1"/>
    <x v="0"/>
    <x v="1"/>
    <x v="12"/>
    <x v="1"/>
    <x v="2"/>
    <x v="0"/>
    <s v="Cycling Pack 12L"/>
    <n v="10"/>
    <n v="102.68"/>
    <n v="0.15"/>
    <n v="51.07"/>
    <n v="872.78000000000009"/>
    <n v="510.7"/>
    <n v="362.0800000000001"/>
    <n v="0.41485826897958256"/>
  </r>
  <r>
    <n v="4508"/>
    <x v="15"/>
    <n v="2026"/>
    <x v="0"/>
    <n v="1"/>
    <x v="0"/>
    <x v="3"/>
    <x v="13"/>
    <x v="3"/>
    <x v="1"/>
    <x v="0"/>
    <s v="Compact Repair Kit"/>
    <n v="3"/>
    <n v="40.92"/>
    <n v="0.15"/>
    <n v="16.71"/>
    <n v="104.346"/>
    <n v="50.13"/>
    <n v="54.216000000000001"/>
    <n v="0.51957909263412105"/>
  </r>
  <r>
    <n v="4806"/>
    <x v="15"/>
    <n v="2026"/>
    <x v="0"/>
    <n v="1"/>
    <x v="0"/>
    <x v="2"/>
    <x v="16"/>
    <x v="2"/>
    <x v="1"/>
    <x v="0"/>
    <s v="Cycling Pack 12L"/>
    <n v="4"/>
    <n v="102.68"/>
    <n v="0"/>
    <n v="50.83"/>
    <n v="410.72"/>
    <n v="203.32"/>
    <n v="207.40000000000003"/>
    <n v="0.50496688741721862"/>
  </r>
  <r>
    <n v="755"/>
    <x v="16"/>
    <n v="2026"/>
    <x v="0"/>
    <n v="1"/>
    <x v="0"/>
    <x v="0"/>
    <x v="9"/>
    <x v="3"/>
    <x v="1"/>
    <x v="2"/>
    <s v="Travel Backpack 35L"/>
    <n v="2"/>
    <n v="164.38"/>
    <n v="0.05"/>
    <n v="85.93"/>
    <n v="312.322"/>
    <n v="171.86"/>
    <n v="140.46199999999999"/>
    <n v="0.44973456881039436"/>
  </r>
  <r>
    <n v="3171"/>
    <x v="16"/>
    <n v="2026"/>
    <x v="0"/>
    <n v="1"/>
    <x v="0"/>
    <x v="0"/>
    <x v="15"/>
    <x v="2"/>
    <x v="0"/>
    <x v="0"/>
    <s v="Trail Bike Light"/>
    <n v="1"/>
    <n v="51.78"/>
    <n v="0"/>
    <n v="22.64"/>
    <n v="51.78"/>
    <n v="22.64"/>
    <n v="29.14"/>
    <n v="0.56276554654306687"/>
  </r>
  <r>
    <n v="4277"/>
    <x v="16"/>
    <n v="2026"/>
    <x v="0"/>
    <n v="1"/>
    <x v="0"/>
    <x v="1"/>
    <x v="11"/>
    <x v="2"/>
    <x v="0"/>
    <x v="4"/>
    <s v="Training Mat"/>
    <n v="1"/>
    <n v="50.52"/>
    <n v="0.05"/>
    <n v="22.37"/>
    <n v="47.994"/>
    <n v="22.37"/>
    <n v="25.623999999999999"/>
    <n v="0.5339000708421886"/>
  </r>
  <r>
    <n v="4648"/>
    <x v="16"/>
    <n v="2026"/>
    <x v="0"/>
    <n v="1"/>
    <x v="0"/>
    <x v="1"/>
    <x v="14"/>
    <x v="3"/>
    <x v="1"/>
    <x v="3"/>
    <s v="Trail Tent 2P"/>
    <n v="1"/>
    <n v="199.02"/>
    <n v="0"/>
    <n v="106.49"/>
    <n v="199.02"/>
    <n v="106.49"/>
    <n v="92.530000000000015"/>
    <n v="0.46492814792483173"/>
  </r>
  <r>
    <n v="157"/>
    <x v="17"/>
    <n v="2026"/>
    <x v="0"/>
    <n v="1"/>
    <x v="0"/>
    <x v="3"/>
    <x v="8"/>
    <x v="2"/>
    <x v="0"/>
    <x v="3"/>
    <s v="Portable Camp Stove"/>
    <n v="3"/>
    <n v="80.27"/>
    <n v="0.1"/>
    <n v="39.26"/>
    <n v="216.72900000000001"/>
    <n v="117.78"/>
    <n v="98.949000000000012"/>
    <n v="0.45655634455933447"/>
  </r>
  <r>
    <n v="2271"/>
    <x v="17"/>
    <n v="2026"/>
    <x v="0"/>
    <n v="1"/>
    <x v="0"/>
    <x v="1"/>
    <x v="1"/>
    <x v="2"/>
    <x v="1"/>
    <x v="3"/>
    <s v="Alpine Tent 4P"/>
    <n v="4"/>
    <n v="333.28"/>
    <n v="0"/>
    <n v="195.76"/>
    <n v="1333.12"/>
    <n v="783.04"/>
    <n v="550.07999999999993"/>
    <n v="0.41262602016322608"/>
  </r>
  <r>
    <n v="3330"/>
    <x v="17"/>
    <n v="2026"/>
    <x v="0"/>
    <n v="1"/>
    <x v="0"/>
    <x v="3"/>
    <x v="13"/>
    <x v="3"/>
    <x v="1"/>
    <x v="0"/>
    <s v="Cycling Pack 12L"/>
    <n v="1"/>
    <n v="104.36"/>
    <n v="0"/>
    <n v="51.63"/>
    <n v="104.36"/>
    <n v="51.63"/>
    <n v="52.73"/>
    <n v="0.50527021847451126"/>
  </r>
  <r>
    <n v="4547"/>
    <x v="17"/>
    <n v="2026"/>
    <x v="0"/>
    <n v="1"/>
    <x v="0"/>
    <x v="2"/>
    <x v="5"/>
    <x v="3"/>
    <x v="1"/>
    <x v="0"/>
    <s v="Commuter Helmet"/>
    <n v="1"/>
    <n v="83.52"/>
    <n v="0.05"/>
    <n v="42.97"/>
    <n v="79.343999999999994"/>
    <n v="42.97"/>
    <n v="36.373999999999995"/>
    <n v="0.45843416011292598"/>
  </r>
  <r>
    <n v="1840"/>
    <x v="18"/>
    <n v="2026"/>
    <x v="0"/>
    <n v="1"/>
    <x v="0"/>
    <x v="2"/>
    <x v="10"/>
    <x v="0"/>
    <x v="1"/>
    <x v="4"/>
    <s v="Weighted Vest"/>
    <n v="2"/>
    <n v="125.93"/>
    <n v="0"/>
    <n v="69.150000000000006"/>
    <n v="251.86"/>
    <n v="138.30000000000001"/>
    <n v="113.56"/>
    <n v="0.45088541253077102"/>
  </r>
  <r>
    <n v="1850"/>
    <x v="18"/>
    <n v="2026"/>
    <x v="0"/>
    <n v="1"/>
    <x v="0"/>
    <x v="1"/>
    <x v="6"/>
    <x v="0"/>
    <x v="2"/>
    <x v="0"/>
    <s v="Trail Bike Light"/>
    <n v="1"/>
    <n v="49.85"/>
    <n v="0"/>
    <n v="23.07"/>
    <n v="49.85"/>
    <n v="23.07"/>
    <n v="26.78"/>
    <n v="0.53721163490471413"/>
  </r>
  <r>
    <n v="1858"/>
    <x v="18"/>
    <n v="2026"/>
    <x v="0"/>
    <n v="1"/>
    <x v="0"/>
    <x v="1"/>
    <x v="1"/>
    <x v="0"/>
    <x v="0"/>
    <x v="2"/>
    <s v="Insulated Bottle"/>
    <n v="1"/>
    <n v="36.130000000000003"/>
    <n v="0"/>
    <n v="13.39"/>
    <n v="36.130000000000003"/>
    <n v="13.39"/>
    <n v="22.740000000000002"/>
    <n v="0.62939385552172711"/>
  </r>
  <r>
    <n v="2910"/>
    <x v="18"/>
    <n v="2026"/>
    <x v="0"/>
    <n v="1"/>
    <x v="0"/>
    <x v="3"/>
    <x v="13"/>
    <x v="2"/>
    <x v="0"/>
    <x v="0"/>
    <s v="Cycling Pack 12L"/>
    <n v="1"/>
    <n v="104.83"/>
    <n v="0.05"/>
    <n v="51.06"/>
    <n v="99.588499999999996"/>
    <n v="51.06"/>
    <n v="48.528499999999994"/>
    <n v="0.48729019916958277"/>
  </r>
  <r>
    <n v="3694"/>
    <x v="18"/>
    <n v="2026"/>
    <x v="0"/>
    <n v="1"/>
    <x v="0"/>
    <x v="0"/>
    <x v="0"/>
    <x v="2"/>
    <x v="0"/>
    <x v="2"/>
    <s v="Insulated Bottle"/>
    <n v="1"/>
    <n v="35.46"/>
    <n v="0.05"/>
    <n v="13.81"/>
    <n v="33.686999999999998"/>
    <n v="13.81"/>
    <n v="19.876999999999995"/>
    <n v="0.59004957401965141"/>
  </r>
  <r>
    <n v="631"/>
    <x v="19"/>
    <n v="2026"/>
    <x v="0"/>
    <n v="1"/>
    <x v="0"/>
    <x v="3"/>
    <x v="8"/>
    <x v="3"/>
    <x v="0"/>
    <x v="2"/>
    <s v="Travel Backpack 35L"/>
    <n v="1"/>
    <n v="165.42"/>
    <n v="0"/>
    <n v="85.69"/>
    <n v="165.42"/>
    <n v="85.69"/>
    <n v="79.72999999999999"/>
    <n v="0.48198524966751299"/>
  </r>
  <r>
    <n v="1113"/>
    <x v="19"/>
    <n v="2026"/>
    <x v="0"/>
    <n v="1"/>
    <x v="0"/>
    <x v="2"/>
    <x v="5"/>
    <x v="0"/>
    <x v="0"/>
    <x v="3"/>
    <s v="Compact Sleeping Bag"/>
    <n v="1"/>
    <n v="122.86"/>
    <n v="0.05"/>
    <n v="60.36"/>
    <n v="116.717"/>
    <n v="60.36"/>
    <n v="56.356999999999999"/>
    <n v="0.48285168398776529"/>
  </r>
  <r>
    <n v="1525"/>
    <x v="19"/>
    <n v="2026"/>
    <x v="0"/>
    <n v="1"/>
    <x v="0"/>
    <x v="0"/>
    <x v="0"/>
    <x v="2"/>
    <x v="0"/>
    <x v="4"/>
    <s v="Recovery Roller"/>
    <n v="2"/>
    <n v="35.82"/>
    <n v="0"/>
    <n v="14.09"/>
    <n v="71.64"/>
    <n v="28.18"/>
    <n v="43.46"/>
    <n v="0.60664433277498608"/>
  </r>
  <r>
    <n v="3233"/>
    <x v="19"/>
    <n v="2026"/>
    <x v="0"/>
    <n v="1"/>
    <x v="0"/>
    <x v="0"/>
    <x v="0"/>
    <x v="0"/>
    <x v="1"/>
    <x v="3"/>
    <s v="Compact Sleeping Bag"/>
    <n v="3"/>
    <n v="120.29"/>
    <n v="0.1"/>
    <n v="62.41"/>
    <n v="324.78300000000002"/>
    <n v="187.23"/>
    <n v="137.55300000000003"/>
    <n v="0.42352278290427769"/>
  </r>
  <r>
    <n v="4455"/>
    <x v="19"/>
    <n v="2026"/>
    <x v="0"/>
    <n v="1"/>
    <x v="0"/>
    <x v="1"/>
    <x v="11"/>
    <x v="3"/>
    <x v="0"/>
    <x v="3"/>
    <s v="Portable Camp Stove"/>
    <n v="1"/>
    <n v="80.239999999999995"/>
    <n v="0.1"/>
    <n v="39.950000000000003"/>
    <n v="72.215999999999994"/>
    <n v="39.950000000000003"/>
    <n v="32.265999999999991"/>
    <n v="0.44679849340866279"/>
  </r>
  <r>
    <n v="1769"/>
    <x v="20"/>
    <n v="2026"/>
    <x v="0"/>
    <n v="1"/>
    <x v="0"/>
    <x v="0"/>
    <x v="15"/>
    <x v="2"/>
    <x v="1"/>
    <x v="4"/>
    <s v="Recovery Roller"/>
    <n v="2"/>
    <n v="35.97"/>
    <n v="0"/>
    <n v="13.55"/>
    <n v="71.94"/>
    <n v="27.1"/>
    <n v="44.839999999999996"/>
    <n v="0.62329719210453149"/>
  </r>
  <r>
    <n v="3467"/>
    <x v="20"/>
    <n v="2026"/>
    <x v="0"/>
    <n v="1"/>
    <x v="0"/>
    <x v="1"/>
    <x v="11"/>
    <x v="0"/>
    <x v="1"/>
    <x v="1"/>
    <s v="Trekking Poles"/>
    <n v="1"/>
    <n v="72.239999999999995"/>
    <n v="0"/>
    <n v="33.26"/>
    <n v="72.239999999999995"/>
    <n v="33.26"/>
    <n v="38.979999999999997"/>
    <n v="0.53959025470653377"/>
  </r>
  <r>
    <n v="3911"/>
    <x v="20"/>
    <n v="2026"/>
    <x v="0"/>
    <n v="1"/>
    <x v="0"/>
    <x v="0"/>
    <x v="15"/>
    <x v="0"/>
    <x v="0"/>
    <x v="1"/>
    <s v="Summit Backpack 45L"/>
    <n v="5"/>
    <n v="152.81"/>
    <n v="0"/>
    <n v="78.989999999999995"/>
    <n v="764.05"/>
    <n v="394.95"/>
    <n v="369.09999999999997"/>
    <n v="0.48308356782933054"/>
  </r>
  <r>
    <n v="4401"/>
    <x v="20"/>
    <n v="2026"/>
    <x v="0"/>
    <n v="1"/>
    <x v="0"/>
    <x v="0"/>
    <x v="15"/>
    <x v="0"/>
    <x v="1"/>
    <x v="0"/>
    <s v="Commuter Helmet"/>
    <n v="3"/>
    <n v="83.34"/>
    <n v="0"/>
    <n v="41.44"/>
    <n v="250.02"/>
    <n v="124.32"/>
    <n v="125.70000000000002"/>
    <n v="0.50275977921766268"/>
  </r>
  <r>
    <n v="4864"/>
    <x v="20"/>
    <n v="2026"/>
    <x v="0"/>
    <n v="1"/>
    <x v="0"/>
    <x v="3"/>
    <x v="13"/>
    <x v="0"/>
    <x v="0"/>
    <x v="4"/>
    <s v="Recovery Roller"/>
    <n v="1"/>
    <n v="35.869999999999997"/>
    <n v="0"/>
    <n v="13.64"/>
    <n v="35.869999999999997"/>
    <n v="13.64"/>
    <n v="22.229999999999997"/>
    <n v="0.61973794257039305"/>
  </r>
  <r>
    <n v="347"/>
    <x v="21"/>
    <n v="2026"/>
    <x v="0"/>
    <n v="1"/>
    <x v="0"/>
    <x v="3"/>
    <x v="4"/>
    <x v="3"/>
    <x v="1"/>
    <x v="3"/>
    <s v="Trail Tent 2P"/>
    <n v="1"/>
    <n v="199.42"/>
    <n v="0.05"/>
    <n v="101.82"/>
    <n v="189.44899999999998"/>
    <n v="101.82"/>
    <n v="87.628999999999991"/>
    <n v="0.46254664843836601"/>
  </r>
  <r>
    <n v="2051"/>
    <x v="21"/>
    <n v="2026"/>
    <x v="0"/>
    <n v="1"/>
    <x v="0"/>
    <x v="2"/>
    <x v="5"/>
    <x v="0"/>
    <x v="1"/>
    <x v="3"/>
    <s v="Alpine Tent 4P"/>
    <n v="3"/>
    <n v="347.41"/>
    <n v="0.1"/>
    <n v="192.13"/>
    <n v="938.00700000000006"/>
    <n v="576.39"/>
    <n v="361.61700000000008"/>
    <n v="0.38551631277804971"/>
  </r>
  <r>
    <n v="2314"/>
    <x v="21"/>
    <n v="2026"/>
    <x v="0"/>
    <n v="1"/>
    <x v="0"/>
    <x v="0"/>
    <x v="9"/>
    <x v="0"/>
    <x v="1"/>
    <x v="0"/>
    <s v="Compact Repair Kit"/>
    <n v="1"/>
    <n v="40.28"/>
    <n v="0"/>
    <n v="16.79"/>
    <n v="40.28"/>
    <n v="16.79"/>
    <n v="23.490000000000002"/>
    <n v="0.58316782522343602"/>
  </r>
  <r>
    <n v="3861"/>
    <x v="21"/>
    <n v="2026"/>
    <x v="0"/>
    <n v="1"/>
    <x v="0"/>
    <x v="3"/>
    <x v="13"/>
    <x v="0"/>
    <x v="0"/>
    <x v="3"/>
    <s v="Trail Tent 2P"/>
    <n v="3"/>
    <n v="195.49"/>
    <n v="0.05"/>
    <n v="106.38"/>
    <n v="557.14649999999995"/>
    <n v="319.14"/>
    <n v="238.00649999999996"/>
    <n v="0.42718836069148775"/>
  </r>
  <r>
    <n v="843"/>
    <x v="22"/>
    <n v="2026"/>
    <x v="0"/>
    <n v="1"/>
    <x v="0"/>
    <x v="1"/>
    <x v="11"/>
    <x v="0"/>
    <x v="0"/>
    <x v="4"/>
    <s v="Recovery Roller"/>
    <n v="2"/>
    <n v="35.75"/>
    <n v="0"/>
    <n v="13.94"/>
    <n v="71.5"/>
    <n v="27.88"/>
    <n v="43.620000000000005"/>
    <n v="0.61006993006993016"/>
  </r>
  <r>
    <n v="868"/>
    <x v="22"/>
    <n v="2026"/>
    <x v="0"/>
    <n v="1"/>
    <x v="0"/>
    <x v="0"/>
    <x v="15"/>
    <x v="0"/>
    <x v="0"/>
    <x v="0"/>
    <s v="Cycling Pack 12L"/>
    <n v="1"/>
    <n v="103.39"/>
    <n v="0"/>
    <n v="51.32"/>
    <n v="103.39"/>
    <n v="51.32"/>
    <n v="52.07"/>
    <n v="0.50362704323435536"/>
  </r>
  <r>
    <n v="890"/>
    <x v="22"/>
    <n v="2026"/>
    <x v="0"/>
    <n v="1"/>
    <x v="0"/>
    <x v="0"/>
    <x v="15"/>
    <x v="0"/>
    <x v="1"/>
    <x v="3"/>
    <s v="Portable Camp Stove"/>
    <n v="3"/>
    <n v="81.98"/>
    <n v="0.1"/>
    <n v="40.229999999999997"/>
    <n v="221.346"/>
    <n v="120.69"/>
    <n v="100.65600000000001"/>
    <n v="0.45474505977067581"/>
  </r>
  <r>
    <n v="2185"/>
    <x v="22"/>
    <n v="2026"/>
    <x v="0"/>
    <n v="1"/>
    <x v="0"/>
    <x v="2"/>
    <x v="2"/>
    <x v="1"/>
    <x v="2"/>
    <x v="3"/>
    <s v="Alpine Tent 4P"/>
    <n v="10"/>
    <n v="337.69"/>
    <n v="0.1"/>
    <n v="200.27"/>
    <n v="3039.21"/>
    <n v="2002.7"/>
    <n v="1036.51"/>
    <n v="0.34104586389226149"/>
  </r>
  <r>
    <n v="2335"/>
    <x v="22"/>
    <n v="2026"/>
    <x v="0"/>
    <n v="1"/>
    <x v="0"/>
    <x v="3"/>
    <x v="8"/>
    <x v="0"/>
    <x v="1"/>
    <x v="3"/>
    <s v="Alpine Tent 4P"/>
    <n v="2"/>
    <n v="333.29"/>
    <n v="0"/>
    <n v="197.18"/>
    <n v="666.58"/>
    <n v="394.36"/>
    <n v="272.22000000000003"/>
    <n v="0.40838308980167426"/>
  </r>
  <r>
    <n v="2784"/>
    <x v="22"/>
    <n v="2026"/>
    <x v="0"/>
    <n v="1"/>
    <x v="0"/>
    <x v="0"/>
    <x v="15"/>
    <x v="2"/>
    <x v="1"/>
    <x v="0"/>
    <s v="Commuter Helmet"/>
    <n v="1"/>
    <n v="80.11"/>
    <n v="0.05"/>
    <n v="43.54"/>
    <n v="76.104500000000002"/>
    <n v="43.54"/>
    <n v="32.564500000000002"/>
    <n v="0.42789191177919839"/>
  </r>
  <r>
    <n v="3820"/>
    <x v="22"/>
    <n v="2026"/>
    <x v="0"/>
    <n v="1"/>
    <x v="0"/>
    <x v="3"/>
    <x v="13"/>
    <x v="2"/>
    <x v="1"/>
    <x v="3"/>
    <s v="Portable Camp Stove"/>
    <n v="1"/>
    <n v="82.6"/>
    <n v="0.05"/>
    <n v="38.299999999999997"/>
    <n v="78.469999999999985"/>
    <n v="38.299999999999997"/>
    <n v="40.169999999999987"/>
    <n v="0.51191538167452522"/>
  </r>
  <r>
    <n v="994"/>
    <x v="23"/>
    <n v="2026"/>
    <x v="0"/>
    <n v="1"/>
    <x v="0"/>
    <x v="0"/>
    <x v="15"/>
    <x v="0"/>
    <x v="0"/>
    <x v="1"/>
    <s v="Hiking Daypack 20L"/>
    <n v="1"/>
    <n v="94.07"/>
    <n v="0"/>
    <n v="46.28"/>
    <n v="94.07"/>
    <n v="46.28"/>
    <n v="47.789999999999992"/>
    <n v="0.50802593813117891"/>
  </r>
  <r>
    <n v="1643"/>
    <x v="23"/>
    <n v="2026"/>
    <x v="0"/>
    <n v="1"/>
    <x v="0"/>
    <x v="0"/>
    <x v="15"/>
    <x v="0"/>
    <x v="0"/>
    <x v="2"/>
    <s v="Travel Backpack 35L"/>
    <n v="1"/>
    <n v="163.71"/>
    <n v="0"/>
    <n v="90.06"/>
    <n v="163.71"/>
    <n v="90.06"/>
    <n v="73.650000000000006"/>
    <n v="0.44988088693421296"/>
  </r>
  <r>
    <n v="1971"/>
    <x v="23"/>
    <n v="2026"/>
    <x v="0"/>
    <n v="1"/>
    <x v="0"/>
    <x v="3"/>
    <x v="8"/>
    <x v="2"/>
    <x v="0"/>
    <x v="3"/>
    <s v="Trail Tent 2P"/>
    <n v="4"/>
    <n v="191.43"/>
    <n v="0"/>
    <n v="106.82"/>
    <n v="765.72"/>
    <n v="427.28"/>
    <n v="338.44000000000005"/>
    <n v="0.441989238886277"/>
  </r>
  <r>
    <n v="2828"/>
    <x v="23"/>
    <n v="2026"/>
    <x v="0"/>
    <n v="1"/>
    <x v="0"/>
    <x v="1"/>
    <x v="11"/>
    <x v="1"/>
    <x v="2"/>
    <x v="2"/>
    <s v="Packing Cube Set"/>
    <n v="3"/>
    <n v="46.94"/>
    <n v="0.05"/>
    <n v="18.18"/>
    <n v="133.779"/>
    <n v="54.54"/>
    <n v="79.239000000000004"/>
    <n v="0.59231269481757232"/>
  </r>
  <r>
    <n v="5175"/>
    <x v="23"/>
    <n v="2026"/>
    <x v="0"/>
    <n v="1"/>
    <x v="0"/>
    <x v="3"/>
    <x v="7"/>
    <x v="0"/>
    <x v="0"/>
    <x v="1"/>
    <s v="Trail Boots"/>
    <n v="1"/>
    <n v="147.21"/>
    <n v="0"/>
    <n v="79.510000000000005"/>
    <n v="147.21"/>
    <n v="79.510000000000005"/>
    <n v="67.7"/>
    <n v="0.45988723592147274"/>
  </r>
  <r>
    <n v="1874"/>
    <x v="24"/>
    <n v="2026"/>
    <x v="0"/>
    <n v="1"/>
    <x v="0"/>
    <x v="0"/>
    <x v="0"/>
    <x v="0"/>
    <x v="2"/>
    <x v="2"/>
    <s v="Insulated Bottle"/>
    <n v="1"/>
    <n v="35.729999999999997"/>
    <n v="0"/>
    <n v="13.57"/>
    <n v="35.729999999999997"/>
    <n v="13.57"/>
    <n v="22.159999999999997"/>
    <n v="0.62020710887209629"/>
  </r>
  <r>
    <n v="2490"/>
    <x v="24"/>
    <n v="2026"/>
    <x v="0"/>
    <n v="1"/>
    <x v="0"/>
    <x v="1"/>
    <x v="14"/>
    <x v="0"/>
    <x v="1"/>
    <x v="0"/>
    <s v="Cycling Pack 12L"/>
    <n v="2"/>
    <n v="103.99"/>
    <n v="0.15"/>
    <n v="51.94"/>
    <n v="176.78299999999999"/>
    <n v="103.88"/>
    <n v="72.902999999999992"/>
    <n v="0.41238693765803269"/>
  </r>
  <r>
    <n v="5078"/>
    <x v="24"/>
    <n v="2026"/>
    <x v="0"/>
    <n v="1"/>
    <x v="0"/>
    <x v="1"/>
    <x v="12"/>
    <x v="0"/>
    <x v="0"/>
    <x v="1"/>
    <s v="Trekking Poles"/>
    <n v="2"/>
    <n v="72.739999999999995"/>
    <n v="0"/>
    <n v="31.96"/>
    <n v="145.47999999999999"/>
    <n v="63.92"/>
    <n v="81.559999999999988"/>
    <n v="0.56062689029419843"/>
  </r>
  <r>
    <n v="230"/>
    <x v="25"/>
    <n v="2026"/>
    <x v="0"/>
    <n v="1"/>
    <x v="0"/>
    <x v="2"/>
    <x v="10"/>
    <x v="2"/>
    <x v="0"/>
    <x v="0"/>
    <s v="Cycling Pack 12L"/>
    <n v="1"/>
    <n v="100.01"/>
    <n v="0.05"/>
    <n v="49.41"/>
    <n v="95.009500000000003"/>
    <n v="49.41"/>
    <n v="45.599500000000006"/>
    <n v="0.47994674216788852"/>
  </r>
  <r>
    <n v="1757"/>
    <x v="25"/>
    <n v="2026"/>
    <x v="0"/>
    <n v="1"/>
    <x v="0"/>
    <x v="3"/>
    <x v="7"/>
    <x v="0"/>
    <x v="2"/>
    <x v="2"/>
    <s v="Packing Cube Set"/>
    <n v="2"/>
    <n v="45.73"/>
    <n v="0"/>
    <n v="18.11"/>
    <n v="91.46"/>
    <n v="36.22"/>
    <n v="55.239999999999995"/>
    <n v="0.60397988191559149"/>
  </r>
  <r>
    <n v="1944"/>
    <x v="25"/>
    <n v="2026"/>
    <x v="0"/>
    <n v="1"/>
    <x v="0"/>
    <x v="2"/>
    <x v="16"/>
    <x v="0"/>
    <x v="0"/>
    <x v="1"/>
    <s v="Trail Boots"/>
    <n v="2"/>
    <n v="143.66"/>
    <n v="0.15"/>
    <n v="78.14"/>
    <n v="244.22199999999998"/>
    <n v="156.28"/>
    <n v="87.941999999999979"/>
    <n v="0.36009040954541355"/>
  </r>
  <r>
    <n v="3485"/>
    <x v="25"/>
    <n v="2026"/>
    <x v="0"/>
    <n v="1"/>
    <x v="0"/>
    <x v="2"/>
    <x v="10"/>
    <x v="0"/>
    <x v="2"/>
    <x v="3"/>
    <s v="Compact Sleeping Bag"/>
    <n v="2"/>
    <n v="121.88"/>
    <n v="0.05"/>
    <n v="62.17"/>
    <n v="231.57199999999997"/>
    <n v="124.34"/>
    <n v="107.23199999999997"/>
    <n v="0.46306116456220953"/>
  </r>
  <r>
    <n v="4002"/>
    <x v="25"/>
    <n v="2026"/>
    <x v="0"/>
    <n v="1"/>
    <x v="0"/>
    <x v="0"/>
    <x v="15"/>
    <x v="0"/>
    <x v="0"/>
    <x v="4"/>
    <s v="Training Mat"/>
    <n v="3"/>
    <n v="50.92"/>
    <n v="0.05"/>
    <n v="21.87"/>
    <n v="145.12199999999999"/>
    <n v="65.61"/>
    <n v="79.511999999999986"/>
    <n v="0.54789763095877941"/>
  </r>
  <r>
    <n v="818"/>
    <x v="26"/>
    <n v="2026"/>
    <x v="0"/>
    <n v="1"/>
    <x v="0"/>
    <x v="0"/>
    <x v="0"/>
    <x v="0"/>
    <x v="0"/>
    <x v="0"/>
    <s v="Cycling Pack 12L"/>
    <n v="1"/>
    <n v="103.78"/>
    <n v="0"/>
    <n v="49.36"/>
    <n v="103.78"/>
    <n v="49.36"/>
    <n v="54.42"/>
    <n v="0.52437849296588934"/>
  </r>
  <r>
    <n v="1439"/>
    <x v="26"/>
    <n v="2026"/>
    <x v="0"/>
    <n v="1"/>
    <x v="0"/>
    <x v="1"/>
    <x v="6"/>
    <x v="3"/>
    <x v="1"/>
    <x v="1"/>
    <s v="Summit Backpack 45L"/>
    <n v="2"/>
    <n v="157.16999999999999"/>
    <n v="0"/>
    <n v="81.260000000000005"/>
    <n v="314.33999999999997"/>
    <n v="162.52000000000001"/>
    <n v="151.81999999999996"/>
    <n v="0.4829802125087484"/>
  </r>
  <r>
    <n v="1616"/>
    <x v="26"/>
    <n v="2026"/>
    <x v="0"/>
    <n v="1"/>
    <x v="0"/>
    <x v="1"/>
    <x v="12"/>
    <x v="0"/>
    <x v="2"/>
    <x v="2"/>
    <s v="Carry-On Duffel"/>
    <n v="2"/>
    <n v="132.91999999999999"/>
    <n v="0"/>
    <n v="69.02"/>
    <n v="265.83999999999997"/>
    <n v="138.04"/>
    <n v="127.79999999999998"/>
    <n v="0.48074029491423409"/>
  </r>
  <r>
    <n v="1798"/>
    <x v="26"/>
    <n v="2026"/>
    <x v="0"/>
    <n v="1"/>
    <x v="0"/>
    <x v="3"/>
    <x v="8"/>
    <x v="2"/>
    <x v="0"/>
    <x v="1"/>
    <s v="Trekking Poles"/>
    <n v="1"/>
    <n v="71.41"/>
    <n v="0.05"/>
    <n v="32.28"/>
    <n v="67.839499999999987"/>
    <n v="32.28"/>
    <n v="35.559499999999986"/>
    <n v="0.52417102130764515"/>
  </r>
  <r>
    <n v="4449"/>
    <x v="26"/>
    <n v="2026"/>
    <x v="0"/>
    <n v="1"/>
    <x v="0"/>
    <x v="3"/>
    <x v="8"/>
    <x v="0"/>
    <x v="1"/>
    <x v="3"/>
    <s v="Trail Tent 2P"/>
    <n v="1"/>
    <n v="199.67"/>
    <n v="0"/>
    <n v="103.81"/>
    <n v="199.67"/>
    <n v="103.81"/>
    <n v="95.859999999999985"/>
    <n v="0.4800921520508839"/>
  </r>
  <r>
    <n v="4473"/>
    <x v="26"/>
    <n v="2026"/>
    <x v="0"/>
    <n v="1"/>
    <x v="0"/>
    <x v="0"/>
    <x v="0"/>
    <x v="2"/>
    <x v="0"/>
    <x v="3"/>
    <s v="Trail Tent 2P"/>
    <n v="1"/>
    <n v="196.88"/>
    <n v="0"/>
    <n v="102.76"/>
    <n v="196.88"/>
    <n v="102.76"/>
    <n v="94.11999999999999"/>
    <n v="0.47805770012190163"/>
  </r>
  <r>
    <n v="203"/>
    <x v="27"/>
    <n v="2026"/>
    <x v="0"/>
    <n v="1"/>
    <x v="0"/>
    <x v="3"/>
    <x v="7"/>
    <x v="0"/>
    <x v="0"/>
    <x v="0"/>
    <s v="Trail Bike Light"/>
    <n v="3"/>
    <n v="49.95"/>
    <n v="0"/>
    <n v="22.55"/>
    <n v="149.85000000000002"/>
    <n v="67.650000000000006"/>
    <n v="82.200000000000017"/>
    <n v="0.54854854854854862"/>
  </r>
  <r>
    <n v="1654"/>
    <x v="27"/>
    <n v="2026"/>
    <x v="0"/>
    <n v="1"/>
    <x v="0"/>
    <x v="1"/>
    <x v="6"/>
    <x v="3"/>
    <x v="2"/>
    <x v="1"/>
    <s v="Trekking Poles"/>
    <n v="1"/>
    <n v="70.41"/>
    <n v="0"/>
    <n v="32.74"/>
    <n v="70.41"/>
    <n v="32.74"/>
    <n v="37.669999999999995"/>
    <n v="0.53500923164323244"/>
  </r>
  <r>
    <n v="2203"/>
    <x v="27"/>
    <n v="2026"/>
    <x v="0"/>
    <n v="1"/>
    <x v="0"/>
    <x v="2"/>
    <x v="16"/>
    <x v="3"/>
    <x v="0"/>
    <x v="1"/>
    <s v="Trekking Poles"/>
    <n v="2"/>
    <n v="70.290000000000006"/>
    <n v="0.15"/>
    <n v="31.84"/>
    <n v="119.49300000000001"/>
    <n v="63.68"/>
    <n v="55.813000000000009"/>
    <n v="0.46708175374289712"/>
  </r>
  <r>
    <n v="3352"/>
    <x v="27"/>
    <n v="2026"/>
    <x v="0"/>
    <n v="1"/>
    <x v="0"/>
    <x v="2"/>
    <x v="16"/>
    <x v="0"/>
    <x v="2"/>
    <x v="1"/>
    <s v="Hiking Daypack 20L"/>
    <n v="4"/>
    <n v="91.46"/>
    <n v="0"/>
    <n v="44.04"/>
    <n v="365.84"/>
    <n v="176.16"/>
    <n v="189.67999999999998"/>
    <n v="0.51847802317953207"/>
  </r>
  <r>
    <n v="183"/>
    <x v="28"/>
    <n v="2026"/>
    <x v="0"/>
    <n v="1"/>
    <x v="0"/>
    <x v="1"/>
    <x v="12"/>
    <x v="0"/>
    <x v="1"/>
    <x v="3"/>
    <s v="Compact Sleeping Bag"/>
    <n v="2"/>
    <n v="123.27"/>
    <n v="0"/>
    <n v="60.26"/>
    <n v="246.54"/>
    <n v="120.52"/>
    <n v="126.02"/>
    <n v="0.51115437657175311"/>
  </r>
  <r>
    <n v="3525"/>
    <x v="28"/>
    <n v="2026"/>
    <x v="0"/>
    <n v="1"/>
    <x v="0"/>
    <x v="2"/>
    <x v="5"/>
    <x v="1"/>
    <x v="2"/>
    <x v="4"/>
    <s v="Training Mat"/>
    <n v="3"/>
    <n v="49.63"/>
    <n v="0.1"/>
    <n v="22.06"/>
    <n v="134.001"/>
    <n v="66.179999999999993"/>
    <n v="67.821000000000012"/>
    <n v="0.50612308863366695"/>
  </r>
  <r>
    <n v="4299"/>
    <x v="28"/>
    <n v="2026"/>
    <x v="0"/>
    <n v="1"/>
    <x v="0"/>
    <x v="0"/>
    <x v="9"/>
    <x v="1"/>
    <x v="2"/>
    <x v="2"/>
    <s v="Carry-On Duffel"/>
    <n v="12"/>
    <n v="132.21"/>
    <n v="0.1"/>
    <n v="68.95"/>
    <n v="1427.8679999999999"/>
    <n v="827.40000000000009"/>
    <n v="600.46799999999985"/>
    <n v="0.42053467127213429"/>
  </r>
  <r>
    <n v="748"/>
    <x v="29"/>
    <n v="2026"/>
    <x v="0"/>
    <n v="1"/>
    <x v="0"/>
    <x v="1"/>
    <x v="1"/>
    <x v="2"/>
    <x v="2"/>
    <x v="0"/>
    <s v="Compact Repair Kit"/>
    <n v="1"/>
    <n v="39.549999999999997"/>
    <n v="0"/>
    <n v="17.059999999999999"/>
    <n v="39.549999999999997"/>
    <n v="17.059999999999999"/>
    <n v="22.49"/>
    <n v="0.56864728192161818"/>
  </r>
  <r>
    <n v="3117"/>
    <x v="29"/>
    <n v="2026"/>
    <x v="0"/>
    <n v="1"/>
    <x v="0"/>
    <x v="1"/>
    <x v="12"/>
    <x v="0"/>
    <x v="1"/>
    <x v="3"/>
    <s v="Portable Camp Stove"/>
    <n v="3"/>
    <n v="80.08"/>
    <n v="0"/>
    <n v="39.450000000000003"/>
    <n v="240.24"/>
    <n v="118.35000000000001"/>
    <n v="121.89"/>
    <n v="0.50736763236763238"/>
  </r>
  <r>
    <n v="3328"/>
    <x v="29"/>
    <n v="2026"/>
    <x v="0"/>
    <n v="1"/>
    <x v="0"/>
    <x v="2"/>
    <x v="5"/>
    <x v="2"/>
    <x v="0"/>
    <x v="4"/>
    <s v="Weighted Vest"/>
    <n v="1"/>
    <n v="120.48"/>
    <n v="0"/>
    <n v="69.55"/>
    <n v="120.48"/>
    <n v="69.55"/>
    <n v="50.930000000000007"/>
    <n v="0.42272576361221786"/>
  </r>
  <r>
    <n v="3822"/>
    <x v="29"/>
    <n v="2026"/>
    <x v="0"/>
    <n v="1"/>
    <x v="0"/>
    <x v="3"/>
    <x v="7"/>
    <x v="0"/>
    <x v="0"/>
    <x v="4"/>
    <s v="Resistance Band Set"/>
    <n v="1"/>
    <n v="39.369999999999997"/>
    <n v="0.05"/>
    <n v="14.66"/>
    <n v="37.401499999999999"/>
    <n v="14.66"/>
    <n v="22.741499999999998"/>
    <n v="0.60803711081106371"/>
  </r>
  <r>
    <n v="4125"/>
    <x v="29"/>
    <n v="2026"/>
    <x v="0"/>
    <n v="1"/>
    <x v="0"/>
    <x v="1"/>
    <x v="12"/>
    <x v="1"/>
    <x v="2"/>
    <x v="3"/>
    <s v="Portable Camp Stove"/>
    <n v="8"/>
    <n v="81.06"/>
    <n v="0.15"/>
    <n v="39.549999999999997"/>
    <n v="551.20799999999997"/>
    <n v="316.39999999999998"/>
    <n v="234.80799999999999"/>
    <n v="0.42598801178502488"/>
  </r>
  <r>
    <n v="4592"/>
    <x v="29"/>
    <n v="2026"/>
    <x v="0"/>
    <n v="1"/>
    <x v="0"/>
    <x v="1"/>
    <x v="12"/>
    <x v="3"/>
    <x v="0"/>
    <x v="4"/>
    <s v="Weighted Vest"/>
    <n v="5"/>
    <n v="120.4"/>
    <n v="0"/>
    <n v="69.510000000000005"/>
    <n v="602"/>
    <n v="347.55"/>
    <n v="254.45"/>
    <n v="0.42267441860465116"/>
  </r>
  <r>
    <n v="373"/>
    <x v="30"/>
    <n v="2026"/>
    <x v="0"/>
    <n v="1"/>
    <x v="0"/>
    <x v="2"/>
    <x v="10"/>
    <x v="1"/>
    <x v="2"/>
    <x v="2"/>
    <s v="Packing Cube Set"/>
    <n v="10"/>
    <n v="47.71"/>
    <n v="0.1"/>
    <n v="18.649999999999999"/>
    <n v="429.39000000000004"/>
    <n v="186.5"/>
    <n v="242.89000000000004"/>
    <n v="0.56566291716155481"/>
  </r>
  <r>
    <n v="672"/>
    <x v="30"/>
    <n v="2026"/>
    <x v="0"/>
    <n v="1"/>
    <x v="0"/>
    <x v="0"/>
    <x v="9"/>
    <x v="0"/>
    <x v="2"/>
    <x v="0"/>
    <s v="Cycling Pack 12L"/>
    <n v="1"/>
    <n v="102.92"/>
    <n v="0.05"/>
    <n v="50.92"/>
    <n v="97.774000000000001"/>
    <n v="50.92"/>
    <n v="46.853999999999999"/>
    <n v="0.4792071511853867"/>
  </r>
  <r>
    <n v="1125"/>
    <x v="30"/>
    <n v="2026"/>
    <x v="0"/>
    <n v="1"/>
    <x v="0"/>
    <x v="1"/>
    <x v="1"/>
    <x v="0"/>
    <x v="0"/>
    <x v="1"/>
    <s v="Trekking Poles"/>
    <n v="1"/>
    <n v="72.69"/>
    <n v="0.1"/>
    <n v="32.67"/>
    <n v="65.421000000000006"/>
    <n v="32.67"/>
    <n v="32.751000000000005"/>
    <n v="0.50061906727197691"/>
  </r>
  <r>
    <n v="1164"/>
    <x v="30"/>
    <n v="2026"/>
    <x v="0"/>
    <n v="1"/>
    <x v="0"/>
    <x v="0"/>
    <x v="0"/>
    <x v="0"/>
    <x v="1"/>
    <x v="0"/>
    <s v="Commuter Helmet"/>
    <n v="1"/>
    <n v="79.989999999999995"/>
    <n v="0.05"/>
    <n v="43.02"/>
    <n v="75.990499999999997"/>
    <n v="43.02"/>
    <n v="32.970499999999994"/>
    <n v="0.43387660299642711"/>
  </r>
  <r>
    <n v="1613"/>
    <x v="30"/>
    <n v="2026"/>
    <x v="0"/>
    <n v="1"/>
    <x v="0"/>
    <x v="1"/>
    <x v="6"/>
    <x v="1"/>
    <x v="2"/>
    <x v="4"/>
    <s v="Training Mat"/>
    <n v="4"/>
    <n v="51.11"/>
    <n v="0.15"/>
    <n v="22.25"/>
    <n v="173.774"/>
    <n v="89"/>
    <n v="84.774000000000001"/>
    <n v="0.48784052850253778"/>
  </r>
  <r>
    <n v="2149"/>
    <x v="30"/>
    <n v="2026"/>
    <x v="0"/>
    <n v="1"/>
    <x v="0"/>
    <x v="0"/>
    <x v="15"/>
    <x v="0"/>
    <x v="0"/>
    <x v="4"/>
    <s v="Weighted Vest"/>
    <n v="2"/>
    <n v="124.83"/>
    <n v="0"/>
    <n v="70.91"/>
    <n v="249.66"/>
    <n v="141.82"/>
    <n v="107.84"/>
    <n v="0.43194744853000083"/>
  </r>
  <r>
    <n v="2593"/>
    <x v="30"/>
    <n v="2026"/>
    <x v="0"/>
    <n v="1"/>
    <x v="0"/>
    <x v="1"/>
    <x v="11"/>
    <x v="2"/>
    <x v="1"/>
    <x v="0"/>
    <s v="Compact Repair Kit"/>
    <n v="6"/>
    <n v="41.07"/>
    <n v="0.1"/>
    <n v="16.29"/>
    <n v="221.77800000000002"/>
    <n v="97.74"/>
    <n v="124.03800000000003"/>
    <n v="0.55928901874847825"/>
  </r>
  <r>
    <n v="2659"/>
    <x v="30"/>
    <n v="2026"/>
    <x v="0"/>
    <n v="1"/>
    <x v="0"/>
    <x v="0"/>
    <x v="15"/>
    <x v="0"/>
    <x v="1"/>
    <x v="2"/>
    <s v="Insulated Bottle"/>
    <n v="1"/>
    <n v="36.020000000000003"/>
    <n v="0"/>
    <n v="13.34"/>
    <n v="36.020000000000003"/>
    <n v="13.34"/>
    <n v="22.680000000000003"/>
    <n v="0.62965019433647973"/>
  </r>
  <r>
    <n v="3496"/>
    <x v="30"/>
    <n v="2026"/>
    <x v="0"/>
    <n v="1"/>
    <x v="0"/>
    <x v="0"/>
    <x v="0"/>
    <x v="2"/>
    <x v="0"/>
    <x v="4"/>
    <s v="Recovery Roller"/>
    <n v="1"/>
    <n v="35.82"/>
    <n v="0.05"/>
    <n v="14.32"/>
    <n v="34.028999999999996"/>
    <n v="14.32"/>
    <n v="19.708999999999996"/>
    <n v="0.57918246201769075"/>
  </r>
  <r>
    <n v="3889"/>
    <x v="30"/>
    <n v="2026"/>
    <x v="0"/>
    <n v="1"/>
    <x v="0"/>
    <x v="2"/>
    <x v="3"/>
    <x v="2"/>
    <x v="0"/>
    <x v="0"/>
    <s v="Cycling Pack 12L"/>
    <n v="3"/>
    <n v="103.94"/>
    <n v="0.1"/>
    <n v="50.67"/>
    <n v="280.63799999999998"/>
    <n v="152.01"/>
    <n v="128.62799999999999"/>
    <n v="0.45834135077929572"/>
  </r>
  <r>
    <n v="1432"/>
    <x v="31"/>
    <n v="2026"/>
    <x v="0"/>
    <n v="2"/>
    <x v="1"/>
    <x v="0"/>
    <x v="0"/>
    <x v="0"/>
    <x v="0"/>
    <x v="1"/>
    <s v="Trail Boots"/>
    <n v="1"/>
    <n v="140.53"/>
    <n v="0"/>
    <n v="77.36"/>
    <n v="140.53"/>
    <n v="77.36"/>
    <n v="63.17"/>
    <n v="0.44951255959581587"/>
  </r>
  <r>
    <n v="1778"/>
    <x v="31"/>
    <n v="2026"/>
    <x v="0"/>
    <n v="2"/>
    <x v="1"/>
    <x v="3"/>
    <x v="7"/>
    <x v="2"/>
    <x v="0"/>
    <x v="1"/>
    <s v="Trail Boots"/>
    <n v="1"/>
    <n v="142.03"/>
    <n v="0.05"/>
    <n v="77.069999999999993"/>
    <n v="134.92849999999999"/>
    <n v="77.069999999999993"/>
    <n v="57.858499999999992"/>
    <n v="0.42880859121682963"/>
  </r>
  <r>
    <n v="2047"/>
    <x v="31"/>
    <n v="2026"/>
    <x v="0"/>
    <n v="2"/>
    <x v="1"/>
    <x v="2"/>
    <x v="5"/>
    <x v="1"/>
    <x v="2"/>
    <x v="3"/>
    <s v="Compact Sleeping Bag"/>
    <n v="12"/>
    <n v="124.84"/>
    <n v="0.1"/>
    <n v="59.47"/>
    <n v="1348.2719999999999"/>
    <n v="713.64"/>
    <n v="634.63199999999995"/>
    <n v="0.47070027412866244"/>
  </r>
  <r>
    <n v="2668"/>
    <x v="31"/>
    <n v="2026"/>
    <x v="0"/>
    <n v="2"/>
    <x v="1"/>
    <x v="1"/>
    <x v="12"/>
    <x v="0"/>
    <x v="0"/>
    <x v="4"/>
    <s v="Recovery Roller"/>
    <n v="3"/>
    <n v="35.36"/>
    <n v="0"/>
    <n v="13.7"/>
    <n v="106.08"/>
    <n v="41.099999999999994"/>
    <n v="64.98"/>
    <n v="0.61255656108597289"/>
  </r>
  <r>
    <n v="2706"/>
    <x v="31"/>
    <n v="2026"/>
    <x v="0"/>
    <n v="2"/>
    <x v="1"/>
    <x v="3"/>
    <x v="13"/>
    <x v="3"/>
    <x v="0"/>
    <x v="4"/>
    <s v="Weighted Vest"/>
    <n v="2"/>
    <n v="122.43"/>
    <n v="0"/>
    <n v="69.08"/>
    <n v="244.86"/>
    <n v="138.16"/>
    <n v="106.70000000000002"/>
    <n v="0.43575920934411505"/>
  </r>
  <r>
    <n v="2940"/>
    <x v="31"/>
    <n v="2026"/>
    <x v="0"/>
    <n v="2"/>
    <x v="1"/>
    <x v="0"/>
    <x v="15"/>
    <x v="3"/>
    <x v="1"/>
    <x v="1"/>
    <s v="Trail Boots"/>
    <n v="2"/>
    <n v="140.47"/>
    <n v="0.05"/>
    <n v="78.39"/>
    <n v="266.89299999999997"/>
    <n v="156.78"/>
    <n v="110.11299999999997"/>
    <n v="0.41257357817552348"/>
  </r>
  <r>
    <n v="1263"/>
    <x v="32"/>
    <n v="2026"/>
    <x v="0"/>
    <n v="2"/>
    <x v="1"/>
    <x v="1"/>
    <x v="14"/>
    <x v="0"/>
    <x v="0"/>
    <x v="2"/>
    <s v="Packing Cube Set"/>
    <n v="1"/>
    <n v="45.43"/>
    <n v="0.05"/>
    <n v="18.670000000000002"/>
    <n v="43.158499999999997"/>
    <n v="18.670000000000002"/>
    <n v="24.488499999999995"/>
    <n v="0.56740850585632019"/>
  </r>
  <r>
    <n v="1641"/>
    <x v="32"/>
    <n v="2026"/>
    <x v="0"/>
    <n v="2"/>
    <x v="1"/>
    <x v="3"/>
    <x v="13"/>
    <x v="1"/>
    <x v="2"/>
    <x v="0"/>
    <s v="Cycling Pack 12L"/>
    <n v="8"/>
    <n v="102.78"/>
    <n v="0.15"/>
    <n v="50.39"/>
    <n v="698.904"/>
    <n v="403.12"/>
    <n v="295.78399999999999"/>
    <n v="0.42321119924911005"/>
  </r>
  <r>
    <n v="2014"/>
    <x v="32"/>
    <n v="2026"/>
    <x v="0"/>
    <n v="2"/>
    <x v="1"/>
    <x v="1"/>
    <x v="11"/>
    <x v="3"/>
    <x v="1"/>
    <x v="3"/>
    <s v="Compact Sleeping Bag"/>
    <n v="1"/>
    <n v="123.95"/>
    <n v="0"/>
    <n v="61.32"/>
    <n v="123.95"/>
    <n v="61.32"/>
    <n v="62.63"/>
    <n v="0.50528438886647842"/>
  </r>
  <r>
    <n v="2642"/>
    <x v="32"/>
    <n v="2026"/>
    <x v="0"/>
    <n v="2"/>
    <x v="1"/>
    <x v="1"/>
    <x v="11"/>
    <x v="3"/>
    <x v="0"/>
    <x v="3"/>
    <s v="Trail Tent 2P"/>
    <n v="3"/>
    <n v="199.9"/>
    <n v="0"/>
    <n v="104.18"/>
    <n v="599.70000000000005"/>
    <n v="312.54000000000002"/>
    <n v="287.16000000000003"/>
    <n v="0.47883941970985494"/>
  </r>
  <r>
    <n v="2929"/>
    <x v="32"/>
    <n v="2026"/>
    <x v="0"/>
    <n v="2"/>
    <x v="1"/>
    <x v="1"/>
    <x v="12"/>
    <x v="3"/>
    <x v="0"/>
    <x v="1"/>
    <s v="Hiking Daypack 20L"/>
    <n v="1"/>
    <n v="93.78"/>
    <n v="0"/>
    <n v="44.21"/>
    <n v="93.78"/>
    <n v="44.21"/>
    <n v="49.57"/>
    <n v="0.52857752185967155"/>
  </r>
  <r>
    <n v="3855"/>
    <x v="32"/>
    <n v="2026"/>
    <x v="0"/>
    <n v="2"/>
    <x v="1"/>
    <x v="0"/>
    <x v="0"/>
    <x v="0"/>
    <x v="2"/>
    <x v="4"/>
    <s v="Resistance Band Set"/>
    <n v="1"/>
    <n v="39.39"/>
    <n v="0.1"/>
    <n v="15.09"/>
    <n v="35.451000000000001"/>
    <n v="15.09"/>
    <n v="20.361000000000001"/>
    <n v="0.57434204958957435"/>
  </r>
  <r>
    <n v="4031"/>
    <x v="32"/>
    <n v="2026"/>
    <x v="0"/>
    <n v="2"/>
    <x v="1"/>
    <x v="0"/>
    <x v="0"/>
    <x v="0"/>
    <x v="1"/>
    <x v="0"/>
    <s v="Cycling Pack 12L"/>
    <n v="6"/>
    <n v="101.64"/>
    <n v="0"/>
    <n v="51.06"/>
    <n v="609.84"/>
    <n v="306.36"/>
    <n v="303.48"/>
    <n v="0.49763872491145217"/>
  </r>
  <r>
    <n v="2"/>
    <x v="33"/>
    <n v="2026"/>
    <x v="0"/>
    <n v="2"/>
    <x v="1"/>
    <x v="0"/>
    <x v="0"/>
    <x v="1"/>
    <x v="2"/>
    <x v="4"/>
    <s v="Recovery Roller"/>
    <n v="12"/>
    <n v="36.74"/>
    <n v="0.2"/>
    <n v="13.53"/>
    <n v="352.70400000000001"/>
    <n v="162.35999999999999"/>
    <n v="190.34400000000002"/>
    <n v="0.53967065868263475"/>
  </r>
  <r>
    <n v="4228"/>
    <x v="33"/>
    <n v="2026"/>
    <x v="0"/>
    <n v="2"/>
    <x v="1"/>
    <x v="3"/>
    <x v="8"/>
    <x v="2"/>
    <x v="1"/>
    <x v="1"/>
    <s v="Summit Backpack 45L"/>
    <n v="2"/>
    <n v="154.62"/>
    <n v="0"/>
    <n v="78.209999999999994"/>
    <n v="309.24"/>
    <n v="156.41999999999999"/>
    <n v="152.82000000000002"/>
    <n v="0.49417927823050062"/>
  </r>
  <r>
    <n v="928"/>
    <x v="34"/>
    <n v="2026"/>
    <x v="0"/>
    <n v="2"/>
    <x v="1"/>
    <x v="0"/>
    <x v="0"/>
    <x v="3"/>
    <x v="1"/>
    <x v="3"/>
    <s v="Compact Sleeping Bag"/>
    <n v="1"/>
    <n v="125.63"/>
    <n v="0.1"/>
    <n v="60.38"/>
    <n v="113.06699999999999"/>
    <n v="60.38"/>
    <n v="52.686999999999991"/>
    <n v="0.46598034793529497"/>
  </r>
  <r>
    <n v="933"/>
    <x v="34"/>
    <n v="2026"/>
    <x v="0"/>
    <n v="2"/>
    <x v="1"/>
    <x v="1"/>
    <x v="11"/>
    <x v="0"/>
    <x v="1"/>
    <x v="3"/>
    <s v="Portable Camp Stove"/>
    <n v="2"/>
    <n v="81.59"/>
    <n v="0.1"/>
    <n v="38.64"/>
    <n v="146.86200000000002"/>
    <n v="77.28"/>
    <n v="69.582000000000022"/>
    <n v="0.47379172284185161"/>
  </r>
  <r>
    <n v="1646"/>
    <x v="34"/>
    <n v="2026"/>
    <x v="0"/>
    <n v="2"/>
    <x v="1"/>
    <x v="2"/>
    <x v="5"/>
    <x v="0"/>
    <x v="1"/>
    <x v="2"/>
    <s v="Packing Cube Set"/>
    <n v="2"/>
    <n v="45.81"/>
    <n v="0.1"/>
    <n v="18.420000000000002"/>
    <n v="82.458000000000013"/>
    <n v="36.840000000000003"/>
    <n v="45.618000000000009"/>
    <n v="0.55322709743141962"/>
  </r>
  <r>
    <n v="380"/>
    <x v="35"/>
    <n v="2026"/>
    <x v="0"/>
    <n v="2"/>
    <x v="1"/>
    <x v="1"/>
    <x v="12"/>
    <x v="0"/>
    <x v="0"/>
    <x v="4"/>
    <s v="Weighted Vest"/>
    <n v="3"/>
    <n v="125.63"/>
    <n v="0"/>
    <n v="71.05"/>
    <n v="376.89"/>
    <n v="213.14999999999998"/>
    <n v="163.74"/>
    <n v="0.43445037013452203"/>
  </r>
  <r>
    <n v="1723"/>
    <x v="35"/>
    <n v="2026"/>
    <x v="0"/>
    <n v="2"/>
    <x v="1"/>
    <x v="3"/>
    <x v="8"/>
    <x v="0"/>
    <x v="0"/>
    <x v="0"/>
    <s v="Cycling Pack 12L"/>
    <n v="2"/>
    <n v="101.01"/>
    <n v="0"/>
    <n v="50.26"/>
    <n v="202.02"/>
    <n v="100.52"/>
    <n v="101.50000000000001"/>
    <n v="0.50242550242550243"/>
  </r>
  <r>
    <n v="2529"/>
    <x v="35"/>
    <n v="2026"/>
    <x v="0"/>
    <n v="2"/>
    <x v="1"/>
    <x v="3"/>
    <x v="13"/>
    <x v="0"/>
    <x v="0"/>
    <x v="1"/>
    <s v="Summit Backpack 45L"/>
    <n v="6"/>
    <n v="154.22"/>
    <n v="0"/>
    <n v="79.599999999999994"/>
    <n v="925.31999999999994"/>
    <n v="477.59999999999997"/>
    <n v="447.71999999999997"/>
    <n v="0.4838542342108676"/>
  </r>
  <r>
    <n v="2685"/>
    <x v="35"/>
    <n v="2026"/>
    <x v="0"/>
    <n v="2"/>
    <x v="1"/>
    <x v="1"/>
    <x v="14"/>
    <x v="0"/>
    <x v="1"/>
    <x v="1"/>
    <s v="Trekking Poles"/>
    <n v="1"/>
    <n v="72.78"/>
    <n v="0.05"/>
    <n v="33.26"/>
    <n v="69.140999999999991"/>
    <n v="33.26"/>
    <n v="35.880999999999993"/>
    <n v="0.51895402149231273"/>
  </r>
  <r>
    <n v="2793"/>
    <x v="35"/>
    <n v="2026"/>
    <x v="0"/>
    <n v="2"/>
    <x v="1"/>
    <x v="1"/>
    <x v="14"/>
    <x v="1"/>
    <x v="2"/>
    <x v="3"/>
    <s v="Compact Sleeping Bag"/>
    <n v="3"/>
    <n v="122.69"/>
    <n v="0.05"/>
    <n v="62.08"/>
    <n v="349.66649999999998"/>
    <n v="186.24"/>
    <n v="163.42649999999998"/>
    <n v="0.46737820180085876"/>
  </r>
  <r>
    <n v="346"/>
    <x v="36"/>
    <n v="2026"/>
    <x v="0"/>
    <n v="2"/>
    <x v="1"/>
    <x v="1"/>
    <x v="1"/>
    <x v="0"/>
    <x v="2"/>
    <x v="0"/>
    <s v="Cycling Pack 12L"/>
    <n v="3"/>
    <n v="103.22"/>
    <n v="0"/>
    <n v="50.74"/>
    <n v="309.65999999999997"/>
    <n v="152.22"/>
    <n v="157.43999999999997"/>
    <n v="0.50842859910869986"/>
  </r>
  <r>
    <n v="539"/>
    <x v="36"/>
    <n v="2026"/>
    <x v="0"/>
    <n v="2"/>
    <x v="1"/>
    <x v="0"/>
    <x v="15"/>
    <x v="3"/>
    <x v="1"/>
    <x v="1"/>
    <s v="Hiking Daypack 20L"/>
    <n v="3"/>
    <n v="92.96"/>
    <n v="0.15"/>
    <n v="44.56"/>
    <n v="237.048"/>
    <n v="133.68"/>
    <n v="103.36799999999999"/>
    <n v="0.43606358205932971"/>
  </r>
  <r>
    <n v="1368"/>
    <x v="36"/>
    <n v="2026"/>
    <x v="0"/>
    <n v="2"/>
    <x v="1"/>
    <x v="1"/>
    <x v="12"/>
    <x v="2"/>
    <x v="1"/>
    <x v="2"/>
    <s v="Insulated Bottle"/>
    <n v="1"/>
    <n v="36.520000000000003"/>
    <n v="0"/>
    <n v="13.94"/>
    <n v="36.520000000000003"/>
    <n v="13.94"/>
    <n v="22.580000000000005"/>
    <n v="0.61829134720700996"/>
  </r>
  <r>
    <n v="3506"/>
    <x v="36"/>
    <n v="2026"/>
    <x v="0"/>
    <n v="2"/>
    <x v="1"/>
    <x v="0"/>
    <x v="0"/>
    <x v="2"/>
    <x v="0"/>
    <x v="4"/>
    <s v="Training Mat"/>
    <n v="3"/>
    <n v="50.65"/>
    <n v="0"/>
    <n v="21.49"/>
    <n v="151.94999999999999"/>
    <n v="64.47"/>
    <n v="87.47999999999999"/>
    <n v="0.57571569595261596"/>
  </r>
  <r>
    <n v="1314"/>
    <x v="37"/>
    <n v="2026"/>
    <x v="0"/>
    <n v="2"/>
    <x v="1"/>
    <x v="3"/>
    <x v="4"/>
    <x v="0"/>
    <x v="0"/>
    <x v="2"/>
    <s v="Insulated Bottle"/>
    <n v="2"/>
    <n v="37.03"/>
    <n v="0.15"/>
    <n v="13.87"/>
    <n v="62.951000000000001"/>
    <n v="27.74"/>
    <n v="35.210999999999999"/>
    <n v="0.55933980397451988"/>
  </r>
  <r>
    <n v="2092"/>
    <x v="37"/>
    <n v="2026"/>
    <x v="0"/>
    <n v="2"/>
    <x v="1"/>
    <x v="2"/>
    <x v="2"/>
    <x v="0"/>
    <x v="1"/>
    <x v="4"/>
    <s v="Recovery Roller"/>
    <n v="1"/>
    <n v="36.619999999999997"/>
    <n v="0"/>
    <n v="13.55"/>
    <n v="36.619999999999997"/>
    <n v="13.55"/>
    <n v="23.069999999999997"/>
    <n v="0.62998361551064985"/>
  </r>
  <r>
    <n v="5083"/>
    <x v="37"/>
    <n v="2026"/>
    <x v="0"/>
    <n v="2"/>
    <x v="1"/>
    <x v="2"/>
    <x v="16"/>
    <x v="2"/>
    <x v="0"/>
    <x v="3"/>
    <s v="Portable Camp Stove"/>
    <n v="1"/>
    <n v="81.47"/>
    <n v="0"/>
    <n v="39.18"/>
    <n v="81.47"/>
    <n v="39.18"/>
    <n v="42.29"/>
    <n v="0.51908678040996681"/>
  </r>
  <r>
    <n v="582"/>
    <x v="38"/>
    <n v="2026"/>
    <x v="0"/>
    <n v="2"/>
    <x v="1"/>
    <x v="1"/>
    <x v="1"/>
    <x v="1"/>
    <x v="0"/>
    <x v="3"/>
    <s v="Compact Sleeping Bag"/>
    <n v="12"/>
    <n v="122.75"/>
    <n v="0.15"/>
    <n v="62.51"/>
    <n v="1252.05"/>
    <n v="750.12"/>
    <n v="501.92999999999995"/>
    <n v="0.40088654606445429"/>
  </r>
  <r>
    <n v="902"/>
    <x v="38"/>
    <n v="2026"/>
    <x v="0"/>
    <n v="2"/>
    <x v="1"/>
    <x v="0"/>
    <x v="9"/>
    <x v="0"/>
    <x v="2"/>
    <x v="4"/>
    <s v="Training Mat"/>
    <n v="1"/>
    <n v="50.38"/>
    <n v="0.05"/>
    <n v="21.95"/>
    <n v="47.860999999999997"/>
    <n v="21.95"/>
    <n v="25.910999999999998"/>
    <n v="0.54138024696516995"/>
  </r>
  <r>
    <n v="2396"/>
    <x v="38"/>
    <n v="2026"/>
    <x v="0"/>
    <n v="2"/>
    <x v="1"/>
    <x v="3"/>
    <x v="7"/>
    <x v="0"/>
    <x v="2"/>
    <x v="4"/>
    <s v="Training Mat"/>
    <n v="2"/>
    <n v="50.4"/>
    <n v="0"/>
    <n v="21.43"/>
    <n v="100.8"/>
    <n v="42.86"/>
    <n v="57.94"/>
    <n v="0.57480158730158726"/>
  </r>
  <r>
    <n v="2494"/>
    <x v="38"/>
    <n v="2026"/>
    <x v="0"/>
    <n v="2"/>
    <x v="1"/>
    <x v="2"/>
    <x v="5"/>
    <x v="0"/>
    <x v="1"/>
    <x v="1"/>
    <s v="Trekking Poles"/>
    <n v="1"/>
    <n v="69.98"/>
    <n v="0"/>
    <n v="33.21"/>
    <n v="69.98"/>
    <n v="33.21"/>
    <n v="36.770000000000003"/>
    <n v="0.52543583881108891"/>
  </r>
  <r>
    <n v="2925"/>
    <x v="38"/>
    <n v="2026"/>
    <x v="0"/>
    <n v="2"/>
    <x v="1"/>
    <x v="0"/>
    <x v="0"/>
    <x v="2"/>
    <x v="1"/>
    <x v="1"/>
    <s v="Hiking Daypack 20L"/>
    <n v="3"/>
    <n v="90.04"/>
    <n v="0.05"/>
    <n v="45.25"/>
    <n v="256.61399999999998"/>
    <n v="135.75"/>
    <n v="120.86399999999998"/>
    <n v="0.47099534709719654"/>
  </r>
  <r>
    <n v="3614"/>
    <x v="38"/>
    <n v="2026"/>
    <x v="0"/>
    <n v="2"/>
    <x v="1"/>
    <x v="1"/>
    <x v="14"/>
    <x v="0"/>
    <x v="1"/>
    <x v="4"/>
    <s v="Training Mat"/>
    <n v="3"/>
    <n v="51.18"/>
    <n v="0"/>
    <n v="21.95"/>
    <n v="153.54"/>
    <n v="65.849999999999994"/>
    <n v="87.69"/>
    <n v="0.57112153184837833"/>
  </r>
  <r>
    <n v="4360"/>
    <x v="38"/>
    <n v="2026"/>
    <x v="0"/>
    <n v="2"/>
    <x v="1"/>
    <x v="0"/>
    <x v="15"/>
    <x v="0"/>
    <x v="1"/>
    <x v="2"/>
    <s v="Insulated Bottle"/>
    <n v="1"/>
    <n v="35.69"/>
    <n v="0"/>
    <n v="13.38"/>
    <n v="35.69"/>
    <n v="13.38"/>
    <n v="22.309999999999995"/>
    <n v="0.62510507144858496"/>
  </r>
  <r>
    <n v="4582"/>
    <x v="38"/>
    <n v="2026"/>
    <x v="0"/>
    <n v="2"/>
    <x v="1"/>
    <x v="3"/>
    <x v="7"/>
    <x v="0"/>
    <x v="1"/>
    <x v="0"/>
    <s v="Trail Bike Light"/>
    <n v="3"/>
    <n v="50.29"/>
    <n v="0.05"/>
    <n v="22.87"/>
    <n v="143.32650000000001"/>
    <n v="68.61"/>
    <n v="74.716500000000011"/>
    <n v="0.52130275978273388"/>
  </r>
  <r>
    <n v="4381"/>
    <x v="39"/>
    <n v="2026"/>
    <x v="0"/>
    <n v="2"/>
    <x v="1"/>
    <x v="1"/>
    <x v="12"/>
    <x v="3"/>
    <x v="0"/>
    <x v="3"/>
    <s v="Trail Tent 2P"/>
    <n v="1"/>
    <n v="194.32"/>
    <n v="0.05"/>
    <n v="102.52"/>
    <n v="184.60399999999998"/>
    <n v="102.52"/>
    <n v="82.083999999999989"/>
    <n v="0.44464908669367942"/>
  </r>
  <r>
    <n v="4964"/>
    <x v="39"/>
    <n v="2026"/>
    <x v="0"/>
    <n v="2"/>
    <x v="1"/>
    <x v="3"/>
    <x v="13"/>
    <x v="2"/>
    <x v="1"/>
    <x v="4"/>
    <s v="Resistance Band Set"/>
    <n v="4"/>
    <n v="40.44"/>
    <n v="0"/>
    <n v="14.75"/>
    <n v="161.76"/>
    <n v="59"/>
    <n v="102.75999999999999"/>
    <n v="0.63526211671612265"/>
  </r>
  <r>
    <n v="255"/>
    <x v="40"/>
    <n v="2026"/>
    <x v="0"/>
    <n v="2"/>
    <x v="1"/>
    <x v="3"/>
    <x v="7"/>
    <x v="0"/>
    <x v="1"/>
    <x v="2"/>
    <s v="Carry-On Duffel"/>
    <n v="3"/>
    <n v="134.53"/>
    <n v="0.1"/>
    <n v="69.12"/>
    <n v="363.23100000000005"/>
    <n v="207.36"/>
    <n v="155.87100000000004"/>
    <n v="0.42912361555043488"/>
  </r>
  <r>
    <n v="2178"/>
    <x v="40"/>
    <n v="2026"/>
    <x v="0"/>
    <n v="2"/>
    <x v="1"/>
    <x v="2"/>
    <x v="2"/>
    <x v="3"/>
    <x v="1"/>
    <x v="1"/>
    <s v="Summit Backpack 45L"/>
    <n v="6"/>
    <n v="154.05000000000001"/>
    <n v="0"/>
    <n v="79.25"/>
    <n v="924.30000000000007"/>
    <n v="475.5"/>
    <n v="448.80000000000007"/>
    <n v="0.4855566374553717"/>
  </r>
  <r>
    <n v="3416"/>
    <x v="40"/>
    <n v="2026"/>
    <x v="0"/>
    <n v="2"/>
    <x v="1"/>
    <x v="2"/>
    <x v="2"/>
    <x v="0"/>
    <x v="1"/>
    <x v="2"/>
    <s v="Carry-On Duffel"/>
    <n v="1"/>
    <n v="135.4"/>
    <n v="0"/>
    <n v="67.56"/>
    <n v="135.4"/>
    <n v="67.56"/>
    <n v="67.84"/>
    <n v="0.50103397341211231"/>
  </r>
  <r>
    <n v="3854"/>
    <x v="40"/>
    <n v="2026"/>
    <x v="0"/>
    <n v="2"/>
    <x v="1"/>
    <x v="0"/>
    <x v="0"/>
    <x v="0"/>
    <x v="1"/>
    <x v="0"/>
    <s v="Compact Repair Kit"/>
    <n v="2"/>
    <n v="41.03"/>
    <n v="0"/>
    <n v="16.260000000000002"/>
    <n v="82.06"/>
    <n v="32.520000000000003"/>
    <n v="49.54"/>
    <n v="0.60370460638557155"/>
  </r>
  <r>
    <n v="3952"/>
    <x v="40"/>
    <n v="2026"/>
    <x v="0"/>
    <n v="2"/>
    <x v="1"/>
    <x v="3"/>
    <x v="8"/>
    <x v="3"/>
    <x v="1"/>
    <x v="0"/>
    <s v="Commuter Helmet"/>
    <n v="1"/>
    <n v="81.44"/>
    <n v="0.05"/>
    <n v="43.9"/>
    <n v="77.367999999999995"/>
    <n v="43.9"/>
    <n v="33.467999999999996"/>
    <n v="0.43258194602419603"/>
  </r>
  <r>
    <n v="4076"/>
    <x v="40"/>
    <n v="2026"/>
    <x v="0"/>
    <n v="2"/>
    <x v="1"/>
    <x v="0"/>
    <x v="0"/>
    <x v="1"/>
    <x v="2"/>
    <x v="3"/>
    <s v="Compact Sleeping Bag"/>
    <n v="8"/>
    <n v="122.19"/>
    <n v="0.1"/>
    <n v="60"/>
    <n v="879.76800000000003"/>
    <n v="480"/>
    <n v="399.76800000000003"/>
    <n v="0.45440161497121973"/>
  </r>
  <r>
    <n v="4156"/>
    <x v="40"/>
    <n v="2026"/>
    <x v="0"/>
    <n v="2"/>
    <x v="1"/>
    <x v="2"/>
    <x v="16"/>
    <x v="2"/>
    <x v="0"/>
    <x v="1"/>
    <s v="Trail Boots"/>
    <n v="2"/>
    <n v="146.33000000000001"/>
    <n v="0.1"/>
    <n v="81.34"/>
    <n v="263.39400000000001"/>
    <n v="162.68"/>
    <n v="100.714"/>
    <n v="0.38237013751262366"/>
  </r>
  <r>
    <n v="4260"/>
    <x v="40"/>
    <n v="2026"/>
    <x v="0"/>
    <n v="2"/>
    <x v="1"/>
    <x v="2"/>
    <x v="16"/>
    <x v="3"/>
    <x v="0"/>
    <x v="2"/>
    <s v="Carry-On Duffel"/>
    <n v="1"/>
    <n v="131.24"/>
    <n v="0.05"/>
    <n v="66.14"/>
    <n v="124.678"/>
    <n v="66.14"/>
    <n v="58.537999999999997"/>
    <n v="0.46951346669019395"/>
  </r>
  <r>
    <n v="4294"/>
    <x v="40"/>
    <n v="2026"/>
    <x v="0"/>
    <n v="2"/>
    <x v="1"/>
    <x v="1"/>
    <x v="1"/>
    <x v="1"/>
    <x v="1"/>
    <x v="4"/>
    <s v="Training Mat"/>
    <n v="5"/>
    <n v="51.37"/>
    <n v="0.05"/>
    <n v="21.81"/>
    <n v="244.00749999999996"/>
    <n v="109.05"/>
    <n v="134.95749999999998"/>
    <n v="0.55308750755612024"/>
  </r>
  <r>
    <n v="1019"/>
    <x v="41"/>
    <n v="2026"/>
    <x v="0"/>
    <n v="2"/>
    <x v="1"/>
    <x v="1"/>
    <x v="12"/>
    <x v="2"/>
    <x v="1"/>
    <x v="3"/>
    <s v="Compact Sleeping Bag"/>
    <n v="5"/>
    <n v="121.94"/>
    <n v="0"/>
    <n v="62.3"/>
    <n v="609.70000000000005"/>
    <n v="311.5"/>
    <n v="298.20000000000005"/>
    <n v="0.48909299655568317"/>
  </r>
  <r>
    <n v="1471"/>
    <x v="41"/>
    <n v="2026"/>
    <x v="0"/>
    <n v="2"/>
    <x v="1"/>
    <x v="0"/>
    <x v="0"/>
    <x v="0"/>
    <x v="0"/>
    <x v="3"/>
    <s v="Compact Sleeping Bag"/>
    <n v="4"/>
    <n v="124.55"/>
    <n v="0"/>
    <n v="60.41"/>
    <n v="498.2"/>
    <n v="241.64"/>
    <n v="256.56"/>
    <n v="0.51497390606182258"/>
  </r>
  <r>
    <n v="2520"/>
    <x v="41"/>
    <n v="2026"/>
    <x v="0"/>
    <n v="2"/>
    <x v="1"/>
    <x v="1"/>
    <x v="14"/>
    <x v="1"/>
    <x v="2"/>
    <x v="3"/>
    <s v="Alpine Tent 4P"/>
    <n v="10"/>
    <n v="343.77"/>
    <n v="0.15"/>
    <n v="195.29"/>
    <n v="2922.0449999999996"/>
    <n v="1952.8999999999999"/>
    <n v="969.14499999999975"/>
    <n v="0.33166669233362245"/>
  </r>
  <r>
    <n v="4649"/>
    <x v="41"/>
    <n v="2026"/>
    <x v="0"/>
    <n v="2"/>
    <x v="1"/>
    <x v="1"/>
    <x v="1"/>
    <x v="3"/>
    <x v="0"/>
    <x v="0"/>
    <s v="Commuter Helmet"/>
    <n v="1"/>
    <n v="81.819999999999993"/>
    <n v="0.05"/>
    <n v="43.83"/>
    <n v="77.728999999999985"/>
    <n v="43.83"/>
    <n v="33.898999999999987"/>
    <n v="0.43611779387358635"/>
  </r>
  <r>
    <n v="4545"/>
    <x v="42"/>
    <n v="2026"/>
    <x v="0"/>
    <n v="2"/>
    <x v="1"/>
    <x v="0"/>
    <x v="9"/>
    <x v="2"/>
    <x v="1"/>
    <x v="2"/>
    <s v="Insulated Bottle"/>
    <n v="1"/>
    <n v="36.58"/>
    <n v="0.1"/>
    <n v="13.76"/>
    <n v="32.921999999999997"/>
    <n v="13.76"/>
    <n v="19.161999999999999"/>
    <n v="0.58204240325618128"/>
  </r>
  <r>
    <n v="285"/>
    <x v="43"/>
    <n v="2026"/>
    <x v="0"/>
    <n v="2"/>
    <x v="1"/>
    <x v="3"/>
    <x v="8"/>
    <x v="2"/>
    <x v="1"/>
    <x v="1"/>
    <s v="Hiking Daypack 20L"/>
    <n v="4"/>
    <n v="92.87"/>
    <n v="0"/>
    <n v="44.95"/>
    <n v="371.48"/>
    <n v="179.8"/>
    <n v="191.68"/>
    <n v="0.51599009367933668"/>
  </r>
  <r>
    <n v="1499"/>
    <x v="43"/>
    <n v="2026"/>
    <x v="0"/>
    <n v="2"/>
    <x v="1"/>
    <x v="3"/>
    <x v="8"/>
    <x v="0"/>
    <x v="1"/>
    <x v="0"/>
    <s v="Compact Repair Kit"/>
    <n v="2"/>
    <n v="41.21"/>
    <n v="0"/>
    <n v="16.64"/>
    <n v="82.42"/>
    <n v="33.28"/>
    <n v="49.14"/>
    <n v="0.59621451104100942"/>
  </r>
  <r>
    <n v="2615"/>
    <x v="43"/>
    <n v="2026"/>
    <x v="0"/>
    <n v="2"/>
    <x v="1"/>
    <x v="0"/>
    <x v="15"/>
    <x v="0"/>
    <x v="0"/>
    <x v="1"/>
    <s v="Summit Backpack 45L"/>
    <n v="6"/>
    <n v="155.79"/>
    <n v="0"/>
    <n v="77.48"/>
    <n v="934.74"/>
    <n v="464.88"/>
    <n v="469.86"/>
    <n v="0.50266384235188399"/>
  </r>
  <r>
    <n v="479"/>
    <x v="44"/>
    <n v="2026"/>
    <x v="0"/>
    <n v="2"/>
    <x v="1"/>
    <x v="0"/>
    <x v="0"/>
    <x v="0"/>
    <x v="0"/>
    <x v="4"/>
    <s v="Training Mat"/>
    <n v="2"/>
    <n v="50.16"/>
    <n v="0.1"/>
    <n v="21.48"/>
    <n v="90.287999999999997"/>
    <n v="42.96"/>
    <n v="47.327999999999996"/>
    <n v="0.52418926103136632"/>
  </r>
  <r>
    <n v="4069"/>
    <x v="44"/>
    <n v="2026"/>
    <x v="0"/>
    <n v="2"/>
    <x v="1"/>
    <x v="3"/>
    <x v="8"/>
    <x v="0"/>
    <x v="1"/>
    <x v="1"/>
    <s v="Trail Boots"/>
    <n v="4"/>
    <n v="140.63999999999999"/>
    <n v="0"/>
    <n v="77.510000000000005"/>
    <n v="562.55999999999995"/>
    <n v="310.04000000000002"/>
    <n v="252.51999999999992"/>
    <n v="0.4488765642775881"/>
  </r>
  <r>
    <n v="4588"/>
    <x v="44"/>
    <n v="2026"/>
    <x v="0"/>
    <n v="2"/>
    <x v="1"/>
    <x v="0"/>
    <x v="0"/>
    <x v="3"/>
    <x v="1"/>
    <x v="3"/>
    <s v="Portable Camp Stove"/>
    <n v="1"/>
    <n v="80.680000000000007"/>
    <n v="0"/>
    <n v="39.630000000000003"/>
    <n v="80.680000000000007"/>
    <n v="39.630000000000003"/>
    <n v="41.050000000000004"/>
    <n v="0.50880019831432821"/>
  </r>
  <r>
    <n v="14"/>
    <x v="45"/>
    <n v="2026"/>
    <x v="0"/>
    <n v="2"/>
    <x v="1"/>
    <x v="0"/>
    <x v="0"/>
    <x v="1"/>
    <x v="2"/>
    <x v="2"/>
    <s v="Travel Backpack 35L"/>
    <n v="3"/>
    <n v="162.44999999999999"/>
    <n v="0.05"/>
    <n v="86.43"/>
    <n v="462.98249999999996"/>
    <n v="259.29000000000002"/>
    <n v="203.69249999999994"/>
    <n v="0.43995723380473334"/>
  </r>
  <r>
    <n v="303"/>
    <x v="45"/>
    <n v="2026"/>
    <x v="0"/>
    <n v="2"/>
    <x v="1"/>
    <x v="1"/>
    <x v="6"/>
    <x v="3"/>
    <x v="0"/>
    <x v="0"/>
    <s v="Cycling Pack 12L"/>
    <n v="2"/>
    <n v="102.12"/>
    <n v="0.15"/>
    <n v="51.03"/>
    <n v="173.60400000000001"/>
    <n v="102.06"/>
    <n v="71.544000000000011"/>
    <n v="0.41211032003870884"/>
  </r>
  <r>
    <n v="1197"/>
    <x v="46"/>
    <n v="2026"/>
    <x v="0"/>
    <n v="2"/>
    <x v="1"/>
    <x v="2"/>
    <x v="3"/>
    <x v="0"/>
    <x v="1"/>
    <x v="0"/>
    <s v="Cycling Pack 12L"/>
    <n v="2"/>
    <n v="101.77"/>
    <n v="0"/>
    <n v="51.34"/>
    <n v="203.54"/>
    <n v="102.68"/>
    <n v="100.85999999999999"/>
    <n v="0.49552913432249185"/>
  </r>
  <r>
    <n v="2714"/>
    <x v="46"/>
    <n v="2026"/>
    <x v="0"/>
    <n v="2"/>
    <x v="1"/>
    <x v="0"/>
    <x v="15"/>
    <x v="0"/>
    <x v="2"/>
    <x v="1"/>
    <s v="Summit Backpack 45L"/>
    <n v="3"/>
    <n v="153.24"/>
    <n v="0.15"/>
    <n v="77.61"/>
    <n v="390.762"/>
    <n v="232.82999999999998"/>
    <n v="157.93200000000002"/>
    <n v="0.40416417154175693"/>
  </r>
  <r>
    <n v="2753"/>
    <x v="46"/>
    <n v="2026"/>
    <x v="0"/>
    <n v="2"/>
    <x v="1"/>
    <x v="3"/>
    <x v="4"/>
    <x v="3"/>
    <x v="0"/>
    <x v="1"/>
    <s v="Trail Boots"/>
    <n v="1"/>
    <n v="140.47"/>
    <n v="0"/>
    <n v="79.66"/>
    <n v="140.47"/>
    <n v="79.66"/>
    <n v="60.81"/>
    <n v="0.43290382288033036"/>
  </r>
  <r>
    <n v="3901"/>
    <x v="46"/>
    <n v="2026"/>
    <x v="0"/>
    <n v="2"/>
    <x v="1"/>
    <x v="3"/>
    <x v="7"/>
    <x v="2"/>
    <x v="1"/>
    <x v="1"/>
    <s v="Trekking Poles"/>
    <n v="4"/>
    <n v="70.67"/>
    <n v="0.05"/>
    <n v="32.96"/>
    <n v="268.54599999999999"/>
    <n v="131.84"/>
    <n v="136.70599999999999"/>
    <n v="0.50905990035226734"/>
  </r>
  <r>
    <n v="594"/>
    <x v="47"/>
    <n v="2026"/>
    <x v="0"/>
    <n v="2"/>
    <x v="1"/>
    <x v="0"/>
    <x v="15"/>
    <x v="2"/>
    <x v="2"/>
    <x v="2"/>
    <s v="Carry-On Duffel"/>
    <n v="3"/>
    <n v="134.91"/>
    <n v="0"/>
    <n v="67.69"/>
    <n v="404.73"/>
    <n v="203.07"/>
    <n v="201.66000000000003"/>
    <n v="0.49825809799125348"/>
  </r>
  <r>
    <n v="624"/>
    <x v="47"/>
    <n v="2026"/>
    <x v="0"/>
    <n v="2"/>
    <x v="1"/>
    <x v="2"/>
    <x v="2"/>
    <x v="0"/>
    <x v="2"/>
    <x v="1"/>
    <s v="Trekking Poles"/>
    <n v="1"/>
    <n v="70.86"/>
    <n v="0.1"/>
    <n v="33.299999999999997"/>
    <n v="63.774000000000001"/>
    <n v="33.299999999999997"/>
    <n v="30.474000000000004"/>
    <n v="0.47784363533728486"/>
  </r>
  <r>
    <n v="1013"/>
    <x v="47"/>
    <n v="2026"/>
    <x v="0"/>
    <n v="2"/>
    <x v="1"/>
    <x v="1"/>
    <x v="12"/>
    <x v="2"/>
    <x v="1"/>
    <x v="0"/>
    <s v="Cycling Pack 12L"/>
    <n v="1"/>
    <n v="104.35"/>
    <n v="0"/>
    <n v="51.49"/>
    <n v="104.35"/>
    <n v="51.49"/>
    <n v="52.859999999999992"/>
    <n v="0.50656444657402966"/>
  </r>
  <r>
    <n v="1100"/>
    <x v="47"/>
    <n v="2026"/>
    <x v="0"/>
    <n v="2"/>
    <x v="1"/>
    <x v="3"/>
    <x v="8"/>
    <x v="0"/>
    <x v="0"/>
    <x v="4"/>
    <s v="Weighted Vest"/>
    <n v="2"/>
    <n v="120.48"/>
    <n v="0"/>
    <n v="70.680000000000007"/>
    <n v="240.96"/>
    <n v="141.36000000000001"/>
    <n v="99.6"/>
    <n v="0.4133466135458167"/>
  </r>
  <r>
    <n v="2353"/>
    <x v="47"/>
    <n v="2026"/>
    <x v="0"/>
    <n v="2"/>
    <x v="1"/>
    <x v="1"/>
    <x v="12"/>
    <x v="0"/>
    <x v="0"/>
    <x v="3"/>
    <s v="Alpine Tent 4P"/>
    <n v="1"/>
    <n v="339.52"/>
    <n v="0.1"/>
    <n v="191.19"/>
    <n v="305.56799999999998"/>
    <n v="191.19"/>
    <n v="114.37799999999999"/>
    <n v="0.3743127552623311"/>
  </r>
  <r>
    <n v="3020"/>
    <x v="47"/>
    <n v="2026"/>
    <x v="0"/>
    <n v="2"/>
    <x v="1"/>
    <x v="1"/>
    <x v="14"/>
    <x v="1"/>
    <x v="2"/>
    <x v="1"/>
    <s v="Summit Backpack 45L"/>
    <n v="5"/>
    <n v="154.72999999999999"/>
    <n v="0.1"/>
    <n v="77.42"/>
    <n v="696.28499999999997"/>
    <n v="387.1"/>
    <n v="309.18499999999995"/>
    <n v="0.44404949122844806"/>
  </r>
  <r>
    <n v="3227"/>
    <x v="47"/>
    <n v="2026"/>
    <x v="0"/>
    <n v="2"/>
    <x v="1"/>
    <x v="2"/>
    <x v="5"/>
    <x v="2"/>
    <x v="2"/>
    <x v="1"/>
    <s v="Hiking Daypack 20L"/>
    <n v="4"/>
    <n v="93.98"/>
    <n v="0.05"/>
    <n v="44.6"/>
    <n v="357.12400000000002"/>
    <n v="178.4"/>
    <n v="178.72400000000002"/>
    <n v="0.50045362395134463"/>
  </r>
  <r>
    <n v="3530"/>
    <x v="47"/>
    <n v="2026"/>
    <x v="0"/>
    <n v="2"/>
    <x v="1"/>
    <x v="0"/>
    <x v="0"/>
    <x v="0"/>
    <x v="1"/>
    <x v="3"/>
    <s v="Alpine Tent 4P"/>
    <n v="2"/>
    <n v="336.83"/>
    <n v="0"/>
    <n v="194.42"/>
    <n v="673.66"/>
    <n v="388.84"/>
    <n v="284.82"/>
    <n v="0.42279488169106078"/>
  </r>
  <r>
    <n v="6"/>
    <x v="48"/>
    <n v="2026"/>
    <x v="0"/>
    <n v="2"/>
    <x v="1"/>
    <x v="3"/>
    <x v="8"/>
    <x v="2"/>
    <x v="0"/>
    <x v="3"/>
    <s v="Alpine Tent 4P"/>
    <n v="1"/>
    <n v="338.93"/>
    <n v="0"/>
    <n v="197.92"/>
    <n v="338.93"/>
    <n v="197.92"/>
    <n v="141.01000000000002"/>
    <n v="0.41604461098161866"/>
  </r>
  <r>
    <n v="2038"/>
    <x v="48"/>
    <n v="2026"/>
    <x v="0"/>
    <n v="2"/>
    <x v="1"/>
    <x v="0"/>
    <x v="9"/>
    <x v="0"/>
    <x v="1"/>
    <x v="3"/>
    <s v="Compact Sleeping Bag"/>
    <n v="5"/>
    <n v="122.72"/>
    <n v="0"/>
    <n v="62.41"/>
    <n v="613.6"/>
    <n v="312.04999999999995"/>
    <n v="301.55000000000007"/>
    <n v="0.49144393741851378"/>
  </r>
  <r>
    <n v="4104"/>
    <x v="48"/>
    <n v="2026"/>
    <x v="0"/>
    <n v="2"/>
    <x v="1"/>
    <x v="3"/>
    <x v="4"/>
    <x v="0"/>
    <x v="1"/>
    <x v="2"/>
    <s v="Carry-On Duffel"/>
    <n v="4"/>
    <n v="135.63"/>
    <n v="0.05"/>
    <n v="65.900000000000006"/>
    <n v="515.39400000000001"/>
    <n v="263.60000000000002"/>
    <n v="251.79399999999998"/>
    <n v="0.4885466264644136"/>
  </r>
  <r>
    <n v="1072"/>
    <x v="49"/>
    <n v="2026"/>
    <x v="0"/>
    <n v="2"/>
    <x v="1"/>
    <x v="2"/>
    <x v="16"/>
    <x v="0"/>
    <x v="0"/>
    <x v="3"/>
    <s v="Portable Camp Stove"/>
    <n v="2"/>
    <n v="81.34"/>
    <n v="0.05"/>
    <n v="40.64"/>
    <n v="154.54599999999999"/>
    <n v="81.28"/>
    <n v="73.265999999999991"/>
    <n v="0.47407244445019603"/>
  </r>
  <r>
    <n v="2435"/>
    <x v="49"/>
    <n v="2026"/>
    <x v="0"/>
    <n v="2"/>
    <x v="1"/>
    <x v="2"/>
    <x v="3"/>
    <x v="0"/>
    <x v="1"/>
    <x v="0"/>
    <s v="Compact Repair Kit"/>
    <n v="1"/>
    <n v="41.01"/>
    <n v="0.05"/>
    <n v="16.489999999999998"/>
    <n v="38.959499999999998"/>
    <n v="16.489999999999998"/>
    <n v="22.4695"/>
    <n v="0.57673994789460847"/>
  </r>
  <r>
    <n v="4476"/>
    <x v="49"/>
    <n v="2026"/>
    <x v="0"/>
    <n v="2"/>
    <x v="1"/>
    <x v="1"/>
    <x v="11"/>
    <x v="3"/>
    <x v="2"/>
    <x v="1"/>
    <s v="Summit Backpack 45L"/>
    <n v="2"/>
    <n v="153.03"/>
    <n v="0"/>
    <n v="81.02"/>
    <n v="306.06"/>
    <n v="162.04"/>
    <n v="144.02000000000001"/>
    <n v="0.47056132784421356"/>
  </r>
  <r>
    <n v="174"/>
    <x v="50"/>
    <n v="2026"/>
    <x v="0"/>
    <n v="2"/>
    <x v="1"/>
    <x v="1"/>
    <x v="11"/>
    <x v="0"/>
    <x v="1"/>
    <x v="4"/>
    <s v="Weighted Vest"/>
    <n v="2"/>
    <n v="124.92"/>
    <n v="0"/>
    <n v="69.98"/>
    <n v="249.84"/>
    <n v="139.96"/>
    <n v="109.88"/>
    <n v="0.43980147294268329"/>
  </r>
  <r>
    <n v="304"/>
    <x v="50"/>
    <n v="2026"/>
    <x v="0"/>
    <n v="2"/>
    <x v="1"/>
    <x v="1"/>
    <x v="12"/>
    <x v="0"/>
    <x v="2"/>
    <x v="2"/>
    <s v="Carry-On Duffel"/>
    <n v="2"/>
    <n v="136.55000000000001"/>
    <n v="0"/>
    <n v="68.84"/>
    <n v="273.10000000000002"/>
    <n v="137.68"/>
    <n v="135.42000000000002"/>
    <n v="0.49586232149395826"/>
  </r>
  <r>
    <n v="404"/>
    <x v="50"/>
    <n v="2026"/>
    <x v="0"/>
    <n v="2"/>
    <x v="1"/>
    <x v="2"/>
    <x v="5"/>
    <x v="1"/>
    <x v="2"/>
    <x v="3"/>
    <s v="Compact Sleeping Bag"/>
    <n v="15"/>
    <n v="121.98"/>
    <n v="0.1"/>
    <n v="59.86"/>
    <n v="1646.73"/>
    <n v="897.9"/>
    <n v="748.83"/>
    <n v="0.45473757082217486"/>
  </r>
  <r>
    <n v="675"/>
    <x v="50"/>
    <n v="2026"/>
    <x v="0"/>
    <n v="2"/>
    <x v="1"/>
    <x v="1"/>
    <x v="12"/>
    <x v="0"/>
    <x v="1"/>
    <x v="2"/>
    <s v="Packing Cube Set"/>
    <n v="1"/>
    <n v="45.54"/>
    <n v="0"/>
    <n v="18.29"/>
    <n v="45.54"/>
    <n v="18.29"/>
    <n v="27.25"/>
    <n v="0.59837505489679399"/>
  </r>
  <r>
    <n v="940"/>
    <x v="50"/>
    <n v="2026"/>
    <x v="0"/>
    <n v="2"/>
    <x v="1"/>
    <x v="2"/>
    <x v="3"/>
    <x v="3"/>
    <x v="0"/>
    <x v="4"/>
    <s v="Training Mat"/>
    <n v="1"/>
    <n v="51.73"/>
    <n v="0"/>
    <n v="21.83"/>
    <n v="51.73"/>
    <n v="21.83"/>
    <n v="29.9"/>
    <n v="0.57800115986854828"/>
  </r>
  <r>
    <n v="2375"/>
    <x v="50"/>
    <n v="2026"/>
    <x v="0"/>
    <n v="2"/>
    <x v="1"/>
    <x v="1"/>
    <x v="12"/>
    <x v="3"/>
    <x v="0"/>
    <x v="3"/>
    <s v="Portable Camp Stove"/>
    <n v="2"/>
    <n v="80.510000000000005"/>
    <n v="0.05"/>
    <n v="38.630000000000003"/>
    <n v="152.96899999999999"/>
    <n v="77.260000000000005"/>
    <n v="75.708999999999989"/>
    <n v="0.4949303453640933"/>
  </r>
  <r>
    <n v="4184"/>
    <x v="50"/>
    <n v="2026"/>
    <x v="0"/>
    <n v="2"/>
    <x v="1"/>
    <x v="3"/>
    <x v="7"/>
    <x v="0"/>
    <x v="1"/>
    <x v="4"/>
    <s v="Recovery Roller"/>
    <n v="1"/>
    <n v="36.31"/>
    <n v="0"/>
    <n v="14"/>
    <n v="36.31"/>
    <n v="14"/>
    <n v="22.310000000000002"/>
    <n v="0.61443128614706699"/>
  </r>
  <r>
    <n v="4390"/>
    <x v="50"/>
    <n v="2026"/>
    <x v="0"/>
    <n v="2"/>
    <x v="1"/>
    <x v="2"/>
    <x v="16"/>
    <x v="0"/>
    <x v="0"/>
    <x v="0"/>
    <s v="Commuter Helmet"/>
    <n v="1"/>
    <n v="82.86"/>
    <n v="0.05"/>
    <n v="42.3"/>
    <n v="78.716999999999999"/>
    <n v="42.3"/>
    <n v="36.417000000000002"/>
    <n v="0.46263196005945351"/>
  </r>
  <r>
    <n v="1475"/>
    <x v="51"/>
    <n v="2026"/>
    <x v="0"/>
    <n v="2"/>
    <x v="1"/>
    <x v="0"/>
    <x v="0"/>
    <x v="2"/>
    <x v="1"/>
    <x v="0"/>
    <s v="Cycling Pack 12L"/>
    <n v="2"/>
    <n v="103.03"/>
    <n v="0.05"/>
    <n v="50.73"/>
    <n v="195.75700000000001"/>
    <n v="101.46"/>
    <n v="94.297000000000011"/>
    <n v="0.48170435795399402"/>
  </r>
  <r>
    <n v="3504"/>
    <x v="51"/>
    <n v="2026"/>
    <x v="0"/>
    <n v="2"/>
    <x v="1"/>
    <x v="1"/>
    <x v="14"/>
    <x v="0"/>
    <x v="2"/>
    <x v="2"/>
    <s v="Insulated Bottle"/>
    <n v="1"/>
    <n v="36.39"/>
    <n v="0"/>
    <n v="13.49"/>
    <n v="36.39"/>
    <n v="13.49"/>
    <n v="22.9"/>
    <n v="0.62929376202253362"/>
  </r>
  <r>
    <n v="1649"/>
    <x v="52"/>
    <n v="2026"/>
    <x v="0"/>
    <n v="2"/>
    <x v="1"/>
    <x v="2"/>
    <x v="5"/>
    <x v="0"/>
    <x v="0"/>
    <x v="3"/>
    <s v="Compact Sleeping Bag"/>
    <n v="1"/>
    <n v="124.93"/>
    <n v="0.1"/>
    <n v="59.74"/>
    <n v="112.43700000000001"/>
    <n v="59.74"/>
    <n v="52.69700000000001"/>
    <n v="0.46868023871145625"/>
  </r>
  <r>
    <n v="2170"/>
    <x v="52"/>
    <n v="2026"/>
    <x v="0"/>
    <n v="2"/>
    <x v="1"/>
    <x v="1"/>
    <x v="11"/>
    <x v="3"/>
    <x v="0"/>
    <x v="0"/>
    <s v="Cycling Pack 12L"/>
    <n v="1"/>
    <n v="101.19"/>
    <n v="0.05"/>
    <n v="49.14"/>
    <n v="96.130499999999998"/>
    <n v="49.14"/>
    <n v="46.990499999999997"/>
    <n v="0.48881988546819166"/>
  </r>
  <r>
    <n v="3402"/>
    <x v="52"/>
    <n v="2026"/>
    <x v="0"/>
    <n v="2"/>
    <x v="1"/>
    <x v="3"/>
    <x v="8"/>
    <x v="0"/>
    <x v="0"/>
    <x v="4"/>
    <s v="Training Mat"/>
    <n v="2"/>
    <n v="51.2"/>
    <n v="0"/>
    <n v="21.38"/>
    <n v="102.4"/>
    <n v="42.76"/>
    <n v="59.640000000000008"/>
    <n v="0.58242187500000009"/>
  </r>
  <r>
    <n v="3773"/>
    <x v="52"/>
    <n v="2026"/>
    <x v="0"/>
    <n v="2"/>
    <x v="1"/>
    <x v="3"/>
    <x v="4"/>
    <x v="0"/>
    <x v="0"/>
    <x v="3"/>
    <s v="Portable Camp Stove"/>
    <n v="1"/>
    <n v="81.81"/>
    <n v="0"/>
    <n v="40.32"/>
    <n v="81.81"/>
    <n v="40.32"/>
    <n v="41.49"/>
    <n v="0.50715071507150711"/>
  </r>
  <r>
    <n v="4670"/>
    <x v="52"/>
    <n v="2026"/>
    <x v="0"/>
    <n v="2"/>
    <x v="1"/>
    <x v="0"/>
    <x v="15"/>
    <x v="2"/>
    <x v="2"/>
    <x v="1"/>
    <s v="Summit Backpack 45L"/>
    <n v="1"/>
    <n v="152.96"/>
    <n v="0"/>
    <n v="79.510000000000005"/>
    <n v="152.96"/>
    <n v="79.510000000000005"/>
    <n v="73.45"/>
    <n v="0.48019089958158995"/>
  </r>
  <r>
    <n v="587"/>
    <x v="53"/>
    <n v="2026"/>
    <x v="0"/>
    <n v="2"/>
    <x v="1"/>
    <x v="3"/>
    <x v="7"/>
    <x v="3"/>
    <x v="2"/>
    <x v="2"/>
    <s v="Travel Backpack 35L"/>
    <n v="1"/>
    <n v="166.13"/>
    <n v="0.05"/>
    <n v="85.7"/>
    <n v="157.8235"/>
    <n v="85.7"/>
    <n v="72.123499999999993"/>
    <n v="0.45698834457479398"/>
  </r>
  <r>
    <n v="1085"/>
    <x v="53"/>
    <n v="2026"/>
    <x v="0"/>
    <n v="2"/>
    <x v="1"/>
    <x v="0"/>
    <x v="15"/>
    <x v="0"/>
    <x v="1"/>
    <x v="3"/>
    <s v="Trail Tent 2P"/>
    <n v="3"/>
    <n v="193.18"/>
    <n v="0.05"/>
    <n v="106.19"/>
    <n v="550.56299999999999"/>
    <n v="318.57"/>
    <n v="231.99299999999999"/>
    <n v="0.42137412067283853"/>
  </r>
  <r>
    <n v="1635"/>
    <x v="53"/>
    <n v="2026"/>
    <x v="0"/>
    <n v="2"/>
    <x v="1"/>
    <x v="2"/>
    <x v="10"/>
    <x v="0"/>
    <x v="0"/>
    <x v="0"/>
    <s v="Commuter Helmet"/>
    <n v="1"/>
    <n v="80.42"/>
    <n v="0"/>
    <n v="41.72"/>
    <n v="80.42"/>
    <n v="41.72"/>
    <n v="38.700000000000003"/>
    <n v="0.4812235762248197"/>
  </r>
  <r>
    <n v="4067"/>
    <x v="53"/>
    <n v="2026"/>
    <x v="0"/>
    <n v="2"/>
    <x v="1"/>
    <x v="3"/>
    <x v="13"/>
    <x v="0"/>
    <x v="0"/>
    <x v="3"/>
    <s v="Compact Sleeping Bag"/>
    <n v="2"/>
    <n v="122.17"/>
    <n v="0"/>
    <n v="60.62"/>
    <n v="244.34"/>
    <n v="121.24"/>
    <n v="123.10000000000001"/>
    <n v="0.50380617172792019"/>
  </r>
  <r>
    <n v="287"/>
    <x v="54"/>
    <n v="2026"/>
    <x v="0"/>
    <n v="2"/>
    <x v="1"/>
    <x v="1"/>
    <x v="6"/>
    <x v="3"/>
    <x v="1"/>
    <x v="2"/>
    <s v="Travel Backpack 35L"/>
    <n v="1"/>
    <n v="164.6"/>
    <n v="0"/>
    <n v="85.07"/>
    <n v="164.6"/>
    <n v="85.07"/>
    <n v="79.53"/>
    <n v="0.48317132442284327"/>
  </r>
  <r>
    <n v="794"/>
    <x v="54"/>
    <n v="2026"/>
    <x v="0"/>
    <n v="2"/>
    <x v="1"/>
    <x v="1"/>
    <x v="14"/>
    <x v="0"/>
    <x v="1"/>
    <x v="2"/>
    <s v="Carry-On Duffel"/>
    <n v="1"/>
    <n v="132.19999999999999"/>
    <n v="0"/>
    <n v="67.180000000000007"/>
    <n v="132.19999999999999"/>
    <n v="67.180000000000007"/>
    <n v="65.019999999999982"/>
    <n v="0.49183055975794243"/>
  </r>
  <r>
    <n v="1609"/>
    <x v="54"/>
    <n v="2026"/>
    <x v="0"/>
    <n v="2"/>
    <x v="1"/>
    <x v="3"/>
    <x v="4"/>
    <x v="0"/>
    <x v="0"/>
    <x v="0"/>
    <s v="Compact Repair Kit"/>
    <n v="2"/>
    <n v="40.700000000000003"/>
    <n v="0"/>
    <n v="16.63"/>
    <n v="81.400000000000006"/>
    <n v="33.26"/>
    <n v="48.140000000000008"/>
    <n v="0.59140049140049145"/>
  </r>
  <r>
    <n v="4921"/>
    <x v="54"/>
    <n v="2026"/>
    <x v="0"/>
    <n v="2"/>
    <x v="1"/>
    <x v="1"/>
    <x v="12"/>
    <x v="0"/>
    <x v="0"/>
    <x v="2"/>
    <s v="Insulated Bottle"/>
    <n v="1"/>
    <n v="35.39"/>
    <n v="0"/>
    <n v="13.93"/>
    <n v="35.39"/>
    <n v="13.93"/>
    <n v="21.46"/>
    <n v="0.60638598474145244"/>
  </r>
  <r>
    <n v="2209"/>
    <x v="55"/>
    <n v="2026"/>
    <x v="0"/>
    <n v="2"/>
    <x v="1"/>
    <x v="0"/>
    <x v="0"/>
    <x v="0"/>
    <x v="2"/>
    <x v="0"/>
    <s v="Trail Bike Light"/>
    <n v="5"/>
    <n v="50.58"/>
    <n v="0.1"/>
    <n v="22.42"/>
    <n v="227.60999999999999"/>
    <n v="112.10000000000001"/>
    <n v="115.50999999999998"/>
    <n v="0.50749088352884308"/>
  </r>
  <r>
    <n v="4757"/>
    <x v="55"/>
    <n v="2026"/>
    <x v="0"/>
    <n v="2"/>
    <x v="1"/>
    <x v="1"/>
    <x v="11"/>
    <x v="3"/>
    <x v="2"/>
    <x v="4"/>
    <s v="Training Mat"/>
    <n v="2"/>
    <n v="49.48"/>
    <n v="0"/>
    <n v="21.37"/>
    <n v="98.96"/>
    <n v="42.74"/>
    <n v="56.219999999999992"/>
    <n v="0.5681083265966046"/>
  </r>
  <r>
    <n v="5155"/>
    <x v="55"/>
    <n v="2026"/>
    <x v="0"/>
    <n v="2"/>
    <x v="1"/>
    <x v="3"/>
    <x v="13"/>
    <x v="2"/>
    <x v="1"/>
    <x v="4"/>
    <s v="Training Mat"/>
    <n v="1"/>
    <n v="50.51"/>
    <n v="0"/>
    <n v="21.4"/>
    <n v="50.51"/>
    <n v="21.4"/>
    <n v="29.11"/>
    <n v="0.57632152049099195"/>
  </r>
  <r>
    <n v="1737"/>
    <x v="56"/>
    <n v="2026"/>
    <x v="0"/>
    <n v="2"/>
    <x v="1"/>
    <x v="0"/>
    <x v="15"/>
    <x v="0"/>
    <x v="1"/>
    <x v="3"/>
    <s v="Compact Sleeping Bag"/>
    <n v="2"/>
    <n v="122.16"/>
    <n v="0"/>
    <n v="61.31"/>
    <n v="244.32"/>
    <n v="122.62"/>
    <n v="121.69999999999999"/>
    <n v="0.49811722331368691"/>
  </r>
  <r>
    <n v="1905"/>
    <x v="56"/>
    <n v="2026"/>
    <x v="0"/>
    <n v="2"/>
    <x v="1"/>
    <x v="3"/>
    <x v="7"/>
    <x v="2"/>
    <x v="0"/>
    <x v="0"/>
    <s v="Trail Bike Light"/>
    <n v="3"/>
    <n v="51.32"/>
    <n v="0.1"/>
    <n v="22.62"/>
    <n v="138.56400000000002"/>
    <n v="67.86"/>
    <n v="70.704000000000022"/>
    <n v="0.51026240581969351"/>
  </r>
  <r>
    <n v="2359"/>
    <x v="56"/>
    <n v="2026"/>
    <x v="0"/>
    <n v="2"/>
    <x v="1"/>
    <x v="2"/>
    <x v="10"/>
    <x v="0"/>
    <x v="0"/>
    <x v="3"/>
    <s v="Trail Tent 2P"/>
    <n v="2"/>
    <n v="195.92"/>
    <n v="0.05"/>
    <n v="104.13"/>
    <n v="372.24799999999993"/>
    <n v="208.26"/>
    <n v="163.98799999999994"/>
    <n v="0.4405342674775955"/>
  </r>
  <r>
    <n v="3666"/>
    <x v="56"/>
    <n v="2026"/>
    <x v="0"/>
    <n v="2"/>
    <x v="1"/>
    <x v="0"/>
    <x v="15"/>
    <x v="0"/>
    <x v="0"/>
    <x v="2"/>
    <s v="Insulated Bottle"/>
    <n v="1"/>
    <n v="36.19"/>
    <n v="0.1"/>
    <n v="13.62"/>
    <n v="32.570999999999998"/>
    <n v="13.62"/>
    <n v="18.951000000000001"/>
    <n v="0.58183660311319896"/>
  </r>
  <r>
    <n v="518"/>
    <x v="57"/>
    <n v="2026"/>
    <x v="0"/>
    <n v="2"/>
    <x v="1"/>
    <x v="2"/>
    <x v="2"/>
    <x v="0"/>
    <x v="1"/>
    <x v="1"/>
    <s v="Trekking Poles"/>
    <n v="1"/>
    <n v="72.97"/>
    <n v="0"/>
    <n v="32.43"/>
    <n v="72.97"/>
    <n v="32.43"/>
    <n v="40.54"/>
    <n v="0.55557078251336167"/>
  </r>
  <r>
    <n v="892"/>
    <x v="57"/>
    <n v="2026"/>
    <x v="0"/>
    <n v="2"/>
    <x v="1"/>
    <x v="3"/>
    <x v="7"/>
    <x v="1"/>
    <x v="2"/>
    <x v="2"/>
    <s v="Packing Cube Set"/>
    <n v="12"/>
    <n v="47.15"/>
    <n v="0.1"/>
    <n v="17.829999999999998"/>
    <n v="509.21999999999997"/>
    <n v="213.95999999999998"/>
    <n v="295.26"/>
    <n v="0.57982797219276538"/>
  </r>
  <r>
    <n v="1115"/>
    <x v="57"/>
    <n v="2026"/>
    <x v="0"/>
    <n v="2"/>
    <x v="1"/>
    <x v="0"/>
    <x v="0"/>
    <x v="2"/>
    <x v="2"/>
    <x v="2"/>
    <s v="Travel Backpack 35L"/>
    <n v="3"/>
    <n v="161.19999999999999"/>
    <n v="0.1"/>
    <n v="87.37"/>
    <n v="435.23999999999995"/>
    <n v="262.11"/>
    <n v="173.12999999999994"/>
    <n v="0.39778053487730897"/>
  </r>
  <r>
    <n v="1186"/>
    <x v="57"/>
    <n v="2026"/>
    <x v="0"/>
    <n v="2"/>
    <x v="1"/>
    <x v="0"/>
    <x v="9"/>
    <x v="2"/>
    <x v="2"/>
    <x v="0"/>
    <s v="Trail Bike Light"/>
    <n v="1"/>
    <n v="49.73"/>
    <n v="0"/>
    <n v="22"/>
    <n v="49.73"/>
    <n v="22"/>
    <n v="27.729999999999997"/>
    <n v="0.55761109993967417"/>
  </r>
  <r>
    <n v="2093"/>
    <x v="57"/>
    <n v="2026"/>
    <x v="0"/>
    <n v="2"/>
    <x v="1"/>
    <x v="2"/>
    <x v="16"/>
    <x v="0"/>
    <x v="0"/>
    <x v="3"/>
    <s v="Compact Sleeping Bag"/>
    <n v="2"/>
    <n v="126.19"/>
    <n v="0"/>
    <n v="58.99"/>
    <n v="252.38"/>
    <n v="117.98"/>
    <n v="134.39999999999998"/>
    <n v="0.5325303114351374"/>
  </r>
  <r>
    <n v="2136"/>
    <x v="57"/>
    <n v="2026"/>
    <x v="0"/>
    <n v="2"/>
    <x v="1"/>
    <x v="1"/>
    <x v="12"/>
    <x v="0"/>
    <x v="0"/>
    <x v="2"/>
    <s v="Carry-On Duffel"/>
    <n v="2"/>
    <n v="135.38999999999999"/>
    <n v="0.05"/>
    <n v="65.69"/>
    <n v="257.24099999999999"/>
    <n v="131.38"/>
    <n v="125.86099999999999"/>
    <n v="0.48927270536189799"/>
  </r>
  <r>
    <n v="3538"/>
    <x v="57"/>
    <n v="2026"/>
    <x v="0"/>
    <n v="2"/>
    <x v="1"/>
    <x v="1"/>
    <x v="14"/>
    <x v="1"/>
    <x v="2"/>
    <x v="4"/>
    <s v="Resistance Band Set"/>
    <n v="12"/>
    <n v="41.27"/>
    <n v="0.1"/>
    <n v="14.71"/>
    <n v="445.71600000000001"/>
    <n v="176.52"/>
    <n v="269.19600000000003"/>
    <n v="0.60396306168053204"/>
  </r>
  <r>
    <n v="3891"/>
    <x v="57"/>
    <n v="2026"/>
    <x v="0"/>
    <n v="2"/>
    <x v="1"/>
    <x v="0"/>
    <x v="0"/>
    <x v="2"/>
    <x v="0"/>
    <x v="0"/>
    <s v="Commuter Helmet"/>
    <n v="1"/>
    <n v="82.04"/>
    <n v="0.1"/>
    <n v="41.46"/>
    <n v="73.836000000000013"/>
    <n v="41.46"/>
    <n v="32.376000000000012"/>
    <n v="0.43848529172761264"/>
  </r>
  <r>
    <n v="3917"/>
    <x v="57"/>
    <n v="2026"/>
    <x v="0"/>
    <n v="2"/>
    <x v="1"/>
    <x v="3"/>
    <x v="4"/>
    <x v="0"/>
    <x v="0"/>
    <x v="2"/>
    <s v="Insulated Bottle"/>
    <n v="3"/>
    <n v="36.630000000000003"/>
    <n v="0"/>
    <n v="13.26"/>
    <n v="109.89000000000001"/>
    <n v="39.78"/>
    <n v="70.110000000000014"/>
    <n v="0.63800163800163801"/>
  </r>
  <r>
    <n v="4594"/>
    <x v="57"/>
    <n v="2026"/>
    <x v="0"/>
    <n v="2"/>
    <x v="1"/>
    <x v="3"/>
    <x v="7"/>
    <x v="2"/>
    <x v="0"/>
    <x v="1"/>
    <s v="Hiking Daypack 20L"/>
    <n v="5"/>
    <n v="92.94"/>
    <n v="0.05"/>
    <n v="46.47"/>
    <n v="441.46499999999997"/>
    <n v="232.35"/>
    <n v="209.11499999999998"/>
    <n v="0.47368421052631576"/>
  </r>
  <r>
    <n v="4750"/>
    <x v="57"/>
    <n v="2026"/>
    <x v="0"/>
    <n v="2"/>
    <x v="1"/>
    <x v="1"/>
    <x v="12"/>
    <x v="2"/>
    <x v="0"/>
    <x v="4"/>
    <s v="Weighted Vest"/>
    <n v="2"/>
    <n v="120.44"/>
    <n v="0.05"/>
    <n v="68.98"/>
    <n v="228.83599999999998"/>
    <n v="137.96"/>
    <n v="90.875999999999976"/>
    <n v="0.3971228303239"/>
  </r>
  <r>
    <n v="4960"/>
    <x v="57"/>
    <n v="2026"/>
    <x v="0"/>
    <n v="2"/>
    <x v="1"/>
    <x v="1"/>
    <x v="6"/>
    <x v="3"/>
    <x v="1"/>
    <x v="2"/>
    <s v="Insulated Bottle"/>
    <n v="2"/>
    <n v="36.130000000000003"/>
    <n v="0"/>
    <n v="13.72"/>
    <n v="72.260000000000005"/>
    <n v="27.44"/>
    <n v="44.820000000000007"/>
    <n v="0.62026017160254643"/>
  </r>
  <r>
    <n v="4245"/>
    <x v="58"/>
    <n v="2026"/>
    <x v="0"/>
    <n v="2"/>
    <x v="1"/>
    <x v="1"/>
    <x v="1"/>
    <x v="2"/>
    <x v="0"/>
    <x v="4"/>
    <s v="Weighted Vest"/>
    <n v="1"/>
    <n v="124.97"/>
    <n v="0.1"/>
    <n v="69.790000000000006"/>
    <n v="112.473"/>
    <n v="69.790000000000006"/>
    <n v="42.682999999999993"/>
    <n v="0.37949552337005321"/>
  </r>
  <r>
    <n v="4664"/>
    <x v="58"/>
    <n v="2026"/>
    <x v="0"/>
    <n v="2"/>
    <x v="1"/>
    <x v="3"/>
    <x v="13"/>
    <x v="0"/>
    <x v="0"/>
    <x v="2"/>
    <s v="Travel Backpack 35L"/>
    <n v="1"/>
    <n v="163.31"/>
    <n v="0.05"/>
    <n v="87.22"/>
    <n v="155.14449999999999"/>
    <n v="87.22"/>
    <n v="67.924499999999995"/>
    <n v="0.43781442461705056"/>
  </r>
  <r>
    <n v="383"/>
    <x v="59"/>
    <n v="2026"/>
    <x v="0"/>
    <n v="3"/>
    <x v="2"/>
    <x v="2"/>
    <x v="2"/>
    <x v="2"/>
    <x v="0"/>
    <x v="1"/>
    <s v="Hiking Daypack 20L"/>
    <n v="3"/>
    <n v="92.76"/>
    <n v="0"/>
    <n v="45.84"/>
    <n v="278.28000000000003"/>
    <n v="137.52000000000001"/>
    <n v="140.76000000000002"/>
    <n v="0.50582147477360928"/>
  </r>
  <r>
    <n v="730"/>
    <x v="59"/>
    <n v="2026"/>
    <x v="0"/>
    <n v="3"/>
    <x v="2"/>
    <x v="0"/>
    <x v="15"/>
    <x v="1"/>
    <x v="2"/>
    <x v="4"/>
    <s v="Resistance Band Set"/>
    <n v="5"/>
    <n v="41.31"/>
    <n v="0.1"/>
    <n v="15.14"/>
    <n v="185.89500000000001"/>
    <n v="75.7"/>
    <n v="110.19500000000001"/>
    <n v="0.59278087092175691"/>
  </r>
  <r>
    <n v="985"/>
    <x v="59"/>
    <n v="2026"/>
    <x v="0"/>
    <n v="3"/>
    <x v="2"/>
    <x v="1"/>
    <x v="14"/>
    <x v="3"/>
    <x v="1"/>
    <x v="4"/>
    <s v="Resistance Band Set"/>
    <n v="2"/>
    <n v="41.23"/>
    <n v="0"/>
    <n v="14.28"/>
    <n v="82.46"/>
    <n v="28.56"/>
    <n v="53.899999999999991"/>
    <n v="0.65365025466893034"/>
  </r>
  <r>
    <n v="1457"/>
    <x v="59"/>
    <n v="2026"/>
    <x v="0"/>
    <n v="3"/>
    <x v="2"/>
    <x v="1"/>
    <x v="1"/>
    <x v="0"/>
    <x v="1"/>
    <x v="2"/>
    <s v="Insulated Bottle"/>
    <n v="1"/>
    <n v="36.47"/>
    <n v="0.05"/>
    <n v="13.21"/>
    <n v="34.646499999999996"/>
    <n v="13.21"/>
    <n v="21.436499999999995"/>
    <n v="0.61872050567878423"/>
  </r>
  <r>
    <n v="2558"/>
    <x v="59"/>
    <n v="2026"/>
    <x v="0"/>
    <n v="3"/>
    <x v="2"/>
    <x v="0"/>
    <x v="15"/>
    <x v="3"/>
    <x v="1"/>
    <x v="4"/>
    <s v="Recovery Roller"/>
    <n v="1"/>
    <n v="36.67"/>
    <n v="0"/>
    <n v="13.97"/>
    <n v="36.67"/>
    <n v="13.97"/>
    <n v="22.700000000000003"/>
    <n v="0.61903463321516228"/>
  </r>
  <r>
    <n v="3024"/>
    <x v="59"/>
    <n v="2026"/>
    <x v="0"/>
    <n v="3"/>
    <x v="2"/>
    <x v="1"/>
    <x v="11"/>
    <x v="0"/>
    <x v="2"/>
    <x v="0"/>
    <s v="Trail Bike Light"/>
    <n v="2"/>
    <n v="51.87"/>
    <n v="0.1"/>
    <n v="22.95"/>
    <n v="93.366"/>
    <n v="45.9"/>
    <n v="47.466000000000001"/>
    <n v="0.50838635049161363"/>
  </r>
  <r>
    <n v="3225"/>
    <x v="59"/>
    <n v="2026"/>
    <x v="0"/>
    <n v="3"/>
    <x v="2"/>
    <x v="2"/>
    <x v="2"/>
    <x v="2"/>
    <x v="2"/>
    <x v="3"/>
    <s v="Trail Tent 2P"/>
    <n v="1"/>
    <n v="195.06"/>
    <n v="0.1"/>
    <n v="106.68"/>
    <n v="175.554"/>
    <n v="106.68"/>
    <n v="68.873999999999995"/>
    <n v="0.39232372945076727"/>
  </r>
  <r>
    <n v="3551"/>
    <x v="59"/>
    <n v="2026"/>
    <x v="0"/>
    <n v="3"/>
    <x v="2"/>
    <x v="1"/>
    <x v="11"/>
    <x v="3"/>
    <x v="0"/>
    <x v="0"/>
    <s v="Cycling Pack 12L"/>
    <n v="2"/>
    <n v="100.79"/>
    <n v="0.05"/>
    <n v="49"/>
    <n v="191.501"/>
    <n v="98"/>
    <n v="93.501000000000005"/>
    <n v="0.48825332504791097"/>
  </r>
  <r>
    <n v="4157"/>
    <x v="59"/>
    <n v="2026"/>
    <x v="0"/>
    <n v="3"/>
    <x v="2"/>
    <x v="3"/>
    <x v="8"/>
    <x v="0"/>
    <x v="1"/>
    <x v="0"/>
    <s v="Trail Bike Light"/>
    <n v="5"/>
    <n v="51.92"/>
    <n v="0.15"/>
    <n v="22.24"/>
    <n v="220.66000000000003"/>
    <n v="111.19999999999999"/>
    <n v="109.46000000000004"/>
    <n v="0.49605728269736254"/>
  </r>
  <r>
    <n v="4398"/>
    <x v="59"/>
    <n v="2026"/>
    <x v="0"/>
    <n v="3"/>
    <x v="2"/>
    <x v="3"/>
    <x v="7"/>
    <x v="0"/>
    <x v="1"/>
    <x v="3"/>
    <s v="Compact Sleeping Bag"/>
    <n v="1"/>
    <n v="123.99"/>
    <n v="0.05"/>
    <n v="61.67"/>
    <n v="117.79049999999999"/>
    <n v="61.67"/>
    <n v="56.120499999999993"/>
    <n v="0.47644334644984099"/>
  </r>
  <r>
    <n v="4951"/>
    <x v="59"/>
    <n v="2026"/>
    <x v="0"/>
    <n v="3"/>
    <x v="2"/>
    <x v="1"/>
    <x v="14"/>
    <x v="0"/>
    <x v="1"/>
    <x v="3"/>
    <s v="Alpine Tent 4P"/>
    <n v="1"/>
    <n v="344.8"/>
    <n v="0.05"/>
    <n v="196.14"/>
    <n v="327.56"/>
    <n v="196.14"/>
    <n v="131.42000000000002"/>
    <n v="0.40120893882036884"/>
  </r>
  <r>
    <n v="1354"/>
    <x v="60"/>
    <n v="2026"/>
    <x v="0"/>
    <n v="3"/>
    <x v="2"/>
    <x v="3"/>
    <x v="8"/>
    <x v="3"/>
    <x v="0"/>
    <x v="2"/>
    <s v="Carry-On Duffel"/>
    <n v="3"/>
    <n v="131.91999999999999"/>
    <n v="0.05"/>
    <n v="67.47"/>
    <n v="375.97199999999998"/>
    <n v="202.41"/>
    <n v="173.56199999999998"/>
    <n v="0.46163544093709102"/>
  </r>
  <r>
    <n v="2042"/>
    <x v="60"/>
    <n v="2026"/>
    <x v="0"/>
    <n v="3"/>
    <x v="2"/>
    <x v="2"/>
    <x v="16"/>
    <x v="0"/>
    <x v="2"/>
    <x v="1"/>
    <s v="Trail Boots"/>
    <n v="3"/>
    <n v="146.99"/>
    <n v="0"/>
    <n v="80.069999999999993"/>
    <n v="440.97"/>
    <n v="240.20999999999998"/>
    <n v="200.76000000000005"/>
    <n v="0.45526906592285199"/>
  </r>
  <r>
    <n v="3895"/>
    <x v="60"/>
    <n v="2026"/>
    <x v="0"/>
    <n v="3"/>
    <x v="2"/>
    <x v="3"/>
    <x v="7"/>
    <x v="0"/>
    <x v="2"/>
    <x v="2"/>
    <s v="Travel Backpack 35L"/>
    <n v="2"/>
    <n v="164.74"/>
    <n v="0.05"/>
    <n v="89.9"/>
    <n v="313.00600000000003"/>
    <n v="179.8"/>
    <n v="133.20600000000002"/>
    <n v="0.42557011686676932"/>
  </r>
  <r>
    <n v="5074"/>
    <x v="60"/>
    <n v="2026"/>
    <x v="0"/>
    <n v="3"/>
    <x v="2"/>
    <x v="3"/>
    <x v="7"/>
    <x v="0"/>
    <x v="0"/>
    <x v="1"/>
    <s v="Hiking Daypack 20L"/>
    <n v="2"/>
    <n v="89.81"/>
    <n v="0"/>
    <n v="46.44"/>
    <n v="179.62"/>
    <n v="92.88"/>
    <n v="86.740000000000009"/>
    <n v="0.482908362097762"/>
  </r>
  <r>
    <n v="179"/>
    <x v="61"/>
    <n v="2026"/>
    <x v="0"/>
    <n v="3"/>
    <x v="2"/>
    <x v="2"/>
    <x v="16"/>
    <x v="2"/>
    <x v="0"/>
    <x v="4"/>
    <s v="Recovery Roller"/>
    <n v="1"/>
    <n v="35.369999999999997"/>
    <n v="0"/>
    <n v="13.88"/>
    <n v="35.369999999999997"/>
    <n v="13.88"/>
    <n v="21.489999999999995"/>
    <n v="0.60757704269154644"/>
  </r>
  <r>
    <n v="459"/>
    <x v="61"/>
    <n v="2026"/>
    <x v="0"/>
    <n v="3"/>
    <x v="2"/>
    <x v="1"/>
    <x v="12"/>
    <x v="3"/>
    <x v="1"/>
    <x v="0"/>
    <s v="Trail Bike Light"/>
    <n v="4"/>
    <n v="50.64"/>
    <n v="0"/>
    <n v="23.09"/>
    <n v="202.56"/>
    <n v="92.36"/>
    <n v="110.2"/>
    <n v="0.54403633491311221"/>
  </r>
  <r>
    <n v="525"/>
    <x v="61"/>
    <n v="2026"/>
    <x v="0"/>
    <n v="3"/>
    <x v="2"/>
    <x v="3"/>
    <x v="7"/>
    <x v="2"/>
    <x v="0"/>
    <x v="1"/>
    <s v="Trail Boots"/>
    <n v="1"/>
    <n v="146.37"/>
    <n v="0"/>
    <n v="78.3"/>
    <n v="146.37"/>
    <n v="78.3"/>
    <n v="68.070000000000007"/>
    <n v="0.46505431440869033"/>
  </r>
  <r>
    <n v="3374"/>
    <x v="61"/>
    <n v="2026"/>
    <x v="0"/>
    <n v="3"/>
    <x v="2"/>
    <x v="2"/>
    <x v="2"/>
    <x v="0"/>
    <x v="0"/>
    <x v="1"/>
    <s v="Trail Boots"/>
    <n v="3"/>
    <n v="143.74"/>
    <n v="0"/>
    <n v="81.58"/>
    <n v="431.22"/>
    <n v="244.74"/>
    <n v="186.48000000000002"/>
    <n v="0.43244747460692917"/>
  </r>
  <r>
    <n v="3850"/>
    <x v="61"/>
    <n v="2026"/>
    <x v="0"/>
    <n v="3"/>
    <x v="2"/>
    <x v="3"/>
    <x v="7"/>
    <x v="3"/>
    <x v="1"/>
    <x v="3"/>
    <s v="Portable Camp Stove"/>
    <n v="2"/>
    <n v="81.94"/>
    <n v="0.1"/>
    <n v="39.9"/>
    <n v="147.49199999999999"/>
    <n v="79.8"/>
    <n v="67.691999999999993"/>
    <n v="0.45895370596371327"/>
  </r>
  <r>
    <n v="4004"/>
    <x v="61"/>
    <n v="2026"/>
    <x v="0"/>
    <n v="3"/>
    <x v="2"/>
    <x v="2"/>
    <x v="5"/>
    <x v="0"/>
    <x v="1"/>
    <x v="2"/>
    <s v="Packing Cube Set"/>
    <n v="1"/>
    <n v="46.46"/>
    <n v="0.1"/>
    <n v="17.989999999999998"/>
    <n v="41.814"/>
    <n v="17.989999999999998"/>
    <n v="23.824000000000002"/>
    <n v="0.56976132395848289"/>
  </r>
  <r>
    <n v="788"/>
    <x v="62"/>
    <n v="2026"/>
    <x v="0"/>
    <n v="3"/>
    <x v="2"/>
    <x v="1"/>
    <x v="11"/>
    <x v="0"/>
    <x v="1"/>
    <x v="0"/>
    <s v="Compact Repair Kit"/>
    <n v="3"/>
    <n v="39.49"/>
    <n v="0"/>
    <n v="16.420000000000002"/>
    <n v="118.47"/>
    <n v="49.260000000000005"/>
    <n v="69.209999999999994"/>
    <n v="0.58419853127374011"/>
  </r>
  <r>
    <n v="1717"/>
    <x v="62"/>
    <n v="2026"/>
    <x v="0"/>
    <n v="3"/>
    <x v="2"/>
    <x v="3"/>
    <x v="13"/>
    <x v="0"/>
    <x v="0"/>
    <x v="4"/>
    <s v="Resistance Band Set"/>
    <n v="1"/>
    <n v="40.909999999999997"/>
    <n v="0"/>
    <n v="14.89"/>
    <n v="40.909999999999997"/>
    <n v="14.89"/>
    <n v="26.019999999999996"/>
    <n v="0.63603031043754577"/>
  </r>
  <r>
    <n v="1819"/>
    <x v="62"/>
    <n v="2026"/>
    <x v="0"/>
    <n v="3"/>
    <x v="2"/>
    <x v="3"/>
    <x v="8"/>
    <x v="3"/>
    <x v="1"/>
    <x v="0"/>
    <s v="Trail Bike Light"/>
    <n v="1"/>
    <n v="49.94"/>
    <n v="0.1"/>
    <n v="21.84"/>
    <n v="44.945999999999998"/>
    <n v="21.84"/>
    <n v="23.105999999999998"/>
    <n v="0.51408356694700308"/>
  </r>
  <r>
    <n v="1992"/>
    <x v="62"/>
    <n v="2026"/>
    <x v="0"/>
    <n v="3"/>
    <x v="2"/>
    <x v="2"/>
    <x v="5"/>
    <x v="0"/>
    <x v="2"/>
    <x v="2"/>
    <s v="Insulated Bottle"/>
    <n v="1"/>
    <n v="35.520000000000003"/>
    <n v="0"/>
    <n v="13.21"/>
    <n v="35.520000000000003"/>
    <n v="13.21"/>
    <n v="22.310000000000002"/>
    <n v="0.62809684684684686"/>
  </r>
  <r>
    <n v="2499"/>
    <x v="62"/>
    <n v="2026"/>
    <x v="0"/>
    <n v="3"/>
    <x v="2"/>
    <x v="3"/>
    <x v="7"/>
    <x v="2"/>
    <x v="1"/>
    <x v="3"/>
    <s v="Alpine Tent 4P"/>
    <n v="2"/>
    <n v="341.1"/>
    <n v="0"/>
    <n v="200.19"/>
    <n v="682.2"/>
    <n v="400.38"/>
    <n v="281.82000000000005"/>
    <n v="0.41310466138962187"/>
  </r>
  <r>
    <n v="2698"/>
    <x v="62"/>
    <n v="2026"/>
    <x v="0"/>
    <n v="3"/>
    <x v="2"/>
    <x v="2"/>
    <x v="16"/>
    <x v="3"/>
    <x v="1"/>
    <x v="4"/>
    <s v="Recovery Roller"/>
    <n v="4"/>
    <n v="36.08"/>
    <n v="0"/>
    <n v="13.89"/>
    <n v="144.32"/>
    <n v="55.56"/>
    <n v="88.759999999999991"/>
    <n v="0.61502217294900219"/>
  </r>
  <r>
    <n v="4416"/>
    <x v="62"/>
    <n v="2026"/>
    <x v="0"/>
    <n v="3"/>
    <x v="2"/>
    <x v="3"/>
    <x v="4"/>
    <x v="0"/>
    <x v="2"/>
    <x v="1"/>
    <s v="Summit Backpack 45L"/>
    <n v="2"/>
    <n v="151.69999999999999"/>
    <n v="0"/>
    <n v="80.44"/>
    <n v="303.39999999999998"/>
    <n v="160.88"/>
    <n v="142.51999999999998"/>
    <n v="0.46974291364535264"/>
  </r>
  <r>
    <n v="4434"/>
    <x v="62"/>
    <n v="2026"/>
    <x v="0"/>
    <n v="3"/>
    <x v="2"/>
    <x v="1"/>
    <x v="6"/>
    <x v="3"/>
    <x v="1"/>
    <x v="1"/>
    <s v="Summit Backpack 45L"/>
    <n v="2"/>
    <n v="151.55000000000001"/>
    <n v="0.1"/>
    <n v="80.680000000000007"/>
    <n v="272.79000000000002"/>
    <n v="161.36000000000001"/>
    <n v="111.43"/>
    <n v="0.40848271564206901"/>
  </r>
  <r>
    <n v="4992"/>
    <x v="62"/>
    <n v="2026"/>
    <x v="0"/>
    <n v="3"/>
    <x v="2"/>
    <x v="2"/>
    <x v="2"/>
    <x v="1"/>
    <x v="2"/>
    <x v="0"/>
    <s v="Commuter Helmet"/>
    <n v="5"/>
    <n v="82.44"/>
    <n v="0.1"/>
    <n v="41.57"/>
    <n v="370.98"/>
    <n v="207.85"/>
    <n v="163.13000000000002"/>
    <n v="0.43972720901396306"/>
  </r>
  <r>
    <n v="388"/>
    <x v="63"/>
    <n v="2026"/>
    <x v="0"/>
    <n v="3"/>
    <x v="2"/>
    <x v="3"/>
    <x v="8"/>
    <x v="0"/>
    <x v="0"/>
    <x v="4"/>
    <s v="Recovery Roller"/>
    <n v="1"/>
    <n v="35.61"/>
    <n v="0.05"/>
    <n v="13.8"/>
    <n v="33.829499999999996"/>
    <n v="13.8"/>
    <n v="20.029499999999995"/>
    <n v="0.59207200815855976"/>
  </r>
  <r>
    <n v="977"/>
    <x v="63"/>
    <n v="2026"/>
    <x v="0"/>
    <n v="3"/>
    <x v="2"/>
    <x v="0"/>
    <x v="0"/>
    <x v="3"/>
    <x v="1"/>
    <x v="1"/>
    <s v="Summit Backpack 45L"/>
    <n v="5"/>
    <n v="156.13"/>
    <n v="0"/>
    <n v="77.03"/>
    <n v="780.65"/>
    <n v="385.15"/>
    <n v="395.5"/>
    <n v="0.50662909114199706"/>
  </r>
  <r>
    <n v="996"/>
    <x v="63"/>
    <n v="2026"/>
    <x v="0"/>
    <n v="3"/>
    <x v="2"/>
    <x v="0"/>
    <x v="15"/>
    <x v="0"/>
    <x v="0"/>
    <x v="3"/>
    <s v="Compact Sleeping Bag"/>
    <n v="1"/>
    <n v="124.31"/>
    <n v="0"/>
    <n v="61.16"/>
    <n v="124.31"/>
    <n v="61.16"/>
    <n v="63.150000000000006"/>
    <n v="0.50800418309066053"/>
  </r>
  <r>
    <n v="1923"/>
    <x v="63"/>
    <n v="2026"/>
    <x v="0"/>
    <n v="3"/>
    <x v="2"/>
    <x v="1"/>
    <x v="14"/>
    <x v="2"/>
    <x v="2"/>
    <x v="3"/>
    <s v="Portable Camp Stove"/>
    <n v="3"/>
    <n v="82.9"/>
    <n v="0.1"/>
    <n v="38.31"/>
    <n v="223.83"/>
    <n v="114.93"/>
    <n v="108.9"/>
    <n v="0.48652995577000402"/>
  </r>
  <r>
    <n v="4904"/>
    <x v="63"/>
    <n v="2026"/>
    <x v="0"/>
    <n v="3"/>
    <x v="2"/>
    <x v="1"/>
    <x v="11"/>
    <x v="2"/>
    <x v="2"/>
    <x v="0"/>
    <s v="Compact Repair Kit"/>
    <n v="1"/>
    <n v="41.1"/>
    <n v="0"/>
    <n v="16.34"/>
    <n v="41.1"/>
    <n v="16.34"/>
    <n v="24.76"/>
    <n v="0.60243309002433088"/>
  </r>
  <r>
    <n v="1036"/>
    <x v="64"/>
    <n v="2026"/>
    <x v="0"/>
    <n v="3"/>
    <x v="2"/>
    <x v="0"/>
    <x v="0"/>
    <x v="0"/>
    <x v="2"/>
    <x v="0"/>
    <s v="Compact Repair Kit"/>
    <n v="1"/>
    <n v="40.380000000000003"/>
    <n v="0"/>
    <n v="16.41"/>
    <n v="40.380000000000003"/>
    <n v="16.41"/>
    <n v="23.970000000000002"/>
    <n v="0.59361069836552749"/>
  </r>
  <r>
    <n v="1470"/>
    <x v="64"/>
    <n v="2026"/>
    <x v="0"/>
    <n v="3"/>
    <x v="2"/>
    <x v="2"/>
    <x v="2"/>
    <x v="0"/>
    <x v="0"/>
    <x v="0"/>
    <s v="Commuter Helmet"/>
    <n v="1"/>
    <n v="80.349999999999994"/>
    <n v="0.1"/>
    <n v="42.43"/>
    <n v="72.314999999999998"/>
    <n v="42.43"/>
    <n v="29.884999999999998"/>
    <n v="0.41326142570697638"/>
  </r>
  <r>
    <n v="2907"/>
    <x v="64"/>
    <n v="2026"/>
    <x v="0"/>
    <n v="3"/>
    <x v="2"/>
    <x v="3"/>
    <x v="13"/>
    <x v="0"/>
    <x v="0"/>
    <x v="0"/>
    <s v="Compact Repair Kit"/>
    <n v="1"/>
    <n v="40.44"/>
    <n v="0.05"/>
    <n v="16.829999999999998"/>
    <n v="38.417999999999999"/>
    <n v="16.829999999999998"/>
    <n v="21.588000000000001"/>
    <n v="0.56192409807902555"/>
  </r>
  <r>
    <n v="2997"/>
    <x v="64"/>
    <n v="2026"/>
    <x v="0"/>
    <n v="3"/>
    <x v="2"/>
    <x v="2"/>
    <x v="16"/>
    <x v="0"/>
    <x v="0"/>
    <x v="2"/>
    <s v="Insulated Bottle"/>
    <n v="3"/>
    <n v="35.89"/>
    <n v="0"/>
    <n v="13.25"/>
    <n v="107.67"/>
    <n v="39.75"/>
    <n v="67.92"/>
    <n v="0.63081638339370294"/>
  </r>
  <r>
    <n v="3056"/>
    <x v="64"/>
    <n v="2026"/>
    <x v="0"/>
    <n v="3"/>
    <x v="2"/>
    <x v="1"/>
    <x v="12"/>
    <x v="3"/>
    <x v="0"/>
    <x v="2"/>
    <s v="Travel Backpack 35L"/>
    <n v="3"/>
    <n v="163.44999999999999"/>
    <n v="0"/>
    <n v="86.88"/>
    <n v="490.34999999999997"/>
    <n v="260.64"/>
    <n v="229.70999999999998"/>
    <n v="0.46846130315081064"/>
  </r>
  <r>
    <n v="471"/>
    <x v="65"/>
    <n v="2026"/>
    <x v="0"/>
    <n v="3"/>
    <x v="2"/>
    <x v="1"/>
    <x v="1"/>
    <x v="2"/>
    <x v="0"/>
    <x v="4"/>
    <s v="Resistance Band Set"/>
    <n v="2"/>
    <n v="40.020000000000003"/>
    <n v="0"/>
    <n v="14.38"/>
    <n v="80.040000000000006"/>
    <n v="28.76"/>
    <n v="51.28"/>
    <n v="0.64067966016991496"/>
  </r>
  <r>
    <n v="842"/>
    <x v="65"/>
    <n v="2026"/>
    <x v="0"/>
    <n v="3"/>
    <x v="2"/>
    <x v="0"/>
    <x v="15"/>
    <x v="0"/>
    <x v="1"/>
    <x v="4"/>
    <s v="Resistance Band Set"/>
    <n v="1"/>
    <n v="40.01"/>
    <n v="0.05"/>
    <n v="14.35"/>
    <n v="38.009499999999996"/>
    <n v="14.35"/>
    <n v="23.659499999999994"/>
    <n v="0.62246280535129372"/>
  </r>
  <r>
    <n v="3386"/>
    <x v="65"/>
    <n v="2026"/>
    <x v="0"/>
    <n v="3"/>
    <x v="2"/>
    <x v="1"/>
    <x v="12"/>
    <x v="0"/>
    <x v="0"/>
    <x v="1"/>
    <s v="Summit Backpack 45L"/>
    <n v="3"/>
    <n v="155.16"/>
    <n v="0"/>
    <n v="76.849999999999994"/>
    <n v="465.48"/>
    <n v="230.54999999999998"/>
    <n v="234.93000000000004"/>
    <n v="0.50470482083011092"/>
  </r>
  <r>
    <n v="4505"/>
    <x v="65"/>
    <n v="2026"/>
    <x v="0"/>
    <n v="3"/>
    <x v="2"/>
    <x v="1"/>
    <x v="14"/>
    <x v="3"/>
    <x v="1"/>
    <x v="4"/>
    <s v="Resistance Band Set"/>
    <n v="1"/>
    <n v="39.96"/>
    <n v="0"/>
    <n v="14.5"/>
    <n v="39.96"/>
    <n v="14.5"/>
    <n v="25.46"/>
    <n v="0.63713713713713716"/>
  </r>
  <r>
    <n v="1286"/>
    <x v="66"/>
    <n v="2026"/>
    <x v="0"/>
    <n v="3"/>
    <x v="2"/>
    <x v="1"/>
    <x v="1"/>
    <x v="0"/>
    <x v="1"/>
    <x v="1"/>
    <s v="Trail Boots"/>
    <n v="1"/>
    <n v="146.6"/>
    <n v="0"/>
    <n v="78.92"/>
    <n v="146.6"/>
    <n v="78.92"/>
    <n v="67.679999999999993"/>
    <n v="0.46166439290586625"/>
  </r>
  <r>
    <n v="2653"/>
    <x v="66"/>
    <n v="2026"/>
    <x v="0"/>
    <n v="3"/>
    <x v="2"/>
    <x v="1"/>
    <x v="14"/>
    <x v="2"/>
    <x v="0"/>
    <x v="1"/>
    <s v="Hiking Daypack 20L"/>
    <n v="1"/>
    <n v="94.38"/>
    <n v="0"/>
    <n v="44.78"/>
    <n v="94.38"/>
    <n v="44.78"/>
    <n v="49.599999999999994"/>
    <n v="0.52553507098961638"/>
  </r>
  <r>
    <n v="4465"/>
    <x v="66"/>
    <n v="2026"/>
    <x v="0"/>
    <n v="3"/>
    <x v="2"/>
    <x v="1"/>
    <x v="12"/>
    <x v="2"/>
    <x v="0"/>
    <x v="4"/>
    <s v="Weighted Vest"/>
    <n v="1"/>
    <n v="121.77"/>
    <n v="0"/>
    <n v="67.52"/>
    <n v="121.77"/>
    <n v="67.52"/>
    <n v="54.25"/>
    <n v="0.44551203087788455"/>
  </r>
  <r>
    <n v="4576"/>
    <x v="66"/>
    <n v="2026"/>
    <x v="0"/>
    <n v="3"/>
    <x v="2"/>
    <x v="3"/>
    <x v="8"/>
    <x v="3"/>
    <x v="0"/>
    <x v="3"/>
    <s v="Compact Sleeping Bag"/>
    <n v="5"/>
    <n v="123.29"/>
    <n v="0"/>
    <n v="61.34"/>
    <n v="616.45000000000005"/>
    <n v="306.70000000000005"/>
    <n v="309.75"/>
    <n v="0.50247384216075919"/>
  </r>
  <r>
    <n v="718"/>
    <x v="67"/>
    <n v="2026"/>
    <x v="0"/>
    <n v="3"/>
    <x v="2"/>
    <x v="1"/>
    <x v="12"/>
    <x v="0"/>
    <x v="1"/>
    <x v="4"/>
    <s v="Resistance Band Set"/>
    <n v="1"/>
    <n v="41.15"/>
    <n v="0.05"/>
    <n v="14.4"/>
    <n v="39.092499999999994"/>
    <n v="14.4"/>
    <n v="24.692499999999995"/>
    <n v="0.63164289825414077"/>
  </r>
  <r>
    <n v="1527"/>
    <x v="67"/>
    <n v="2026"/>
    <x v="0"/>
    <n v="3"/>
    <x v="2"/>
    <x v="3"/>
    <x v="4"/>
    <x v="3"/>
    <x v="1"/>
    <x v="2"/>
    <s v="Insulated Bottle"/>
    <n v="4"/>
    <n v="35.42"/>
    <n v="0"/>
    <n v="13.31"/>
    <n v="141.68"/>
    <n v="53.24"/>
    <n v="88.44"/>
    <n v="0.62422360248447195"/>
  </r>
  <r>
    <n v="1797"/>
    <x v="67"/>
    <n v="2026"/>
    <x v="0"/>
    <n v="3"/>
    <x v="2"/>
    <x v="1"/>
    <x v="12"/>
    <x v="0"/>
    <x v="2"/>
    <x v="0"/>
    <s v="Cycling Pack 12L"/>
    <n v="1"/>
    <n v="103.74"/>
    <n v="0.1"/>
    <n v="51.32"/>
    <n v="93.366"/>
    <n v="51.32"/>
    <n v="42.045999999999999"/>
    <n v="0.45033523980892404"/>
  </r>
  <r>
    <n v="2917"/>
    <x v="67"/>
    <n v="2026"/>
    <x v="0"/>
    <n v="3"/>
    <x v="2"/>
    <x v="2"/>
    <x v="16"/>
    <x v="3"/>
    <x v="2"/>
    <x v="2"/>
    <s v="Travel Backpack 35L"/>
    <n v="2"/>
    <n v="165.49"/>
    <n v="0.05"/>
    <n v="89.82"/>
    <n v="314.43099999999998"/>
    <n v="179.64"/>
    <n v="134.791"/>
    <n v="0.4286822864157796"/>
  </r>
  <r>
    <n v="4095"/>
    <x v="67"/>
    <n v="2026"/>
    <x v="0"/>
    <n v="3"/>
    <x v="2"/>
    <x v="1"/>
    <x v="6"/>
    <x v="3"/>
    <x v="1"/>
    <x v="1"/>
    <s v="Trekking Poles"/>
    <n v="1"/>
    <n v="72.87"/>
    <n v="0.05"/>
    <n v="32"/>
    <n v="69.226500000000001"/>
    <n v="32"/>
    <n v="37.226500000000001"/>
    <n v="0.53774927231623726"/>
  </r>
  <r>
    <n v="5050"/>
    <x v="67"/>
    <n v="2026"/>
    <x v="0"/>
    <n v="3"/>
    <x v="2"/>
    <x v="3"/>
    <x v="13"/>
    <x v="2"/>
    <x v="0"/>
    <x v="2"/>
    <s v="Travel Backpack 35L"/>
    <n v="1"/>
    <n v="161.04"/>
    <n v="0"/>
    <n v="85.83"/>
    <n v="161.04"/>
    <n v="85.83"/>
    <n v="75.209999999999994"/>
    <n v="0.46702682563338299"/>
  </r>
  <r>
    <n v="709"/>
    <x v="68"/>
    <n v="2026"/>
    <x v="0"/>
    <n v="3"/>
    <x v="2"/>
    <x v="0"/>
    <x v="0"/>
    <x v="0"/>
    <x v="1"/>
    <x v="2"/>
    <s v="Carry-On Duffel"/>
    <n v="3"/>
    <n v="130.6"/>
    <n v="0.05"/>
    <n v="65.62"/>
    <n v="372.20999999999992"/>
    <n v="196.86"/>
    <n v="175.34999999999991"/>
    <n v="0.47110502135891014"/>
  </r>
  <r>
    <n v="1073"/>
    <x v="68"/>
    <n v="2026"/>
    <x v="0"/>
    <n v="3"/>
    <x v="2"/>
    <x v="2"/>
    <x v="10"/>
    <x v="3"/>
    <x v="0"/>
    <x v="0"/>
    <s v="Commuter Helmet"/>
    <n v="2"/>
    <n v="81.290000000000006"/>
    <n v="0"/>
    <n v="43.9"/>
    <n v="162.58000000000001"/>
    <n v="87.8"/>
    <n v="74.780000000000015"/>
    <n v="0.45995817443720022"/>
  </r>
  <r>
    <n v="2623"/>
    <x v="68"/>
    <n v="2026"/>
    <x v="0"/>
    <n v="3"/>
    <x v="2"/>
    <x v="1"/>
    <x v="12"/>
    <x v="3"/>
    <x v="1"/>
    <x v="0"/>
    <s v="Cycling Pack 12L"/>
    <n v="2"/>
    <n v="103.33"/>
    <n v="0.05"/>
    <n v="51.58"/>
    <n v="196.327"/>
    <n v="103.16"/>
    <n v="93.167000000000002"/>
    <n v="0.47455011282197557"/>
  </r>
  <r>
    <n v="2625"/>
    <x v="68"/>
    <n v="2026"/>
    <x v="0"/>
    <n v="3"/>
    <x v="2"/>
    <x v="3"/>
    <x v="7"/>
    <x v="2"/>
    <x v="2"/>
    <x v="4"/>
    <s v="Training Mat"/>
    <n v="2"/>
    <n v="51.14"/>
    <n v="0"/>
    <n v="21.58"/>
    <n v="102.28"/>
    <n v="43.16"/>
    <n v="59.120000000000005"/>
    <n v="0.57802111849824012"/>
  </r>
  <r>
    <n v="3304"/>
    <x v="68"/>
    <n v="2026"/>
    <x v="0"/>
    <n v="3"/>
    <x v="2"/>
    <x v="1"/>
    <x v="12"/>
    <x v="3"/>
    <x v="0"/>
    <x v="0"/>
    <s v="Trail Bike Light"/>
    <n v="2"/>
    <n v="49.7"/>
    <n v="0"/>
    <n v="23.14"/>
    <n v="99.4"/>
    <n v="46.28"/>
    <n v="53.120000000000005"/>
    <n v="0.53440643863179071"/>
  </r>
  <r>
    <n v="4876"/>
    <x v="68"/>
    <n v="2026"/>
    <x v="0"/>
    <n v="3"/>
    <x v="2"/>
    <x v="3"/>
    <x v="4"/>
    <x v="0"/>
    <x v="0"/>
    <x v="0"/>
    <s v="Compact Repair Kit"/>
    <n v="1"/>
    <n v="39.659999999999997"/>
    <n v="0.05"/>
    <n v="16.93"/>
    <n v="37.676999999999992"/>
    <n v="16.93"/>
    <n v="20.746999999999993"/>
    <n v="0.5506542452955383"/>
  </r>
  <r>
    <n v="83"/>
    <x v="69"/>
    <n v="2026"/>
    <x v="0"/>
    <n v="3"/>
    <x v="2"/>
    <x v="1"/>
    <x v="12"/>
    <x v="1"/>
    <x v="2"/>
    <x v="4"/>
    <s v="Training Mat"/>
    <n v="4"/>
    <n v="50.65"/>
    <n v="0.15"/>
    <n v="22"/>
    <n v="172.20999999999998"/>
    <n v="88"/>
    <n v="84.20999999999998"/>
    <n v="0.48899599326403803"/>
  </r>
  <r>
    <n v="863"/>
    <x v="69"/>
    <n v="2026"/>
    <x v="0"/>
    <n v="3"/>
    <x v="2"/>
    <x v="2"/>
    <x v="2"/>
    <x v="3"/>
    <x v="0"/>
    <x v="4"/>
    <s v="Training Mat"/>
    <n v="2"/>
    <n v="50.72"/>
    <n v="0"/>
    <n v="21.88"/>
    <n v="101.44"/>
    <n v="43.76"/>
    <n v="57.68"/>
    <n v="0.56861198738170349"/>
  </r>
  <r>
    <n v="2323"/>
    <x v="69"/>
    <n v="2026"/>
    <x v="0"/>
    <n v="3"/>
    <x v="2"/>
    <x v="1"/>
    <x v="12"/>
    <x v="2"/>
    <x v="1"/>
    <x v="2"/>
    <s v="Insulated Bottle"/>
    <n v="2"/>
    <n v="36.08"/>
    <n v="0.05"/>
    <n v="13.19"/>
    <n v="68.551999999999992"/>
    <n v="26.38"/>
    <n v="42.171999999999997"/>
    <n v="0.61518263507993931"/>
  </r>
  <r>
    <n v="3064"/>
    <x v="69"/>
    <n v="2026"/>
    <x v="0"/>
    <n v="3"/>
    <x v="2"/>
    <x v="3"/>
    <x v="8"/>
    <x v="0"/>
    <x v="0"/>
    <x v="3"/>
    <s v="Compact Sleeping Bag"/>
    <n v="6"/>
    <n v="124.04"/>
    <n v="0.05"/>
    <n v="61.17"/>
    <n v="707.02800000000002"/>
    <n v="367.02"/>
    <n v="340.00800000000004"/>
    <n v="0.48089750335205966"/>
  </r>
  <r>
    <n v="4995"/>
    <x v="69"/>
    <n v="2026"/>
    <x v="0"/>
    <n v="3"/>
    <x v="2"/>
    <x v="1"/>
    <x v="12"/>
    <x v="3"/>
    <x v="1"/>
    <x v="1"/>
    <s v="Hiking Daypack 20L"/>
    <n v="3"/>
    <n v="90.31"/>
    <n v="0"/>
    <n v="44.58"/>
    <n v="270.93"/>
    <n v="133.74"/>
    <n v="137.19"/>
    <n v="0.50636695825489975"/>
  </r>
  <r>
    <n v="46"/>
    <x v="70"/>
    <n v="2026"/>
    <x v="0"/>
    <n v="3"/>
    <x v="2"/>
    <x v="3"/>
    <x v="7"/>
    <x v="0"/>
    <x v="0"/>
    <x v="1"/>
    <s v="Trekking Poles"/>
    <n v="4"/>
    <n v="72.63"/>
    <n v="0.1"/>
    <n v="31.45"/>
    <n v="261.46800000000002"/>
    <n v="125.8"/>
    <n v="135.66800000000001"/>
    <n v="0.51887037801948999"/>
  </r>
  <r>
    <n v="443"/>
    <x v="70"/>
    <n v="2026"/>
    <x v="0"/>
    <n v="3"/>
    <x v="2"/>
    <x v="1"/>
    <x v="14"/>
    <x v="0"/>
    <x v="0"/>
    <x v="4"/>
    <s v="Resistance Band Set"/>
    <n v="3"/>
    <n v="39.9"/>
    <n v="0"/>
    <n v="14.49"/>
    <n v="119.69999999999999"/>
    <n v="43.47"/>
    <n v="76.22999999999999"/>
    <n v="0.63684210526315788"/>
  </r>
  <r>
    <n v="759"/>
    <x v="70"/>
    <n v="2026"/>
    <x v="0"/>
    <n v="3"/>
    <x v="2"/>
    <x v="1"/>
    <x v="12"/>
    <x v="0"/>
    <x v="1"/>
    <x v="4"/>
    <s v="Training Mat"/>
    <n v="1"/>
    <n v="49.79"/>
    <n v="0.1"/>
    <n v="22.29"/>
    <n v="44.811"/>
    <n v="22.29"/>
    <n v="22.521000000000001"/>
    <n v="0.5025774921336279"/>
  </r>
  <r>
    <n v="1097"/>
    <x v="70"/>
    <n v="2026"/>
    <x v="0"/>
    <n v="3"/>
    <x v="2"/>
    <x v="2"/>
    <x v="2"/>
    <x v="3"/>
    <x v="1"/>
    <x v="0"/>
    <s v="Compact Repair Kit"/>
    <n v="1"/>
    <n v="41.24"/>
    <n v="0.05"/>
    <n v="16.64"/>
    <n v="39.177999999999997"/>
    <n v="16.64"/>
    <n v="22.537999999999997"/>
    <n v="0.57527183623462141"/>
  </r>
  <r>
    <n v="2152"/>
    <x v="70"/>
    <n v="2026"/>
    <x v="0"/>
    <n v="3"/>
    <x v="2"/>
    <x v="0"/>
    <x v="9"/>
    <x v="0"/>
    <x v="1"/>
    <x v="1"/>
    <s v="Trail Boots"/>
    <n v="1"/>
    <n v="142.88999999999999"/>
    <n v="0"/>
    <n v="81.099999999999994"/>
    <n v="142.88999999999999"/>
    <n v="81.099999999999994"/>
    <n v="61.789999999999992"/>
    <n v="0.43243054097557559"/>
  </r>
  <r>
    <n v="2512"/>
    <x v="70"/>
    <n v="2026"/>
    <x v="0"/>
    <n v="3"/>
    <x v="2"/>
    <x v="1"/>
    <x v="1"/>
    <x v="0"/>
    <x v="1"/>
    <x v="3"/>
    <s v="Trail Tent 2P"/>
    <n v="2"/>
    <n v="192.76"/>
    <n v="0"/>
    <n v="103.08"/>
    <n v="385.52"/>
    <n v="206.16"/>
    <n v="179.35999999999999"/>
    <n v="0.46524175140070551"/>
  </r>
  <r>
    <n v="2578"/>
    <x v="70"/>
    <n v="2026"/>
    <x v="0"/>
    <n v="3"/>
    <x v="2"/>
    <x v="2"/>
    <x v="5"/>
    <x v="0"/>
    <x v="1"/>
    <x v="2"/>
    <s v="Travel Backpack 35L"/>
    <n v="1"/>
    <n v="165.72"/>
    <n v="0"/>
    <n v="89.31"/>
    <n v="165.72"/>
    <n v="89.31"/>
    <n v="76.41"/>
    <n v="0.46107892831281677"/>
  </r>
  <r>
    <n v="3302"/>
    <x v="70"/>
    <n v="2026"/>
    <x v="0"/>
    <n v="3"/>
    <x v="2"/>
    <x v="3"/>
    <x v="7"/>
    <x v="2"/>
    <x v="2"/>
    <x v="2"/>
    <s v="Travel Backpack 35L"/>
    <n v="2"/>
    <n v="164.33"/>
    <n v="0"/>
    <n v="86.07"/>
    <n v="328.66"/>
    <n v="172.14"/>
    <n v="156.52000000000004"/>
    <n v="0.47623684050386428"/>
  </r>
  <r>
    <n v="3752"/>
    <x v="70"/>
    <n v="2026"/>
    <x v="0"/>
    <n v="3"/>
    <x v="2"/>
    <x v="3"/>
    <x v="8"/>
    <x v="1"/>
    <x v="2"/>
    <x v="2"/>
    <s v="Packing Cube Set"/>
    <n v="3"/>
    <n v="45.8"/>
    <n v="0.15"/>
    <n v="18.47"/>
    <n v="116.78999999999998"/>
    <n v="55.41"/>
    <n v="61.379999999999981"/>
    <n v="0.52555869509375797"/>
  </r>
  <r>
    <n v="4839"/>
    <x v="70"/>
    <n v="2026"/>
    <x v="0"/>
    <n v="3"/>
    <x v="2"/>
    <x v="1"/>
    <x v="1"/>
    <x v="0"/>
    <x v="1"/>
    <x v="0"/>
    <s v="Cycling Pack 12L"/>
    <n v="2"/>
    <n v="103.08"/>
    <n v="0.05"/>
    <n v="49.27"/>
    <n v="195.85199999999998"/>
    <n v="98.54"/>
    <n v="97.311999999999969"/>
    <n v="0.49686497967853266"/>
  </r>
  <r>
    <n v="264"/>
    <x v="71"/>
    <n v="2026"/>
    <x v="0"/>
    <n v="3"/>
    <x v="2"/>
    <x v="0"/>
    <x v="0"/>
    <x v="0"/>
    <x v="2"/>
    <x v="2"/>
    <s v="Packing Cube Set"/>
    <n v="4"/>
    <n v="47.33"/>
    <n v="0"/>
    <n v="18.739999999999998"/>
    <n v="189.32"/>
    <n v="74.959999999999994"/>
    <n v="114.36"/>
    <n v="0.60405662370589475"/>
  </r>
  <r>
    <n v="2498"/>
    <x v="71"/>
    <n v="2026"/>
    <x v="0"/>
    <n v="3"/>
    <x v="2"/>
    <x v="2"/>
    <x v="3"/>
    <x v="2"/>
    <x v="1"/>
    <x v="0"/>
    <s v="Trail Bike Light"/>
    <n v="1"/>
    <n v="50.04"/>
    <n v="0"/>
    <n v="22.64"/>
    <n v="50.04"/>
    <n v="22.64"/>
    <n v="27.4"/>
    <n v="0.54756195043964828"/>
  </r>
  <r>
    <n v="3929"/>
    <x v="71"/>
    <n v="2026"/>
    <x v="0"/>
    <n v="3"/>
    <x v="2"/>
    <x v="3"/>
    <x v="13"/>
    <x v="0"/>
    <x v="1"/>
    <x v="4"/>
    <s v="Weighted Vest"/>
    <n v="1"/>
    <n v="125.69"/>
    <n v="0"/>
    <n v="67.150000000000006"/>
    <n v="125.69"/>
    <n v="67.150000000000006"/>
    <n v="58.539999999999992"/>
    <n v="0.465749065160315"/>
  </r>
  <r>
    <n v="4195"/>
    <x v="71"/>
    <n v="2026"/>
    <x v="0"/>
    <n v="3"/>
    <x v="2"/>
    <x v="3"/>
    <x v="13"/>
    <x v="3"/>
    <x v="1"/>
    <x v="1"/>
    <s v="Trail Boots"/>
    <n v="2"/>
    <n v="142.72999999999999"/>
    <n v="0.1"/>
    <n v="77.28"/>
    <n v="256.91399999999999"/>
    <n v="154.56"/>
    <n v="102.35399999999998"/>
    <n v="0.39839790747098247"/>
  </r>
  <r>
    <n v="4684"/>
    <x v="71"/>
    <n v="2026"/>
    <x v="0"/>
    <n v="3"/>
    <x v="2"/>
    <x v="1"/>
    <x v="12"/>
    <x v="0"/>
    <x v="0"/>
    <x v="4"/>
    <s v="Weighted Vest"/>
    <n v="4"/>
    <n v="124.36"/>
    <n v="0"/>
    <n v="68.790000000000006"/>
    <n v="497.44"/>
    <n v="275.16000000000003"/>
    <n v="222.27999999999997"/>
    <n v="0.44684786104856861"/>
  </r>
  <r>
    <n v="313"/>
    <x v="72"/>
    <n v="2026"/>
    <x v="0"/>
    <n v="3"/>
    <x v="2"/>
    <x v="3"/>
    <x v="8"/>
    <x v="0"/>
    <x v="1"/>
    <x v="0"/>
    <s v="Compact Repair Kit"/>
    <n v="4"/>
    <n v="40.42"/>
    <n v="0.1"/>
    <n v="16.25"/>
    <n v="145.512"/>
    <n v="65"/>
    <n v="80.512"/>
    <n v="0.5533014459288581"/>
  </r>
  <r>
    <n v="1056"/>
    <x v="72"/>
    <n v="2026"/>
    <x v="0"/>
    <n v="3"/>
    <x v="2"/>
    <x v="0"/>
    <x v="15"/>
    <x v="0"/>
    <x v="0"/>
    <x v="3"/>
    <s v="Trail Tent 2P"/>
    <n v="1"/>
    <n v="192.86"/>
    <n v="0"/>
    <n v="101.13"/>
    <n v="192.86"/>
    <n v="101.13"/>
    <n v="91.730000000000018"/>
    <n v="0.475629990666805"/>
  </r>
  <r>
    <n v="2189"/>
    <x v="72"/>
    <n v="2026"/>
    <x v="0"/>
    <n v="3"/>
    <x v="2"/>
    <x v="3"/>
    <x v="4"/>
    <x v="3"/>
    <x v="1"/>
    <x v="1"/>
    <s v="Trekking Poles"/>
    <n v="2"/>
    <n v="72.34"/>
    <n v="0"/>
    <n v="33.29"/>
    <n v="144.68"/>
    <n v="66.58"/>
    <n v="78.100000000000009"/>
    <n v="0.53981199889411113"/>
  </r>
  <r>
    <n v="2617"/>
    <x v="72"/>
    <n v="2026"/>
    <x v="0"/>
    <n v="3"/>
    <x v="2"/>
    <x v="3"/>
    <x v="13"/>
    <x v="0"/>
    <x v="1"/>
    <x v="2"/>
    <s v="Insulated Bottle"/>
    <n v="2"/>
    <n v="35.409999999999997"/>
    <n v="0"/>
    <n v="13.89"/>
    <n v="70.819999999999993"/>
    <n v="27.78"/>
    <n v="43.039999999999992"/>
    <n v="0.60773792713922614"/>
  </r>
  <r>
    <n v="2901"/>
    <x v="72"/>
    <n v="2026"/>
    <x v="0"/>
    <n v="3"/>
    <x v="2"/>
    <x v="3"/>
    <x v="8"/>
    <x v="1"/>
    <x v="2"/>
    <x v="0"/>
    <s v="Cycling Pack 12L"/>
    <n v="12"/>
    <n v="102.25"/>
    <n v="0.1"/>
    <n v="51.07"/>
    <n v="1104.3"/>
    <n v="612.84"/>
    <n v="491.45999999999992"/>
    <n v="0.44504210812279266"/>
  </r>
  <r>
    <n v="2952"/>
    <x v="72"/>
    <n v="2026"/>
    <x v="0"/>
    <n v="3"/>
    <x v="2"/>
    <x v="1"/>
    <x v="1"/>
    <x v="0"/>
    <x v="1"/>
    <x v="0"/>
    <s v="Trail Bike Light"/>
    <n v="1"/>
    <n v="51.86"/>
    <n v="0.1"/>
    <n v="22.34"/>
    <n v="46.673999999999999"/>
    <n v="22.34"/>
    <n v="24.334"/>
    <n v="0.52136092899687192"/>
  </r>
  <r>
    <n v="3421"/>
    <x v="72"/>
    <n v="2026"/>
    <x v="0"/>
    <n v="3"/>
    <x v="2"/>
    <x v="3"/>
    <x v="8"/>
    <x v="0"/>
    <x v="0"/>
    <x v="2"/>
    <s v="Insulated Bottle"/>
    <n v="1"/>
    <n v="36.520000000000003"/>
    <n v="0.05"/>
    <n v="13.23"/>
    <n v="34.694000000000003"/>
    <n v="13.23"/>
    <n v="21.464000000000002"/>
    <n v="0.61866605176687617"/>
  </r>
  <r>
    <n v="3536"/>
    <x v="72"/>
    <n v="2026"/>
    <x v="0"/>
    <n v="3"/>
    <x v="2"/>
    <x v="2"/>
    <x v="10"/>
    <x v="0"/>
    <x v="1"/>
    <x v="1"/>
    <s v="Summit Backpack 45L"/>
    <n v="2"/>
    <n v="153.66"/>
    <n v="0.1"/>
    <n v="78.430000000000007"/>
    <n v="276.58800000000002"/>
    <n v="156.86000000000001"/>
    <n v="119.72800000000001"/>
    <n v="0.43287488972768162"/>
  </r>
  <r>
    <n v="3878"/>
    <x v="72"/>
    <n v="2026"/>
    <x v="0"/>
    <n v="3"/>
    <x v="2"/>
    <x v="1"/>
    <x v="14"/>
    <x v="3"/>
    <x v="0"/>
    <x v="4"/>
    <s v="Resistance Band Set"/>
    <n v="1"/>
    <n v="41.05"/>
    <n v="0.1"/>
    <n v="14.94"/>
    <n v="36.945"/>
    <n v="14.94"/>
    <n v="22.005000000000003"/>
    <n v="0.59561510353227776"/>
  </r>
  <r>
    <n v="2027"/>
    <x v="73"/>
    <n v="2026"/>
    <x v="0"/>
    <n v="3"/>
    <x v="2"/>
    <x v="2"/>
    <x v="2"/>
    <x v="0"/>
    <x v="0"/>
    <x v="2"/>
    <s v="Carry-On Duffel"/>
    <n v="4"/>
    <n v="136.21"/>
    <n v="0.05"/>
    <n v="68.55"/>
    <n v="517.59799999999996"/>
    <n v="274.2"/>
    <n v="243.39799999999997"/>
    <n v="0.4702452482428448"/>
  </r>
  <r>
    <n v="3280"/>
    <x v="73"/>
    <n v="2026"/>
    <x v="0"/>
    <n v="3"/>
    <x v="2"/>
    <x v="3"/>
    <x v="4"/>
    <x v="0"/>
    <x v="0"/>
    <x v="2"/>
    <s v="Packing Cube Set"/>
    <n v="3"/>
    <n v="46.68"/>
    <n v="0"/>
    <n v="18.760000000000002"/>
    <n v="140.04"/>
    <n v="56.28"/>
    <n v="83.759999999999991"/>
    <n v="0.59811482433590402"/>
  </r>
  <r>
    <n v="5149"/>
    <x v="73"/>
    <n v="2026"/>
    <x v="0"/>
    <n v="3"/>
    <x v="2"/>
    <x v="1"/>
    <x v="12"/>
    <x v="2"/>
    <x v="1"/>
    <x v="2"/>
    <s v="Insulated Bottle"/>
    <n v="1"/>
    <n v="35.340000000000003"/>
    <n v="0.05"/>
    <n v="13.37"/>
    <n v="33.573"/>
    <n v="13.37"/>
    <n v="20.203000000000003"/>
    <n v="0.60176332171685587"/>
  </r>
  <r>
    <n v="412"/>
    <x v="74"/>
    <n v="2026"/>
    <x v="0"/>
    <n v="3"/>
    <x v="2"/>
    <x v="3"/>
    <x v="7"/>
    <x v="2"/>
    <x v="0"/>
    <x v="4"/>
    <s v="Resistance Band Set"/>
    <n v="2"/>
    <n v="40.19"/>
    <n v="0"/>
    <n v="14.92"/>
    <n v="80.38"/>
    <n v="29.84"/>
    <n v="50.539999999999992"/>
    <n v="0.62876337397362525"/>
  </r>
  <r>
    <n v="1161"/>
    <x v="74"/>
    <n v="2026"/>
    <x v="0"/>
    <n v="3"/>
    <x v="2"/>
    <x v="1"/>
    <x v="12"/>
    <x v="0"/>
    <x v="1"/>
    <x v="0"/>
    <s v="Cycling Pack 12L"/>
    <n v="2"/>
    <n v="101.73"/>
    <n v="0.05"/>
    <n v="51.56"/>
    <n v="193.28700000000001"/>
    <n v="103.12"/>
    <n v="90.167000000000002"/>
    <n v="0.46649283190281809"/>
  </r>
  <r>
    <n v="1320"/>
    <x v="74"/>
    <n v="2026"/>
    <x v="0"/>
    <n v="3"/>
    <x v="2"/>
    <x v="2"/>
    <x v="3"/>
    <x v="2"/>
    <x v="2"/>
    <x v="3"/>
    <s v="Trail Tent 2P"/>
    <n v="1"/>
    <n v="200.05"/>
    <n v="0"/>
    <n v="102.69"/>
    <n v="200.05"/>
    <n v="102.69"/>
    <n v="97.360000000000014"/>
    <n v="0.48667833041739567"/>
  </r>
  <r>
    <n v="2528"/>
    <x v="74"/>
    <n v="2026"/>
    <x v="0"/>
    <n v="3"/>
    <x v="2"/>
    <x v="3"/>
    <x v="7"/>
    <x v="0"/>
    <x v="1"/>
    <x v="1"/>
    <s v="Hiking Daypack 20L"/>
    <n v="1"/>
    <n v="90.06"/>
    <n v="0"/>
    <n v="44.49"/>
    <n v="90.06"/>
    <n v="44.49"/>
    <n v="45.57"/>
    <n v="0.50599600266489009"/>
  </r>
  <r>
    <n v="2956"/>
    <x v="74"/>
    <n v="2026"/>
    <x v="0"/>
    <n v="3"/>
    <x v="2"/>
    <x v="1"/>
    <x v="11"/>
    <x v="0"/>
    <x v="1"/>
    <x v="2"/>
    <s v="Insulated Bottle"/>
    <n v="1"/>
    <n v="37.119999999999997"/>
    <n v="0.1"/>
    <n v="13.39"/>
    <n v="33.408000000000001"/>
    <n v="13.39"/>
    <n v="20.018000000000001"/>
    <n v="0.59919779693486586"/>
  </r>
  <r>
    <n v="2973"/>
    <x v="74"/>
    <n v="2026"/>
    <x v="0"/>
    <n v="3"/>
    <x v="2"/>
    <x v="0"/>
    <x v="0"/>
    <x v="2"/>
    <x v="0"/>
    <x v="1"/>
    <s v="Summit Backpack 45L"/>
    <n v="2"/>
    <n v="156.09"/>
    <n v="0.1"/>
    <n v="79.72"/>
    <n v="280.96199999999999"/>
    <n v="159.44"/>
    <n v="121.52199999999999"/>
    <n v="0.43252112385304775"/>
  </r>
  <r>
    <n v="3358"/>
    <x v="74"/>
    <n v="2026"/>
    <x v="0"/>
    <n v="3"/>
    <x v="2"/>
    <x v="0"/>
    <x v="0"/>
    <x v="1"/>
    <x v="2"/>
    <x v="4"/>
    <s v="Recovery Roller"/>
    <n v="12"/>
    <n v="36.44"/>
    <n v="0.05"/>
    <n v="13.65"/>
    <n v="415.41599999999994"/>
    <n v="163.80000000000001"/>
    <n v="251.61599999999993"/>
    <n v="0.60569645848980291"/>
  </r>
  <r>
    <n v="164"/>
    <x v="75"/>
    <n v="2026"/>
    <x v="0"/>
    <n v="3"/>
    <x v="2"/>
    <x v="0"/>
    <x v="15"/>
    <x v="3"/>
    <x v="2"/>
    <x v="3"/>
    <s v="Compact Sleeping Bag"/>
    <n v="5"/>
    <n v="123.95"/>
    <n v="0.05"/>
    <n v="59.23"/>
    <n v="588.76249999999993"/>
    <n v="296.14999999999998"/>
    <n v="292.61249999999995"/>
    <n v="0.49699581749856692"/>
  </r>
  <r>
    <n v="995"/>
    <x v="75"/>
    <n v="2026"/>
    <x v="0"/>
    <n v="3"/>
    <x v="2"/>
    <x v="2"/>
    <x v="16"/>
    <x v="3"/>
    <x v="2"/>
    <x v="3"/>
    <s v="Trail Tent 2P"/>
    <n v="1"/>
    <n v="192.84"/>
    <n v="0.15"/>
    <n v="101.42"/>
    <n v="163.91399999999999"/>
    <n v="101.42"/>
    <n v="62.493999999999986"/>
    <n v="0.38126090510877647"/>
  </r>
  <r>
    <n v="4912"/>
    <x v="75"/>
    <n v="2026"/>
    <x v="0"/>
    <n v="3"/>
    <x v="2"/>
    <x v="1"/>
    <x v="11"/>
    <x v="0"/>
    <x v="1"/>
    <x v="1"/>
    <s v="Summit Backpack 45L"/>
    <n v="1"/>
    <n v="152.57"/>
    <n v="0.1"/>
    <n v="80.319999999999993"/>
    <n v="137.31299999999999"/>
    <n v="80.319999999999993"/>
    <n v="56.992999999999995"/>
    <n v="0.41505902572953762"/>
  </r>
  <r>
    <n v="29"/>
    <x v="76"/>
    <n v="2026"/>
    <x v="0"/>
    <n v="3"/>
    <x v="2"/>
    <x v="3"/>
    <x v="4"/>
    <x v="0"/>
    <x v="2"/>
    <x v="2"/>
    <s v="Carry-On Duffel"/>
    <n v="2"/>
    <n v="130.4"/>
    <n v="0"/>
    <n v="67.599999999999994"/>
    <n v="260.8"/>
    <n v="135.19999999999999"/>
    <n v="125.60000000000002"/>
    <n v="0.48159509202453993"/>
  </r>
  <r>
    <n v="891"/>
    <x v="76"/>
    <n v="2026"/>
    <x v="0"/>
    <n v="3"/>
    <x v="2"/>
    <x v="2"/>
    <x v="3"/>
    <x v="0"/>
    <x v="1"/>
    <x v="1"/>
    <s v="Hiking Daypack 20L"/>
    <n v="2"/>
    <n v="94.25"/>
    <n v="0.1"/>
    <n v="44.99"/>
    <n v="169.65"/>
    <n v="89.98"/>
    <n v="79.67"/>
    <n v="0.46961391099322131"/>
  </r>
  <r>
    <n v="1143"/>
    <x v="76"/>
    <n v="2026"/>
    <x v="0"/>
    <n v="3"/>
    <x v="2"/>
    <x v="1"/>
    <x v="12"/>
    <x v="0"/>
    <x v="2"/>
    <x v="3"/>
    <s v="Compact Sleeping Bag"/>
    <n v="5"/>
    <n v="125.91"/>
    <n v="0"/>
    <n v="59.36"/>
    <n v="629.54999999999995"/>
    <n v="296.8"/>
    <n v="332.74999999999994"/>
    <n v="0.52855214041775866"/>
  </r>
  <r>
    <n v="2478"/>
    <x v="76"/>
    <n v="2026"/>
    <x v="0"/>
    <n v="3"/>
    <x v="2"/>
    <x v="3"/>
    <x v="7"/>
    <x v="2"/>
    <x v="0"/>
    <x v="4"/>
    <s v="Resistance Band Set"/>
    <n v="2"/>
    <n v="39.619999999999997"/>
    <n v="0"/>
    <n v="14.78"/>
    <n v="79.239999999999995"/>
    <n v="29.56"/>
    <n v="49.679999999999993"/>
    <n v="0.62695608278647141"/>
  </r>
  <r>
    <n v="3961"/>
    <x v="76"/>
    <n v="2026"/>
    <x v="0"/>
    <n v="3"/>
    <x v="2"/>
    <x v="0"/>
    <x v="9"/>
    <x v="0"/>
    <x v="2"/>
    <x v="4"/>
    <s v="Recovery Roller"/>
    <n v="3"/>
    <n v="36.32"/>
    <n v="0"/>
    <n v="14.18"/>
    <n v="108.96000000000001"/>
    <n v="42.54"/>
    <n v="66.420000000000016"/>
    <n v="0.60958149779735693"/>
  </r>
  <r>
    <n v="4724"/>
    <x v="76"/>
    <n v="2026"/>
    <x v="0"/>
    <n v="3"/>
    <x v="2"/>
    <x v="0"/>
    <x v="15"/>
    <x v="2"/>
    <x v="1"/>
    <x v="4"/>
    <s v="Training Mat"/>
    <n v="1"/>
    <n v="51.16"/>
    <n v="0"/>
    <n v="22.39"/>
    <n v="51.16"/>
    <n v="22.39"/>
    <n v="28.769999999999996"/>
    <n v="0.56235340109460508"/>
  </r>
  <r>
    <n v="2171"/>
    <x v="77"/>
    <n v="2026"/>
    <x v="0"/>
    <n v="3"/>
    <x v="2"/>
    <x v="3"/>
    <x v="13"/>
    <x v="1"/>
    <x v="2"/>
    <x v="4"/>
    <s v="Recovery Roller"/>
    <n v="5"/>
    <n v="35.65"/>
    <n v="0.1"/>
    <n v="13.64"/>
    <n v="160.42500000000001"/>
    <n v="68.2"/>
    <n v="92.225000000000009"/>
    <n v="0.5748792270531401"/>
  </r>
  <r>
    <n v="2311"/>
    <x v="77"/>
    <n v="2026"/>
    <x v="0"/>
    <n v="3"/>
    <x v="2"/>
    <x v="3"/>
    <x v="8"/>
    <x v="0"/>
    <x v="1"/>
    <x v="1"/>
    <s v="Trail Boots"/>
    <n v="1"/>
    <n v="145.19"/>
    <n v="0"/>
    <n v="80.67"/>
    <n v="145.19"/>
    <n v="80.67"/>
    <n v="64.52"/>
    <n v="0.44438322198498514"/>
  </r>
  <r>
    <n v="3563"/>
    <x v="77"/>
    <n v="2026"/>
    <x v="0"/>
    <n v="3"/>
    <x v="2"/>
    <x v="3"/>
    <x v="8"/>
    <x v="0"/>
    <x v="0"/>
    <x v="0"/>
    <s v="Compact Repair Kit"/>
    <n v="2"/>
    <n v="40.090000000000003"/>
    <n v="0"/>
    <n v="17.2"/>
    <n v="80.180000000000007"/>
    <n v="34.4"/>
    <n v="45.780000000000008"/>
    <n v="0.57096532801197308"/>
  </r>
  <r>
    <n v="3587"/>
    <x v="77"/>
    <n v="2026"/>
    <x v="0"/>
    <n v="3"/>
    <x v="2"/>
    <x v="3"/>
    <x v="7"/>
    <x v="0"/>
    <x v="0"/>
    <x v="4"/>
    <s v="Resistance Band Set"/>
    <n v="1"/>
    <n v="39.47"/>
    <n v="0"/>
    <n v="15.02"/>
    <n v="39.47"/>
    <n v="15.02"/>
    <n v="24.45"/>
    <n v="0.61945781606283257"/>
  </r>
  <r>
    <n v="3706"/>
    <x v="77"/>
    <n v="2026"/>
    <x v="0"/>
    <n v="3"/>
    <x v="2"/>
    <x v="0"/>
    <x v="0"/>
    <x v="0"/>
    <x v="0"/>
    <x v="0"/>
    <s v="Cycling Pack 12L"/>
    <n v="2"/>
    <n v="103.42"/>
    <n v="0"/>
    <n v="49.51"/>
    <n v="206.84"/>
    <n v="99.02"/>
    <n v="107.82000000000001"/>
    <n v="0.52127248114484626"/>
  </r>
  <r>
    <n v="4121"/>
    <x v="77"/>
    <n v="2026"/>
    <x v="0"/>
    <n v="3"/>
    <x v="2"/>
    <x v="0"/>
    <x v="0"/>
    <x v="0"/>
    <x v="0"/>
    <x v="2"/>
    <s v="Travel Backpack 35L"/>
    <n v="4"/>
    <n v="161.93"/>
    <n v="0.15"/>
    <n v="88"/>
    <n v="550.56200000000001"/>
    <n v="352"/>
    <n v="198.56200000000001"/>
    <n v="0.36065329608654428"/>
  </r>
  <r>
    <n v="1047"/>
    <x v="78"/>
    <n v="2026"/>
    <x v="0"/>
    <n v="3"/>
    <x v="2"/>
    <x v="0"/>
    <x v="0"/>
    <x v="0"/>
    <x v="0"/>
    <x v="2"/>
    <s v="Packing Cube Set"/>
    <n v="2"/>
    <n v="46.21"/>
    <n v="0.05"/>
    <n v="18.37"/>
    <n v="87.798999999999992"/>
    <n v="36.74"/>
    <n v="51.05899999999999"/>
    <n v="0.58154420893176451"/>
  </r>
  <r>
    <n v="1142"/>
    <x v="78"/>
    <n v="2026"/>
    <x v="0"/>
    <n v="3"/>
    <x v="2"/>
    <x v="1"/>
    <x v="11"/>
    <x v="0"/>
    <x v="1"/>
    <x v="3"/>
    <s v="Compact Sleeping Bag"/>
    <n v="3"/>
    <n v="125.85"/>
    <n v="0"/>
    <n v="59.19"/>
    <n v="377.54999999999995"/>
    <n v="177.57"/>
    <n v="199.97999999999996"/>
    <n v="0.52967818831942781"/>
  </r>
  <r>
    <n v="2232"/>
    <x v="78"/>
    <n v="2026"/>
    <x v="0"/>
    <n v="3"/>
    <x v="2"/>
    <x v="3"/>
    <x v="13"/>
    <x v="2"/>
    <x v="1"/>
    <x v="2"/>
    <s v="Insulated Bottle"/>
    <n v="2"/>
    <n v="36.340000000000003"/>
    <n v="0"/>
    <n v="13.8"/>
    <n v="72.680000000000007"/>
    <n v="27.6"/>
    <n v="45.080000000000005"/>
    <n v="0.620253164556962"/>
  </r>
  <r>
    <n v="2339"/>
    <x v="78"/>
    <n v="2026"/>
    <x v="0"/>
    <n v="3"/>
    <x v="2"/>
    <x v="1"/>
    <x v="12"/>
    <x v="3"/>
    <x v="1"/>
    <x v="0"/>
    <s v="Trail Bike Light"/>
    <n v="2"/>
    <n v="51.29"/>
    <n v="0"/>
    <n v="23.15"/>
    <n v="102.58"/>
    <n v="46.3"/>
    <n v="56.28"/>
    <n v="0.54864496003119523"/>
  </r>
  <r>
    <n v="3611"/>
    <x v="78"/>
    <n v="2026"/>
    <x v="0"/>
    <n v="3"/>
    <x v="2"/>
    <x v="1"/>
    <x v="1"/>
    <x v="1"/>
    <x v="2"/>
    <x v="0"/>
    <s v="Compact Repair Kit"/>
    <n v="6"/>
    <n v="40.89"/>
    <n v="0.1"/>
    <n v="16.84"/>
    <n v="220.80600000000001"/>
    <n v="101.03999999999999"/>
    <n v="119.76600000000002"/>
    <n v="0.54240373902883077"/>
  </r>
  <r>
    <n v="3953"/>
    <x v="78"/>
    <n v="2026"/>
    <x v="0"/>
    <n v="3"/>
    <x v="2"/>
    <x v="1"/>
    <x v="14"/>
    <x v="0"/>
    <x v="1"/>
    <x v="4"/>
    <s v="Weighted Vest"/>
    <n v="1"/>
    <n v="120.63"/>
    <n v="0"/>
    <n v="70.28"/>
    <n v="120.63"/>
    <n v="70.28"/>
    <n v="50.349999999999994"/>
    <n v="0.41739202520102792"/>
  </r>
  <r>
    <n v="4253"/>
    <x v="78"/>
    <n v="2026"/>
    <x v="0"/>
    <n v="3"/>
    <x v="2"/>
    <x v="3"/>
    <x v="13"/>
    <x v="1"/>
    <x v="1"/>
    <x v="0"/>
    <s v="Commuter Helmet"/>
    <n v="5"/>
    <n v="82.64"/>
    <n v="0.1"/>
    <n v="43.52"/>
    <n v="371.88"/>
    <n v="217.60000000000002"/>
    <n v="154.27999999999997"/>
    <n v="0.41486501021834993"/>
  </r>
  <r>
    <n v="4952"/>
    <x v="78"/>
    <n v="2026"/>
    <x v="0"/>
    <n v="3"/>
    <x v="2"/>
    <x v="1"/>
    <x v="6"/>
    <x v="0"/>
    <x v="2"/>
    <x v="1"/>
    <s v="Trekking Poles"/>
    <n v="2"/>
    <n v="72.459999999999994"/>
    <n v="0"/>
    <n v="33.31"/>
    <n v="144.91999999999999"/>
    <n v="66.62"/>
    <n v="78.299999999999983"/>
    <n v="0.54029809550096597"/>
  </r>
  <r>
    <n v="5016"/>
    <x v="78"/>
    <n v="2026"/>
    <x v="0"/>
    <n v="3"/>
    <x v="2"/>
    <x v="1"/>
    <x v="12"/>
    <x v="3"/>
    <x v="1"/>
    <x v="4"/>
    <s v="Resistance Band Set"/>
    <n v="2"/>
    <n v="40.659999999999997"/>
    <n v="0.1"/>
    <n v="14.63"/>
    <n v="73.188000000000002"/>
    <n v="29.26"/>
    <n v="43.927999999999997"/>
    <n v="0.60020768431983385"/>
  </r>
  <r>
    <n v="839"/>
    <x v="79"/>
    <n v="2026"/>
    <x v="0"/>
    <n v="3"/>
    <x v="2"/>
    <x v="1"/>
    <x v="12"/>
    <x v="3"/>
    <x v="1"/>
    <x v="0"/>
    <s v="Compact Repair Kit"/>
    <n v="1"/>
    <n v="40.5"/>
    <n v="0.05"/>
    <n v="17.16"/>
    <n v="38.475000000000001"/>
    <n v="17.16"/>
    <n v="21.315000000000001"/>
    <n v="0.55399610136452238"/>
  </r>
  <r>
    <n v="1382"/>
    <x v="79"/>
    <n v="2026"/>
    <x v="0"/>
    <n v="3"/>
    <x v="2"/>
    <x v="2"/>
    <x v="2"/>
    <x v="0"/>
    <x v="2"/>
    <x v="1"/>
    <s v="Trekking Poles"/>
    <n v="1"/>
    <n v="72.16"/>
    <n v="0"/>
    <n v="33.11"/>
    <n v="72.16"/>
    <n v="33.11"/>
    <n v="39.049999999999997"/>
    <n v="0.54115853658536583"/>
  </r>
  <r>
    <n v="1452"/>
    <x v="79"/>
    <n v="2026"/>
    <x v="0"/>
    <n v="3"/>
    <x v="2"/>
    <x v="2"/>
    <x v="5"/>
    <x v="3"/>
    <x v="2"/>
    <x v="2"/>
    <s v="Travel Backpack 35L"/>
    <n v="1"/>
    <n v="161.93"/>
    <n v="0.15"/>
    <n v="87.5"/>
    <n v="137.6405"/>
    <n v="87.5"/>
    <n v="50.140500000000003"/>
    <n v="0.36428594781332529"/>
  </r>
  <r>
    <n v="1845"/>
    <x v="79"/>
    <n v="2026"/>
    <x v="0"/>
    <n v="3"/>
    <x v="2"/>
    <x v="0"/>
    <x v="9"/>
    <x v="0"/>
    <x v="0"/>
    <x v="3"/>
    <s v="Alpine Tent 4P"/>
    <n v="3"/>
    <n v="348.54"/>
    <n v="0.1"/>
    <n v="200.3"/>
    <n v="941.05800000000011"/>
    <n v="600.90000000000009"/>
    <n v="340.15800000000002"/>
    <n v="0.36146337420222768"/>
  </r>
  <r>
    <n v="3560"/>
    <x v="79"/>
    <n v="2026"/>
    <x v="0"/>
    <n v="3"/>
    <x v="2"/>
    <x v="2"/>
    <x v="16"/>
    <x v="0"/>
    <x v="0"/>
    <x v="4"/>
    <s v="Training Mat"/>
    <n v="3"/>
    <n v="50.46"/>
    <n v="0.1"/>
    <n v="21.9"/>
    <n v="136.24199999999999"/>
    <n v="65.699999999999989"/>
    <n v="70.542000000000002"/>
    <n v="0.51776985070683057"/>
  </r>
  <r>
    <n v="4059"/>
    <x v="79"/>
    <n v="2026"/>
    <x v="0"/>
    <n v="3"/>
    <x v="2"/>
    <x v="3"/>
    <x v="13"/>
    <x v="3"/>
    <x v="1"/>
    <x v="3"/>
    <s v="Portable Camp Stove"/>
    <n v="1"/>
    <n v="83.62"/>
    <n v="0"/>
    <n v="39.15"/>
    <n v="83.62"/>
    <n v="39.15"/>
    <n v="44.470000000000006"/>
    <n v="0.53181057163358048"/>
  </r>
  <r>
    <n v="4731"/>
    <x v="79"/>
    <n v="2026"/>
    <x v="0"/>
    <n v="3"/>
    <x v="2"/>
    <x v="1"/>
    <x v="12"/>
    <x v="1"/>
    <x v="2"/>
    <x v="0"/>
    <s v="Trail Bike Light"/>
    <n v="6"/>
    <n v="51.07"/>
    <n v="0.1"/>
    <n v="22.68"/>
    <n v="275.77800000000002"/>
    <n v="136.07999999999998"/>
    <n v="139.69800000000004"/>
    <n v="0.50655962404542798"/>
  </r>
  <r>
    <n v="693"/>
    <x v="80"/>
    <n v="2026"/>
    <x v="0"/>
    <n v="3"/>
    <x v="2"/>
    <x v="1"/>
    <x v="11"/>
    <x v="0"/>
    <x v="1"/>
    <x v="2"/>
    <s v="Packing Cube Set"/>
    <n v="3"/>
    <n v="47.02"/>
    <n v="0.1"/>
    <n v="17.989999999999998"/>
    <n v="126.95400000000001"/>
    <n v="53.97"/>
    <n v="72.984000000000009"/>
    <n v="0.57488539155914742"/>
  </r>
  <r>
    <n v="1672"/>
    <x v="80"/>
    <n v="2026"/>
    <x v="0"/>
    <n v="3"/>
    <x v="2"/>
    <x v="2"/>
    <x v="5"/>
    <x v="3"/>
    <x v="0"/>
    <x v="2"/>
    <s v="Packing Cube Set"/>
    <n v="1"/>
    <n v="47.1"/>
    <n v="0.05"/>
    <n v="18.48"/>
    <n v="44.744999999999997"/>
    <n v="18.48"/>
    <n v="26.264999999999997"/>
    <n v="0.58699296010727453"/>
  </r>
  <r>
    <n v="2347"/>
    <x v="80"/>
    <n v="2026"/>
    <x v="0"/>
    <n v="3"/>
    <x v="2"/>
    <x v="3"/>
    <x v="13"/>
    <x v="0"/>
    <x v="0"/>
    <x v="2"/>
    <s v="Carry-On Duffel"/>
    <n v="2"/>
    <n v="131.38999999999999"/>
    <n v="0"/>
    <n v="66.91"/>
    <n v="262.77999999999997"/>
    <n v="133.82"/>
    <n v="128.95999999999998"/>
    <n v="0.49075272090722277"/>
  </r>
  <r>
    <n v="2582"/>
    <x v="80"/>
    <n v="2026"/>
    <x v="0"/>
    <n v="3"/>
    <x v="2"/>
    <x v="1"/>
    <x v="1"/>
    <x v="3"/>
    <x v="1"/>
    <x v="4"/>
    <s v="Weighted Vest"/>
    <n v="1"/>
    <n v="120.16"/>
    <n v="0.15"/>
    <n v="68.33"/>
    <n v="102.136"/>
    <n v="68.33"/>
    <n v="33.805999999999997"/>
    <n v="0.33099005247904756"/>
  </r>
  <r>
    <n v="2762"/>
    <x v="80"/>
    <n v="2026"/>
    <x v="0"/>
    <n v="3"/>
    <x v="2"/>
    <x v="3"/>
    <x v="8"/>
    <x v="2"/>
    <x v="0"/>
    <x v="3"/>
    <s v="Trail Tent 2P"/>
    <n v="1"/>
    <n v="196.48"/>
    <n v="0"/>
    <n v="101.29"/>
    <n v="196.48"/>
    <n v="101.29"/>
    <n v="95.189999999999984"/>
    <n v="0.48447679153094458"/>
  </r>
  <r>
    <n v="4090"/>
    <x v="80"/>
    <n v="2026"/>
    <x v="0"/>
    <n v="3"/>
    <x v="2"/>
    <x v="1"/>
    <x v="11"/>
    <x v="3"/>
    <x v="2"/>
    <x v="2"/>
    <s v="Insulated Bottle"/>
    <n v="1"/>
    <n v="36.520000000000003"/>
    <n v="0"/>
    <n v="13.96"/>
    <n v="36.520000000000003"/>
    <n v="13.96"/>
    <n v="22.560000000000002"/>
    <n v="0.61774370208105145"/>
  </r>
  <r>
    <n v="4491"/>
    <x v="80"/>
    <n v="2026"/>
    <x v="0"/>
    <n v="3"/>
    <x v="2"/>
    <x v="1"/>
    <x v="12"/>
    <x v="2"/>
    <x v="2"/>
    <x v="4"/>
    <s v="Training Mat"/>
    <n v="4"/>
    <n v="49.71"/>
    <n v="0.1"/>
    <n v="22.46"/>
    <n v="178.95600000000002"/>
    <n v="89.84"/>
    <n v="89.116000000000014"/>
    <n v="0.49797715639598561"/>
  </r>
  <r>
    <n v="4678"/>
    <x v="80"/>
    <n v="2026"/>
    <x v="0"/>
    <n v="3"/>
    <x v="2"/>
    <x v="0"/>
    <x v="0"/>
    <x v="0"/>
    <x v="0"/>
    <x v="3"/>
    <s v="Portable Camp Stove"/>
    <n v="1"/>
    <n v="81.209999999999994"/>
    <n v="0.05"/>
    <n v="40.44"/>
    <n v="77.149499999999989"/>
    <n v="40.44"/>
    <n v="36.709499999999991"/>
    <n v="0.47582291524896464"/>
  </r>
  <r>
    <n v="1189"/>
    <x v="81"/>
    <n v="2026"/>
    <x v="0"/>
    <n v="3"/>
    <x v="2"/>
    <x v="3"/>
    <x v="13"/>
    <x v="0"/>
    <x v="1"/>
    <x v="0"/>
    <s v="Cycling Pack 12L"/>
    <n v="2"/>
    <n v="103.22"/>
    <n v="0"/>
    <n v="51.33"/>
    <n v="206.44"/>
    <n v="102.66"/>
    <n v="103.78"/>
    <n v="0.50271265258670805"/>
  </r>
  <r>
    <n v="1590"/>
    <x v="81"/>
    <n v="2026"/>
    <x v="0"/>
    <n v="3"/>
    <x v="2"/>
    <x v="0"/>
    <x v="15"/>
    <x v="3"/>
    <x v="1"/>
    <x v="1"/>
    <s v="Summit Backpack 45L"/>
    <n v="1"/>
    <n v="153.47"/>
    <n v="0"/>
    <n v="78.19"/>
    <n v="153.47"/>
    <n v="78.19"/>
    <n v="75.28"/>
    <n v="0.49051931973675639"/>
  </r>
  <r>
    <n v="2309"/>
    <x v="81"/>
    <n v="2026"/>
    <x v="0"/>
    <n v="3"/>
    <x v="2"/>
    <x v="3"/>
    <x v="7"/>
    <x v="0"/>
    <x v="0"/>
    <x v="3"/>
    <s v="Trail Tent 2P"/>
    <n v="6"/>
    <n v="199.75"/>
    <n v="0"/>
    <n v="105.84"/>
    <n v="1198.5"/>
    <n v="635.04"/>
    <n v="563.46"/>
    <n v="0.47013767209011265"/>
  </r>
  <r>
    <n v="3628"/>
    <x v="81"/>
    <n v="2026"/>
    <x v="0"/>
    <n v="3"/>
    <x v="2"/>
    <x v="1"/>
    <x v="12"/>
    <x v="3"/>
    <x v="1"/>
    <x v="2"/>
    <s v="Packing Cube Set"/>
    <n v="1"/>
    <n v="45.84"/>
    <n v="0"/>
    <n v="18.079999999999998"/>
    <n v="45.84"/>
    <n v="18.079999999999998"/>
    <n v="27.760000000000005"/>
    <n v="0.605584642233857"/>
  </r>
  <r>
    <n v="3718"/>
    <x v="81"/>
    <n v="2026"/>
    <x v="0"/>
    <n v="3"/>
    <x v="2"/>
    <x v="1"/>
    <x v="12"/>
    <x v="3"/>
    <x v="1"/>
    <x v="3"/>
    <s v="Compact Sleeping Bag"/>
    <n v="2"/>
    <n v="122.07"/>
    <n v="0.05"/>
    <n v="59.16"/>
    <n v="231.93299999999996"/>
    <n v="118.32"/>
    <n v="113.61299999999997"/>
    <n v="0.48985267297021118"/>
  </r>
  <r>
    <n v="4198"/>
    <x v="81"/>
    <n v="2026"/>
    <x v="0"/>
    <n v="3"/>
    <x v="2"/>
    <x v="1"/>
    <x v="14"/>
    <x v="3"/>
    <x v="1"/>
    <x v="4"/>
    <s v="Weighted Vest"/>
    <n v="3"/>
    <n v="122.4"/>
    <n v="0.15"/>
    <n v="71.150000000000006"/>
    <n v="312.12"/>
    <n v="213.45000000000002"/>
    <n v="98.669999999999987"/>
    <n v="0.31612841214917337"/>
  </r>
  <r>
    <n v="4784"/>
    <x v="81"/>
    <n v="2026"/>
    <x v="0"/>
    <n v="3"/>
    <x v="2"/>
    <x v="0"/>
    <x v="15"/>
    <x v="0"/>
    <x v="1"/>
    <x v="0"/>
    <s v="Cycling Pack 12L"/>
    <n v="1"/>
    <n v="101.43"/>
    <n v="0"/>
    <n v="51.78"/>
    <n v="101.43"/>
    <n v="51.78"/>
    <n v="49.650000000000006"/>
    <n v="0.4895001478852411"/>
  </r>
  <r>
    <n v="86"/>
    <x v="82"/>
    <n v="2026"/>
    <x v="0"/>
    <n v="3"/>
    <x v="2"/>
    <x v="1"/>
    <x v="12"/>
    <x v="1"/>
    <x v="2"/>
    <x v="0"/>
    <s v="Cycling Pack 12L"/>
    <n v="8"/>
    <n v="104.7"/>
    <n v="0.05"/>
    <n v="49.91"/>
    <n v="795.72"/>
    <n v="399.28"/>
    <n v="396.44000000000005"/>
    <n v="0.49821545267179412"/>
  </r>
  <r>
    <n v="1813"/>
    <x v="82"/>
    <n v="2026"/>
    <x v="0"/>
    <n v="3"/>
    <x v="2"/>
    <x v="0"/>
    <x v="0"/>
    <x v="2"/>
    <x v="0"/>
    <x v="1"/>
    <s v="Trail Boots"/>
    <n v="4"/>
    <n v="146.34"/>
    <n v="0"/>
    <n v="79.37"/>
    <n v="585.36"/>
    <n v="317.48"/>
    <n v="267.88"/>
    <n v="0.45763290966242992"/>
  </r>
  <r>
    <n v="2212"/>
    <x v="82"/>
    <n v="2026"/>
    <x v="0"/>
    <n v="3"/>
    <x v="2"/>
    <x v="1"/>
    <x v="6"/>
    <x v="0"/>
    <x v="0"/>
    <x v="4"/>
    <s v="Weighted Vest"/>
    <n v="2"/>
    <n v="122.92"/>
    <n v="0.05"/>
    <n v="70.31"/>
    <n v="233.548"/>
    <n v="140.62"/>
    <n v="92.927999999999997"/>
    <n v="0.39789679209413054"/>
  </r>
  <r>
    <n v="4466"/>
    <x v="82"/>
    <n v="2026"/>
    <x v="0"/>
    <n v="3"/>
    <x v="2"/>
    <x v="2"/>
    <x v="2"/>
    <x v="0"/>
    <x v="1"/>
    <x v="1"/>
    <s v="Hiking Daypack 20L"/>
    <n v="1"/>
    <n v="91.35"/>
    <n v="0.05"/>
    <n v="45.24"/>
    <n v="86.782499999999985"/>
    <n v="45.24"/>
    <n v="41.542499999999983"/>
    <n v="0.47869674185463645"/>
  </r>
  <r>
    <n v="4483"/>
    <x v="82"/>
    <n v="2026"/>
    <x v="0"/>
    <n v="3"/>
    <x v="2"/>
    <x v="1"/>
    <x v="12"/>
    <x v="0"/>
    <x v="1"/>
    <x v="0"/>
    <s v="Trail Bike Light"/>
    <n v="3"/>
    <n v="51.01"/>
    <n v="0.15"/>
    <n v="22.84"/>
    <n v="130.07550000000001"/>
    <n v="68.52"/>
    <n v="61.555500000000009"/>
    <n v="0.47322900930613382"/>
  </r>
  <r>
    <n v="273"/>
    <x v="83"/>
    <n v="2026"/>
    <x v="0"/>
    <n v="3"/>
    <x v="2"/>
    <x v="3"/>
    <x v="8"/>
    <x v="0"/>
    <x v="1"/>
    <x v="4"/>
    <s v="Weighted Vest"/>
    <n v="2"/>
    <n v="125.04"/>
    <n v="0.05"/>
    <n v="67.680000000000007"/>
    <n v="237.57599999999999"/>
    <n v="135.36000000000001"/>
    <n v="102.21599999999998"/>
    <n v="0.43024547934134755"/>
  </r>
  <r>
    <n v="578"/>
    <x v="83"/>
    <n v="2026"/>
    <x v="0"/>
    <n v="3"/>
    <x v="2"/>
    <x v="2"/>
    <x v="5"/>
    <x v="3"/>
    <x v="0"/>
    <x v="0"/>
    <s v="Trail Bike Light"/>
    <n v="2"/>
    <n v="50.22"/>
    <n v="0.05"/>
    <n v="23.16"/>
    <n v="95.417999999999992"/>
    <n v="46.32"/>
    <n v="49.097999999999992"/>
    <n v="0.51455700182355524"/>
  </r>
  <r>
    <n v="1290"/>
    <x v="83"/>
    <n v="2026"/>
    <x v="0"/>
    <n v="3"/>
    <x v="2"/>
    <x v="1"/>
    <x v="1"/>
    <x v="0"/>
    <x v="2"/>
    <x v="4"/>
    <s v="Recovery Roller"/>
    <n v="5"/>
    <n v="36.369999999999997"/>
    <n v="0.05"/>
    <n v="13.81"/>
    <n v="172.75749999999999"/>
    <n v="69.05"/>
    <n v="103.7075"/>
    <n v="0.60030678841729013"/>
  </r>
  <r>
    <n v="1501"/>
    <x v="83"/>
    <n v="2026"/>
    <x v="0"/>
    <n v="3"/>
    <x v="2"/>
    <x v="3"/>
    <x v="7"/>
    <x v="1"/>
    <x v="1"/>
    <x v="2"/>
    <s v="Insulated Bottle"/>
    <n v="3"/>
    <n v="36.43"/>
    <n v="0.1"/>
    <n v="13.23"/>
    <n v="98.36099999999999"/>
    <n v="39.69"/>
    <n v="58.670999999999992"/>
    <n v="0.59648641229755694"/>
  </r>
  <r>
    <n v="1540"/>
    <x v="83"/>
    <n v="2026"/>
    <x v="0"/>
    <n v="3"/>
    <x v="2"/>
    <x v="1"/>
    <x v="12"/>
    <x v="1"/>
    <x v="2"/>
    <x v="0"/>
    <s v="Trail Bike Light"/>
    <n v="10"/>
    <n v="49.7"/>
    <n v="0.1"/>
    <n v="21.96"/>
    <n v="447.3"/>
    <n v="219.60000000000002"/>
    <n v="227.7"/>
    <n v="0.50905432595573441"/>
  </r>
  <r>
    <n v="2541"/>
    <x v="83"/>
    <n v="2026"/>
    <x v="0"/>
    <n v="3"/>
    <x v="2"/>
    <x v="1"/>
    <x v="12"/>
    <x v="0"/>
    <x v="0"/>
    <x v="2"/>
    <s v="Packing Cube Set"/>
    <n v="2"/>
    <n v="46.61"/>
    <n v="0"/>
    <n v="17.97"/>
    <n v="93.22"/>
    <n v="35.94"/>
    <n v="57.28"/>
    <n v="0.61446041621969538"/>
  </r>
  <r>
    <n v="4264"/>
    <x v="83"/>
    <n v="2026"/>
    <x v="0"/>
    <n v="3"/>
    <x v="2"/>
    <x v="2"/>
    <x v="5"/>
    <x v="0"/>
    <x v="1"/>
    <x v="2"/>
    <s v="Packing Cube Set"/>
    <n v="1"/>
    <n v="47.61"/>
    <n v="0"/>
    <n v="18.89"/>
    <n v="47.61"/>
    <n v="18.89"/>
    <n v="28.72"/>
    <n v="0.60323461457676952"/>
  </r>
  <r>
    <n v="4311"/>
    <x v="83"/>
    <n v="2026"/>
    <x v="0"/>
    <n v="3"/>
    <x v="2"/>
    <x v="2"/>
    <x v="2"/>
    <x v="0"/>
    <x v="1"/>
    <x v="0"/>
    <s v="Compact Repair Kit"/>
    <n v="2"/>
    <n v="40.880000000000003"/>
    <n v="0.05"/>
    <n v="16.39"/>
    <n v="77.671999999999997"/>
    <n v="32.78"/>
    <n v="44.891999999999996"/>
    <n v="0.57796889483983926"/>
  </r>
  <r>
    <n v="4796"/>
    <x v="83"/>
    <n v="2026"/>
    <x v="0"/>
    <n v="3"/>
    <x v="2"/>
    <x v="1"/>
    <x v="12"/>
    <x v="0"/>
    <x v="1"/>
    <x v="4"/>
    <s v="Resistance Band Set"/>
    <n v="2"/>
    <n v="39.409999999999997"/>
    <n v="0.15"/>
    <n v="14.91"/>
    <n v="66.996999999999986"/>
    <n v="29.82"/>
    <n v="37.176999999999985"/>
    <n v="0.55490544352732207"/>
  </r>
  <r>
    <n v="89"/>
    <x v="84"/>
    <n v="2026"/>
    <x v="0"/>
    <n v="3"/>
    <x v="2"/>
    <x v="2"/>
    <x v="10"/>
    <x v="0"/>
    <x v="0"/>
    <x v="0"/>
    <s v="Compact Repair Kit"/>
    <n v="1"/>
    <n v="40.82"/>
    <n v="0.05"/>
    <n v="16.940000000000001"/>
    <n v="38.778999999999996"/>
    <n v="16.940000000000001"/>
    <n v="21.838999999999995"/>
    <n v="0.56316563088269411"/>
  </r>
  <r>
    <n v="487"/>
    <x v="84"/>
    <n v="2026"/>
    <x v="0"/>
    <n v="3"/>
    <x v="2"/>
    <x v="3"/>
    <x v="8"/>
    <x v="2"/>
    <x v="2"/>
    <x v="2"/>
    <s v="Insulated Bottle"/>
    <n v="3"/>
    <n v="36.979999999999997"/>
    <n v="0.1"/>
    <n v="13.65"/>
    <n v="99.846000000000004"/>
    <n v="40.950000000000003"/>
    <n v="58.896000000000001"/>
    <n v="0.58986839733189111"/>
  </r>
  <r>
    <n v="1476"/>
    <x v="84"/>
    <n v="2026"/>
    <x v="0"/>
    <n v="3"/>
    <x v="2"/>
    <x v="1"/>
    <x v="12"/>
    <x v="3"/>
    <x v="1"/>
    <x v="2"/>
    <s v="Insulated Bottle"/>
    <n v="1"/>
    <n v="35.700000000000003"/>
    <n v="0.05"/>
    <n v="13.91"/>
    <n v="33.914999999999999"/>
    <n v="13.91"/>
    <n v="20.004999999999999"/>
    <n v="0.58985699542975079"/>
  </r>
  <r>
    <n v="2145"/>
    <x v="84"/>
    <n v="2026"/>
    <x v="0"/>
    <n v="3"/>
    <x v="2"/>
    <x v="3"/>
    <x v="8"/>
    <x v="2"/>
    <x v="0"/>
    <x v="0"/>
    <s v="Compact Repair Kit"/>
    <n v="1"/>
    <n v="39.53"/>
    <n v="0.05"/>
    <n v="17.170000000000002"/>
    <n v="37.5535"/>
    <n v="17.170000000000002"/>
    <n v="20.383499999999998"/>
    <n v="0.54278562584046752"/>
  </r>
  <r>
    <n v="2999"/>
    <x v="84"/>
    <n v="2026"/>
    <x v="0"/>
    <n v="3"/>
    <x v="2"/>
    <x v="2"/>
    <x v="3"/>
    <x v="2"/>
    <x v="0"/>
    <x v="2"/>
    <s v="Insulated Bottle"/>
    <n v="2"/>
    <n v="35.75"/>
    <n v="0"/>
    <n v="13.28"/>
    <n v="71.5"/>
    <n v="26.56"/>
    <n v="44.94"/>
    <n v="0.62853146853146846"/>
  </r>
  <r>
    <n v="4464"/>
    <x v="84"/>
    <n v="2026"/>
    <x v="0"/>
    <n v="3"/>
    <x v="2"/>
    <x v="2"/>
    <x v="2"/>
    <x v="0"/>
    <x v="2"/>
    <x v="4"/>
    <s v="Training Mat"/>
    <n v="2"/>
    <n v="50.17"/>
    <n v="0"/>
    <n v="22.37"/>
    <n v="100.34"/>
    <n v="44.74"/>
    <n v="55.6"/>
    <n v="0.55411600558102447"/>
  </r>
  <r>
    <n v="4978"/>
    <x v="84"/>
    <n v="2026"/>
    <x v="0"/>
    <n v="3"/>
    <x v="2"/>
    <x v="0"/>
    <x v="9"/>
    <x v="0"/>
    <x v="1"/>
    <x v="4"/>
    <s v="Resistance Band Set"/>
    <n v="5"/>
    <n v="41.32"/>
    <n v="0"/>
    <n v="15.09"/>
    <n v="206.6"/>
    <n v="75.45"/>
    <n v="131.14999999999998"/>
    <n v="0.63480154888673757"/>
  </r>
  <r>
    <n v="130"/>
    <x v="85"/>
    <n v="2026"/>
    <x v="0"/>
    <n v="3"/>
    <x v="2"/>
    <x v="3"/>
    <x v="7"/>
    <x v="3"/>
    <x v="1"/>
    <x v="1"/>
    <s v="Summit Backpack 45L"/>
    <n v="3"/>
    <n v="152.4"/>
    <n v="0.05"/>
    <n v="79.97"/>
    <n v="434.34000000000003"/>
    <n v="239.91"/>
    <n v="194.43000000000004"/>
    <n v="0.44764470230694853"/>
  </r>
  <r>
    <n v="848"/>
    <x v="85"/>
    <n v="2026"/>
    <x v="0"/>
    <n v="3"/>
    <x v="2"/>
    <x v="0"/>
    <x v="0"/>
    <x v="0"/>
    <x v="1"/>
    <x v="4"/>
    <s v="Recovery Roller"/>
    <n v="1"/>
    <n v="36.299999999999997"/>
    <n v="0"/>
    <n v="14.1"/>
    <n v="36.299999999999997"/>
    <n v="14.1"/>
    <n v="22.199999999999996"/>
    <n v="0.61157024793388426"/>
  </r>
  <r>
    <n v="1359"/>
    <x v="85"/>
    <n v="2026"/>
    <x v="0"/>
    <n v="3"/>
    <x v="2"/>
    <x v="2"/>
    <x v="5"/>
    <x v="0"/>
    <x v="0"/>
    <x v="2"/>
    <s v="Packing Cube Set"/>
    <n v="3"/>
    <n v="46.24"/>
    <n v="0.1"/>
    <n v="18.2"/>
    <n v="124.848"/>
    <n v="54.599999999999994"/>
    <n v="70.248000000000005"/>
    <n v="0.56266820453671673"/>
  </r>
  <r>
    <n v="2379"/>
    <x v="85"/>
    <n v="2026"/>
    <x v="0"/>
    <n v="3"/>
    <x v="2"/>
    <x v="0"/>
    <x v="0"/>
    <x v="2"/>
    <x v="0"/>
    <x v="2"/>
    <s v="Travel Backpack 35L"/>
    <n v="2"/>
    <n v="165.58"/>
    <n v="0"/>
    <n v="86.16"/>
    <n v="331.16"/>
    <n v="172.32"/>
    <n v="158.84000000000003"/>
    <n v="0.47964730039859893"/>
  </r>
  <r>
    <n v="2987"/>
    <x v="85"/>
    <n v="2026"/>
    <x v="0"/>
    <n v="3"/>
    <x v="2"/>
    <x v="0"/>
    <x v="9"/>
    <x v="0"/>
    <x v="0"/>
    <x v="3"/>
    <s v="Compact Sleeping Bag"/>
    <n v="4"/>
    <n v="121.49"/>
    <n v="0"/>
    <n v="62.01"/>
    <n v="485.96"/>
    <n v="248.04"/>
    <n v="237.92"/>
    <n v="0.4895876203802782"/>
  </r>
  <r>
    <n v="3121"/>
    <x v="85"/>
    <n v="2026"/>
    <x v="0"/>
    <n v="3"/>
    <x v="2"/>
    <x v="1"/>
    <x v="12"/>
    <x v="2"/>
    <x v="1"/>
    <x v="0"/>
    <s v="Commuter Helmet"/>
    <n v="5"/>
    <n v="81.84"/>
    <n v="0.1"/>
    <n v="42.7"/>
    <n v="368.28000000000003"/>
    <n v="213.5"/>
    <n v="154.78000000000003"/>
    <n v="0.42027804931030743"/>
  </r>
  <r>
    <n v="4445"/>
    <x v="85"/>
    <n v="2026"/>
    <x v="0"/>
    <n v="3"/>
    <x v="2"/>
    <x v="1"/>
    <x v="11"/>
    <x v="0"/>
    <x v="1"/>
    <x v="1"/>
    <s v="Summit Backpack 45L"/>
    <n v="1"/>
    <n v="151.47999999999999"/>
    <n v="0"/>
    <n v="79.41"/>
    <n v="151.47999999999999"/>
    <n v="79.41"/>
    <n v="72.069999999999993"/>
    <n v="0.47577237919197252"/>
  </r>
  <r>
    <n v="441"/>
    <x v="86"/>
    <n v="2026"/>
    <x v="0"/>
    <n v="3"/>
    <x v="2"/>
    <x v="0"/>
    <x v="15"/>
    <x v="2"/>
    <x v="1"/>
    <x v="4"/>
    <s v="Training Mat"/>
    <n v="1"/>
    <n v="51.02"/>
    <n v="0.05"/>
    <n v="21.94"/>
    <n v="48.469000000000001"/>
    <n v="21.94"/>
    <n v="26.529"/>
    <n v="0.54733953661102974"/>
  </r>
  <r>
    <n v="4608"/>
    <x v="86"/>
    <n v="2026"/>
    <x v="0"/>
    <n v="3"/>
    <x v="2"/>
    <x v="2"/>
    <x v="2"/>
    <x v="1"/>
    <x v="2"/>
    <x v="0"/>
    <s v="Compact Repair Kit"/>
    <n v="8"/>
    <n v="40.86"/>
    <n v="0.1"/>
    <n v="16.34"/>
    <n v="294.19200000000001"/>
    <n v="130.72"/>
    <n v="163.47200000000001"/>
    <n v="0.55566432805786703"/>
  </r>
  <r>
    <n v="4914"/>
    <x v="86"/>
    <n v="2026"/>
    <x v="0"/>
    <n v="3"/>
    <x v="2"/>
    <x v="0"/>
    <x v="9"/>
    <x v="0"/>
    <x v="1"/>
    <x v="2"/>
    <s v="Travel Backpack 35L"/>
    <n v="5"/>
    <n v="163.33000000000001"/>
    <n v="0"/>
    <n v="87.05"/>
    <n v="816.65000000000009"/>
    <n v="435.25"/>
    <n v="381.40000000000009"/>
    <n v="0.46702993938651816"/>
  </r>
  <r>
    <n v="860"/>
    <x v="87"/>
    <n v="2026"/>
    <x v="0"/>
    <n v="3"/>
    <x v="2"/>
    <x v="1"/>
    <x v="14"/>
    <x v="3"/>
    <x v="1"/>
    <x v="1"/>
    <s v="Hiking Daypack 20L"/>
    <n v="1"/>
    <n v="90.27"/>
    <n v="0"/>
    <n v="46.38"/>
    <n v="90.27"/>
    <n v="46.38"/>
    <n v="43.889999999999993"/>
    <n v="0.48620804253904948"/>
  </r>
  <r>
    <n v="920"/>
    <x v="87"/>
    <n v="2026"/>
    <x v="0"/>
    <n v="3"/>
    <x v="2"/>
    <x v="0"/>
    <x v="9"/>
    <x v="1"/>
    <x v="2"/>
    <x v="2"/>
    <s v="Carry-On Duffel"/>
    <n v="12"/>
    <n v="131.31"/>
    <n v="0.05"/>
    <n v="68.459999999999994"/>
    <n v="1496.934"/>
    <n v="821.52"/>
    <n v="675.41399999999999"/>
    <n v="0.45119824922140855"/>
  </r>
  <r>
    <n v="1700"/>
    <x v="87"/>
    <n v="2026"/>
    <x v="0"/>
    <n v="3"/>
    <x v="2"/>
    <x v="1"/>
    <x v="12"/>
    <x v="3"/>
    <x v="1"/>
    <x v="2"/>
    <s v="Travel Backpack 35L"/>
    <n v="1"/>
    <n v="167.27"/>
    <n v="0.05"/>
    <n v="88.19"/>
    <n v="158.90649999999999"/>
    <n v="88.19"/>
    <n v="70.716499999999996"/>
    <n v="0.44501955552478972"/>
  </r>
  <r>
    <n v="1768"/>
    <x v="87"/>
    <n v="2026"/>
    <x v="0"/>
    <n v="3"/>
    <x v="2"/>
    <x v="1"/>
    <x v="12"/>
    <x v="3"/>
    <x v="0"/>
    <x v="1"/>
    <s v="Trekking Poles"/>
    <n v="4"/>
    <n v="70.510000000000005"/>
    <n v="0"/>
    <n v="31.93"/>
    <n v="282.04000000000002"/>
    <n v="127.72"/>
    <n v="154.32000000000002"/>
    <n v="0.54715643171181394"/>
  </r>
  <r>
    <n v="1876"/>
    <x v="87"/>
    <n v="2026"/>
    <x v="0"/>
    <n v="3"/>
    <x v="2"/>
    <x v="1"/>
    <x v="6"/>
    <x v="1"/>
    <x v="1"/>
    <x v="0"/>
    <s v="Cycling Pack 12L"/>
    <n v="12"/>
    <n v="101.06"/>
    <n v="0.1"/>
    <n v="50.59"/>
    <n v="1091.4480000000001"/>
    <n v="607.08000000000004"/>
    <n v="484.36800000000005"/>
    <n v="0.4437847703234602"/>
  </r>
  <r>
    <n v="2453"/>
    <x v="87"/>
    <n v="2026"/>
    <x v="0"/>
    <n v="3"/>
    <x v="2"/>
    <x v="3"/>
    <x v="8"/>
    <x v="0"/>
    <x v="2"/>
    <x v="0"/>
    <s v="Commuter Helmet"/>
    <n v="2"/>
    <n v="79.849999999999994"/>
    <n v="0.05"/>
    <n v="43.78"/>
    <n v="151.71499999999997"/>
    <n v="87.56"/>
    <n v="64.154999999999973"/>
    <n v="0.42286524074745402"/>
  </r>
  <r>
    <n v="2676"/>
    <x v="87"/>
    <n v="2026"/>
    <x v="0"/>
    <n v="3"/>
    <x v="2"/>
    <x v="2"/>
    <x v="5"/>
    <x v="2"/>
    <x v="1"/>
    <x v="3"/>
    <s v="Trail Tent 2P"/>
    <n v="4"/>
    <n v="191.99"/>
    <n v="0"/>
    <n v="104.44"/>
    <n v="767.96"/>
    <n v="417.76"/>
    <n v="350.20000000000005"/>
    <n v="0.45601333402781397"/>
  </r>
  <r>
    <n v="2800"/>
    <x v="87"/>
    <n v="2026"/>
    <x v="0"/>
    <n v="3"/>
    <x v="2"/>
    <x v="1"/>
    <x v="11"/>
    <x v="0"/>
    <x v="1"/>
    <x v="0"/>
    <s v="Trail Bike Light"/>
    <n v="1"/>
    <n v="49.81"/>
    <n v="0.05"/>
    <n v="23.12"/>
    <n v="47.319499999999998"/>
    <n v="23.12"/>
    <n v="24.199499999999997"/>
    <n v="0.51140650260463438"/>
  </r>
  <r>
    <n v="2857"/>
    <x v="87"/>
    <n v="2026"/>
    <x v="0"/>
    <n v="3"/>
    <x v="2"/>
    <x v="0"/>
    <x v="15"/>
    <x v="2"/>
    <x v="1"/>
    <x v="4"/>
    <s v="Resistance Band Set"/>
    <n v="1"/>
    <n v="40.39"/>
    <n v="0.1"/>
    <n v="14.97"/>
    <n v="36.350999999999999"/>
    <n v="14.97"/>
    <n v="21.381"/>
    <n v="0.58818189320788972"/>
  </r>
  <r>
    <n v="3584"/>
    <x v="87"/>
    <n v="2026"/>
    <x v="0"/>
    <n v="3"/>
    <x v="2"/>
    <x v="0"/>
    <x v="0"/>
    <x v="0"/>
    <x v="0"/>
    <x v="2"/>
    <s v="Insulated Bottle"/>
    <n v="1"/>
    <n v="35.700000000000003"/>
    <n v="0.05"/>
    <n v="13.85"/>
    <n v="33.914999999999999"/>
    <n v="13.85"/>
    <n v="20.064999999999998"/>
    <n v="0.59162612413386406"/>
  </r>
  <r>
    <n v="3669"/>
    <x v="87"/>
    <n v="2026"/>
    <x v="0"/>
    <n v="3"/>
    <x v="2"/>
    <x v="2"/>
    <x v="10"/>
    <x v="3"/>
    <x v="0"/>
    <x v="3"/>
    <s v="Portable Camp Stove"/>
    <n v="1"/>
    <n v="80.09"/>
    <n v="0"/>
    <n v="40.61"/>
    <n v="80.09"/>
    <n v="40.61"/>
    <n v="39.480000000000004"/>
    <n v="0.49294543638406796"/>
  </r>
  <r>
    <n v="4787"/>
    <x v="87"/>
    <n v="2026"/>
    <x v="0"/>
    <n v="3"/>
    <x v="2"/>
    <x v="3"/>
    <x v="13"/>
    <x v="3"/>
    <x v="1"/>
    <x v="1"/>
    <s v="Trail Boots"/>
    <n v="1"/>
    <n v="142.87"/>
    <n v="0.1"/>
    <n v="77.33"/>
    <n v="128.583"/>
    <n v="77.33"/>
    <n v="51.253"/>
    <n v="0.39859857057309289"/>
  </r>
  <r>
    <n v="769"/>
    <x v="88"/>
    <n v="2026"/>
    <x v="0"/>
    <n v="3"/>
    <x v="2"/>
    <x v="3"/>
    <x v="8"/>
    <x v="0"/>
    <x v="0"/>
    <x v="4"/>
    <s v="Resistance Band Set"/>
    <n v="1"/>
    <n v="40.53"/>
    <n v="0"/>
    <n v="14.32"/>
    <n v="40.53"/>
    <n v="14.32"/>
    <n v="26.21"/>
    <n v="0.64668147051566738"/>
  </r>
  <r>
    <n v="1184"/>
    <x v="88"/>
    <n v="2026"/>
    <x v="0"/>
    <n v="3"/>
    <x v="2"/>
    <x v="3"/>
    <x v="8"/>
    <x v="0"/>
    <x v="0"/>
    <x v="0"/>
    <s v="Trail Bike Light"/>
    <n v="1"/>
    <n v="49.46"/>
    <n v="0"/>
    <n v="23.04"/>
    <n v="49.46"/>
    <n v="23.04"/>
    <n v="26.42"/>
    <n v="0.53416902547513145"/>
  </r>
  <r>
    <n v="1498"/>
    <x v="88"/>
    <n v="2026"/>
    <x v="0"/>
    <n v="3"/>
    <x v="2"/>
    <x v="1"/>
    <x v="14"/>
    <x v="3"/>
    <x v="2"/>
    <x v="1"/>
    <s v="Trail Boots"/>
    <n v="3"/>
    <n v="142.46"/>
    <n v="0"/>
    <n v="79.650000000000006"/>
    <n v="427.38"/>
    <n v="238.95000000000002"/>
    <n v="188.42999999999998"/>
    <n v="0.44089569001825069"/>
  </r>
  <r>
    <n v="2054"/>
    <x v="88"/>
    <n v="2026"/>
    <x v="0"/>
    <n v="3"/>
    <x v="2"/>
    <x v="3"/>
    <x v="13"/>
    <x v="1"/>
    <x v="2"/>
    <x v="1"/>
    <s v="Trail Boots"/>
    <n v="6"/>
    <n v="142.18"/>
    <n v="0.05"/>
    <n v="80.94"/>
    <n v="810.42600000000004"/>
    <n v="485.64"/>
    <n v="324.78600000000006"/>
    <n v="0.40075960050640036"/>
  </r>
  <r>
    <n v="2294"/>
    <x v="88"/>
    <n v="2026"/>
    <x v="0"/>
    <n v="3"/>
    <x v="2"/>
    <x v="1"/>
    <x v="14"/>
    <x v="0"/>
    <x v="1"/>
    <x v="4"/>
    <s v="Resistance Band Set"/>
    <n v="2"/>
    <n v="41.04"/>
    <n v="0"/>
    <n v="15.03"/>
    <n v="82.08"/>
    <n v="30.06"/>
    <n v="52.019999999999996"/>
    <n v="0.63377192982456132"/>
  </r>
  <r>
    <n v="2892"/>
    <x v="88"/>
    <n v="2026"/>
    <x v="0"/>
    <n v="3"/>
    <x v="2"/>
    <x v="1"/>
    <x v="12"/>
    <x v="0"/>
    <x v="0"/>
    <x v="1"/>
    <s v="Trail Boots"/>
    <n v="2"/>
    <n v="145.06"/>
    <n v="0.15"/>
    <n v="77.08"/>
    <n v="246.602"/>
    <n v="154.16"/>
    <n v="92.442000000000007"/>
    <n v="0.37486313979610875"/>
  </r>
  <r>
    <n v="3145"/>
    <x v="88"/>
    <n v="2026"/>
    <x v="0"/>
    <n v="3"/>
    <x v="2"/>
    <x v="1"/>
    <x v="11"/>
    <x v="0"/>
    <x v="0"/>
    <x v="2"/>
    <s v="Carry-On Duffel"/>
    <n v="1"/>
    <n v="130.72999999999999"/>
    <n v="0"/>
    <n v="66.17"/>
    <n v="130.72999999999999"/>
    <n v="66.17"/>
    <n v="64.559999999999988"/>
    <n v="0.4938422703281572"/>
  </r>
  <r>
    <n v="3925"/>
    <x v="88"/>
    <n v="2026"/>
    <x v="0"/>
    <n v="3"/>
    <x v="2"/>
    <x v="3"/>
    <x v="13"/>
    <x v="0"/>
    <x v="2"/>
    <x v="4"/>
    <s v="Recovery Roller"/>
    <n v="2"/>
    <n v="36.630000000000003"/>
    <n v="0"/>
    <n v="14.31"/>
    <n v="73.260000000000005"/>
    <n v="28.62"/>
    <n v="44.64"/>
    <n v="0.60933660933660927"/>
  </r>
  <r>
    <n v="2722"/>
    <x v="89"/>
    <n v="2026"/>
    <x v="0"/>
    <n v="3"/>
    <x v="2"/>
    <x v="3"/>
    <x v="13"/>
    <x v="3"/>
    <x v="1"/>
    <x v="0"/>
    <s v="Trail Bike Light"/>
    <n v="1"/>
    <n v="50.99"/>
    <n v="0.1"/>
    <n v="21.86"/>
    <n v="45.891000000000005"/>
    <n v="21.86"/>
    <n v="24.031000000000006"/>
    <n v="0.52365387548756848"/>
  </r>
  <r>
    <n v="2767"/>
    <x v="89"/>
    <n v="2026"/>
    <x v="0"/>
    <n v="3"/>
    <x v="2"/>
    <x v="1"/>
    <x v="6"/>
    <x v="0"/>
    <x v="0"/>
    <x v="2"/>
    <s v="Carry-On Duffel"/>
    <n v="4"/>
    <n v="134.18"/>
    <n v="0"/>
    <n v="66.430000000000007"/>
    <n v="536.72"/>
    <n v="265.72000000000003"/>
    <n v="271"/>
    <n v="0.5049187658369354"/>
  </r>
  <r>
    <n v="3794"/>
    <x v="89"/>
    <n v="2026"/>
    <x v="0"/>
    <n v="3"/>
    <x v="2"/>
    <x v="1"/>
    <x v="12"/>
    <x v="2"/>
    <x v="2"/>
    <x v="4"/>
    <s v="Training Mat"/>
    <n v="2"/>
    <n v="50.86"/>
    <n v="0.1"/>
    <n v="21.76"/>
    <n v="91.548000000000002"/>
    <n v="43.52"/>
    <n v="48.027999999999999"/>
    <n v="0.52462096386595003"/>
  </r>
  <r>
    <n v="3880"/>
    <x v="89"/>
    <n v="2026"/>
    <x v="0"/>
    <n v="3"/>
    <x v="2"/>
    <x v="1"/>
    <x v="12"/>
    <x v="1"/>
    <x v="2"/>
    <x v="3"/>
    <s v="Compact Sleeping Bag"/>
    <n v="12"/>
    <n v="124.86"/>
    <n v="0.1"/>
    <n v="60.82"/>
    <n v="1348.4880000000001"/>
    <n v="729.84"/>
    <n v="618.64800000000002"/>
    <n v="0.45877160197198641"/>
  </r>
  <r>
    <n v="422"/>
    <x v="90"/>
    <n v="2026"/>
    <x v="1"/>
    <n v="4"/>
    <x v="3"/>
    <x v="3"/>
    <x v="4"/>
    <x v="0"/>
    <x v="2"/>
    <x v="0"/>
    <s v="Commuter Helmet"/>
    <n v="1"/>
    <n v="81.760000000000005"/>
    <n v="0.1"/>
    <n v="42.78"/>
    <n v="73.584000000000003"/>
    <n v="42.78"/>
    <n v="30.804000000000002"/>
    <n v="0.4186236138290933"/>
  </r>
  <r>
    <n v="495"/>
    <x v="90"/>
    <n v="2026"/>
    <x v="1"/>
    <n v="4"/>
    <x v="3"/>
    <x v="1"/>
    <x v="14"/>
    <x v="2"/>
    <x v="2"/>
    <x v="2"/>
    <s v="Carry-On Duffel"/>
    <n v="1"/>
    <n v="134.65"/>
    <n v="0"/>
    <n v="68.19"/>
    <n v="134.65"/>
    <n v="68.19"/>
    <n v="66.460000000000008"/>
    <n v="0.49357593761604163"/>
  </r>
  <r>
    <n v="1517"/>
    <x v="90"/>
    <n v="2026"/>
    <x v="1"/>
    <n v="4"/>
    <x v="3"/>
    <x v="2"/>
    <x v="16"/>
    <x v="0"/>
    <x v="2"/>
    <x v="0"/>
    <s v="Compact Repair Kit"/>
    <n v="1"/>
    <n v="41.21"/>
    <n v="0"/>
    <n v="16.34"/>
    <n v="41.21"/>
    <n v="16.34"/>
    <n v="24.87"/>
    <n v="0.60349429750060668"/>
  </r>
  <r>
    <n v="2391"/>
    <x v="90"/>
    <n v="2026"/>
    <x v="1"/>
    <n v="4"/>
    <x v="3"/>
    <x v="1"/>
    <x v="12"/>
    <x v="0"/>
    <x v="0"/>
    <x v="4"/>
    <s v="Resistance Band Set"/>
    <n v="2"/>
    <n v="40.590000000000003"/>
    <n v="0"/>
    <n v="15.01"/>
    <n v="81.180000000000007"/>
    <n v="30.02"/>
    <n v="51.160000000000011"/>
    <n v="0.63020448386302053"/>
  </r>
  <r>
    <n v="3809"/>
    <x v="90"/>
    <n v="2026"/>
    <x v="1"/>
    <n v="4"/>
    <x v="3"/>
    <x v="0"/>
    <x v="15"/>
    <x v="0"/>
    <x v="1"/>
    <x v="3"/>
    <s v="Compact Sleeping Bag"/>
    <n v="3"/>
    <n v="124.08"/>
    <n v="0.05"/>
    <n v="62.41"/>
    <n v="353.62799999999999"/>
    <n v="187.23"/>
    <n v="166.398"/>
    <n v="0.47054531880959655"/>
  </r>
  <r>
    <n v="3958"/>
    <x v="90"/>
    <n v="2026"/>
    <x v="1"/>
    <n v="4"/>
    <x v="3"/>
    <x v="1"/>
    <x v="1"/>
    <x v="0"/>
    <x v="0"/>
    <x v="3"/>
    <s v="Compact Sleeping Bag"/>
    <n v="2"/>
    <n v="125.35"/>
    <n v="0.15"/>
    <n v="60.73"/>
    <n v="213.095"/>
    <n v="121.46"/>
    <n v="91.635000000000005"/>
    <n v="0.43001947488209485"/>
  </r>
  <r>
    <n v="4418"/>
    <x v="90"/>
    <n v="2026"/>
    <x v="1"/>
    <n v="4"/>
    <x v="3"/>
    <x v="1"/>
    <x v="14"/>
    <x v="3"/>
    <x v="1"/>
    <x v="4"/>
    <s v="Recovery Roller"/>
    <n v="3"/>
    <n v="36.090000000000003"/>
    <n v="0"/>
    <n v="14.03"/>
    <n v="108.27000000000001"/>
    <n v="42.089999999999996"/>
    <n v="66.180000000000007"/>
    <n v="0.61124965364366857"/>
  </r>
  <r>
    <n v="4693"/>
    <x v="90"/>
    <n v="2026"/>
    <x v="1"/>
    <n v="4"/>
    <x v="3"/>
    <x v="1"/>
    <x v="12"/>
    <x v="1"/>
    <x v="2"/>
    <x v="1"/>
    <s v="Hiking Daypack 20L"/>
    <n v="15"/>
    <n v="94.33"/>
    <n v="0.1"/>
    <n v="44.38"/>
    <n v="1273.4550000000002"/>
    <n v="665.7"/>
    <n v="607.75500000000011"/>
    <n v="0.47724890161018652"/>
  </r>
  <r>
    <n v="193"/>
    <x v="91"/>
    <n v="2026"/>
    <x v="1"/>
    <n v="4"/>
    <x v="3"/>
    <x v="3"/>
    <x v="4"/>
    <x v="2"/>
    <x v="0"/>
    <x v="2"/>
    <s v="Insulated Bottle"/>
    <n v="1"/>
    <n v="35.6"/>
    <n v="0.1"/>
    <n v="13.39"/>
    <n v="32.04"/>
    <n v="13.39"/>
    <n v="18.649999999999999"/>
    <n v="0.58208489388264661"/>
  </r>
  <r>
    <n v="2246"/>
    <x v="91"/>
    <n v="2026"/>
    <x v="1"/>
    <n v="4"/>
    <x v="3"/>
    <x v="1"/>
    <x v="12"/>
    <x v="3"/>
    <x v="0"/>
    <x v="0"/>
    <s v="Trail Bike Light"/>
    <n v="1"/>
    <n v="50.17"/>
    <n v="0"/>
    <n v="21.95"/>
    <n v="50.17"/>
    <n v="21.95"/>
    <n v="28.220000000000002"/>
    <n v="0.56248754235598963"/>
  </r>
  <r>
    <n v="2556"/>
    <x v="91"/>
    <n v="2026"/>
    <x v="1"/>
    <n v="4"/>
    <x v="3"/>
    <x v="3"/>
    <x v="8"/>
    <x v="0"/>
    <x v="0"/>
    <x v="1"/>
    <s v="Trekking Poles"/>
    <n v="2"/>
    <n v="72.900000000000006"/>
    <n v="0"/>
    <n v="31.52"/>
    <n v="145.80000000000001"/>
    <n v="63.04"/>
    <n v="82.760000000000019"/>
    <n v="0.5676268861454048"/>
  </r>
  <r>
    <n v="169"/>
    <x v="92"/>
    <n v="2026"/>
    <x v="1"/>
    <n v="4"/>
    <x v="3"/>
    <x v="2"/>
    <x v="16"/>
    <x v="0"/>
    <x v="1"/>
    <x v="1"/>
    <s v="Hiking Daypack 20L"/>
    <n v="2"/>
    <n v="93.48"/>
    <n v="0"/>
    <n v="45.15"/>
    <n v="186.96"/>
    <n v="90.3"/>
    <n v="96.660000000000011"/>
    <n v="0.51700898587933253"/>
  </r>
  <r>
    <n v="877"/>
    <x v="92"/>
    <n v="2026"/>
    <x v="1"/>
    <n v="4"/>
    <x v="3"/>
    <x v="1"/>
    <x v="12"/>
    <x v="0"/>
    <x v="1"/>
    <x v="3"/>
    <s v="Compact Sleeping Bag"/>
    <n v="1"/>
    <n v="123.63"/>
    <n v="0"/>
    <n v="58.88"/>
    <n v="123.63"/>
    <n v="58.88"/>
    <n v="64.75"/>
    <n v="0.52374019250990866"/>
  </r>
  <r>
    <n v="2023"/>
    <x v="92"/>
    <n v="2026"/>
    <x v="1"/>
    <n v="4"/>
    <x v="3"/>
    <x v="1"/>
    <x v="12"/>
    <x v="0"/>
    <x v="1"/>
    <x v="2"/>
    <s v="Travel Backpack 35L"/>
    <n v="3"/>
    <n v="168.37"/>
    <n v="0"/>
    <n v="87.15"/>
    <n v="505.11"/>
    <n v="261.45000000000005"/>
    <n v="243.65999999999997"/>
    <n v="0.4823899744610084"/>
  </r>
  <r>
    <n v="2548"/>
    <x v="92"/>
    <n v="2026"/>
    <x v="1"/>
    <n v="4"/>
    <x v="3"/>
    <x v="0"/>
    <x v="9"/>
    <x v="3"/>
    <x v="1"/>
    <x v="0"/>
    <s v="Trail Bike Light"/>
    <n v="4"/>
    <n v="51.68"/>
    <n v="0.05"/>
    <n v="23.09"/>
    <n v="196.38399999999999"/>
    <n v="92.36"/>
    <n v="104.02399999999999"/>
    <n v="0.52969692031937421"/>
  </r>
  <r>
    <n v="2602"/>
    <x v="92"/>
    <n v="2026"/>
    <x v="1"/>
    <n v="4"/>
    <x v="3"/>
    <x v="1"/>
    <x v="12"/>
    <x v="3"/>
    <x v="1"/>
    <x v="0"/>
    <s v="Compact Repair Kit"/>
    <n v="1"/>
    <n v="40.159999999999997"/>
    <n v="0"/>
    <n v="16.77"/>
    <n v="40.159999999999997"/>
    <n v="16.77"/>
    <n v="23.389999999999997"/>
    <n v="0.58242031872509958"/>
  </r>
  <r>
    <n v="3229"/>
    <x v="92"/>
    <n v="2026"/>
    <x v="1"/>
    <n v="4"/>
    <x v="3"/>
    <x v="3"/>
    <x v="13"/>
    <x v="2"/>
    <x v="0"/>
    <x v="2"/>
    <s v="Insulated Bottle"/>
    <n v="3"/>
    <n v="36.17"/>
    <n v="0.1"/>
    <n v="13.65"/>
    <n v="97.659000000000006"/>
    <n v="40.950000000000003"/>
    <n v="56.709000000000003"/>
    <n v="0.58068380794396834"/>
  </r>
  <r>
    <n v="3261"/>
    <x v="92"/>
    <n v="2026"/>
    <x v="1"/>
    <n v="4"/>
    <x v="3"/>
    <x v="2"/>
    <x v="10"/>
    <x v="0"/>
    <x v="1"/>
    <x v="2"/>
    <s v="Carry-On Duffel"/>
    <n v="4"/>
    <n v="130.55000000000001"/>
    <n v="0"/>
    <n v="67.66"/>
    <n v="522.20000000000005"/>
    <n v="270.64"/>
    <n v="251.56000000000006"/>
    <n v="0.48173113749521262"/>
  </r>
  <r>
    <n v="3621"/>
    <x v="92"/>
    <n v="2026"/>
    <x v="1"/>
    <n v="4"/>
    <x v="3"/>
    <x v="3"/>
    <x v="8"/>
    <x v="0"/>
    <x v="1"/>
    <x v="0"/>
    <s v="Cycling Pack 12L"/>
    <n v="2"/>
    <n v="102.63"/>
    <n v="0"/>
    <n v="50.19"/>
    <n v="205.26"/>
    <n v="100.38"/>
    <n v="104.88"/>
    <n v="0.51096170710318622"/>
  </r>
  <r>
    <n v="4681"/>
    <x v="92"/>
    <n v="2026"/>
    <x v="1"/>
    <n v="4"/>
    <x v="3"/>
    <x v="3"/>
    <x v="13"/>
    <x v="3"/>
    <x v="0"/>
    <x v="0"/>
    <s v="Commuter Helmet"/>
    <n v="6"/>
    <n v="81.239999999999995"/>
    <n v="0"/>
    <n v="43.28"/>
    <n v="487.43999999999994"/>
    <n v="259.68"/>
    <n v="227.75999999999993"/>
    <n v="0.46725750861644505"/>
  </r>
  <r>
    <n v="4954"/>
    <x v="92"/>
    <n v="2026"/>
    <x v="1"/>
    <n v="4"/>
    <x v="3"/>
    <x v="3"/>
    <x v="8"/>
    <x v="0"/>
    <x v="1"/>
    <x v="1"/>
    <s v="Trekking Poles"/>
    <n v="3"/>
    <n v="72.11"/>
    <n v="0.05"/>
    <n v="31.63"/>
    <n v="205.51349999999996"/>
    <n v="94.89"/>
    <n v="110.62349999999996"/>
    <n v="0.5382785072513484"/>
  </r>
  <r>
    <n v="1153"/>
    <x v="93"/>
    <n v="2026"/>
    <x v="1"/>
    <n v="4"/>
    <x v="3"/>
    <x v="2"/>
    <x v="16"/>
    <x v="2"/>
    <x v="1"/>
    <x v="1"/>
    <s v="Hiking Daypack 20L"/>
    <n v="4"/>
    <n v="90.15"/>
    <n v="0"/>
    <n v="44.9"/>
    <n v="360.6"/>
    <n v="179.6"/>
    <n v="181.00000000000003"/>
    <n v="0.50194120909595119"/>
  </r>
  <r>
    <n v="1383"/>
    <x v="93"/>
    <n v="2026"/>
    <x v="1"/>
    <n v="4"/>
    <x v="3"/>
    <x v="3"/>
    <x v="4"/>
    <x v="2"/>
    <x v="0"/>
    <x v="0"/>
    <s v="Trail Bike Light"/>
    <n v="1"/>
    <n v="50.7"/>
    <n v="0.05"/>
    <n v="21.85"/>
    <n v="48.164999999999999"/>
    <n v="21.85"/>
    <n v="26.314999999999998"/>
    <n v="0.54635108481262329"/>
  </r>
  <r>
    <n v="2583"/>
    <x v="93"/>
    <n v="2026"/>
    <x v="1"/>
    <n v="4"/>
    <x v="3"/>
    <x v="0"/>
    <x v="0"/>
    <x v="0"/>
    <x v="0"/>
    <x v="4"/>
    <s v="Resistance Band Set"/>
    <n v="1"/>
    <n v="41.13"/>
    <n v="0"/>
    <n v="15.04"/>
    <n v="41.13"/>
    <n v="15.04"/>
    <n v="26.090000000000003"/>
    <n v="0.63433017262338931"/>
  </r>
  <r>
    <n v="4074"/>
    <x v="93"/>
    <n v="2026"/>
    <x v="1"/>
    <n v="4"/>
    <x v="3"/>
    <x v="1"/>
    <x v="1"/>
    <x v="2"/>
    <x v="0"/>
    <x v="3"/>
    <s v="Compact Sleeping Bag"/>
    <n v="1"/>
    <n v="121.66"/>
    <n v="0"/>
    <n v="61.37"/>
    <n v="121.66"/>
    <n v="61.37"/>
    <n v="60.29"/>
    <n v="0.49556140062469178"/>
  </r>
  <r>
    <n v="4301"/>
    <x v="93"/>
    <n v="2026"/>
    <x v="1"/>
    <n v="4"/>
    <x v="3"/>
    <x v="2"/>
    <x v="16"/>
    <x v="2"/>
    <x v="1"/>
    <x v="4"/>
    <s v="Weighted Vest"/>
    <n v="1"/>
    <n v="122.77"/>
    <n v="0.1"/>
    <n v="70.59"/>
    <n v="110.49299999999999"/>
    <n v="70.59"/>
    <n v="39.902999999999992"/>
    <n v="0.36113599956558329"/>
  </r>
  <r>
    <n v="4692"/>
    <x v="93"/>
    <n v="2026"/>
    <x v="1"/>
    <n v="4"/>
    <x v="3"/>
    <x v="3"/>
    <x v="13"/>
    <x v="0"/>
    <x v="0"/>
    <x v="0"/>
    <s v="Trail Bike Light"/>
    <n v="1"/>
    <n v="49.96"/>
    <n v="0"/>
    <n v="22.13"/>
    <n v="49.96"/>
    <n v="22.13"/>
    <n v="27.830000000000002"/>
    <n v="0.55704563650920735"/>
  </r>
  <r>
    <n v="1951"/>
    <x v="94"/>
    <n v="2026"/>
    <x v="1"/>
    <n v="4"/>
    <x v="3"/>
    <x v="3"/>
    <x v="8"/>
    <x v="3"/>
    <x v="0"/>
    <x v="1"/>
    <s v="Summit Backpack 45L"/>
    <n v="2"/>
    <n v="155.13"/>
    <n v="0.15"/>
    <n v="80.959999999999994"/>
    <n v="263.721"/>
    <n v="161.91999999999999"/>
    <n v="101.80100000000002"/>
    <n v="0.38601779911345707"/>
  </r>
  <r>
    <n v="2111"/>
    <x v="94"/>
    <n v="2026"/>
    <x v="1"/>
    <n v="4"/>
    <x v="3"/>
    <x v="3"/>
    <x v="13"/>
    <x v="0"/>
    <x v="1"/>
    <x v="1"/>
    <s v="Trekking Poles"/>
    <n v="3"/>
    <n v="69.83"/>
    <n v="0.05"/>
    <n v="31.53"/>
    <n v="199.0155"/>
    <n v="94.59"/>
    <n v="104.4255"/>
    <n v="0.52471038687941396"/>
  </r>
  <r>
    <n v="2933"/>
    <x v="94"/>
    <n v="2026"/>
    <x v="1"/>
    <n v="4"/>
    <x v="3"/>
    <x v="1"/>
    <x v="6"/>
    <x v="2"/>
    <x v="0"/>
    <x v="2"/>
    <s v="Insulated Bottle"/>
    <n v="1"/>
    <n v="35.4"/>
    <n v="0"/>
    <n v="13.37"/>
    <n v="35.4"/>
    <n v="13.37"/>
    <n v="22.03"/>
    <n v="0.62231638418079105"/>
  </r>
  <r>
    <n v="3263"/>
    <x v="94"/>
    <n v="2026"/>
    <x v="1"/>
    <n v="4"/>
    <x v="3"/>
    <x v="3"/>
    <x v="7"/>
    <x v="0"/>
    <x v="1"/>
    <x v="4"/>
    <s v="Training Mat"/>
    <n v="1"/>
    <n v="51.75"/>
    <n v="0.1"/>
    <n v="22.1"/>
    <n v="46.575000000000003"/>
    <n v="22.1"/>
    <n v="24.475000000000001"/>
    <n v="0.52549651100375738"/>
  </r>
  <r>
    <n v="4764"/>
    <x v="94"/>
    <n v="2026"/>
    <x v="1"/>
    <n v="4"/>
    <x v="3"/>
    <x v="3"/>
    <x v="13"/>
    <x v="3"/>
    <x v="1"/>
    <x v="0"/>
    <s v="Compact Repair Kit"/>
    <n v="6"/>
    <n v="39.6"/>
    <n v="0.15"/>
    <n v="17.010000000000002"/>
    <n v="201.96"/>
    <n v="102.06"/>
    <n v="99.9"/>
    <n v="0.49465240641711233"/>
  </r>
  <r>
    <n v="28"/>
    <x v="95"/>
    <n v="2026"/>
    <x v="1"/>
    <n v="4"/>
    <x v="3"/>
    <x v="1"/>
    <x v="6"/>
    <x v="2"/>
    <x v="1"/>
    <x v="4"/>
    <s v="Weighted Vest"/>
    <n v="2"/>
    <n v="125.94"/>
    <n v="0.05"/>
    <n v="70.94"/>
    <n v="239.28599999999997"/>
    <n v="141.88"/>
    <n v="97.405999999999977"/>
    <n v="0.40706936469329585"/>
  </r>
  <r>
    <n v="581"/>
    <x v="95"/>
    <n v="2026"/>
    <x v="1"/>
    <n v="4"/>
    <x v="3"/>
    <x v="1"/>
    <x v="1"/>
    <x v="0"/>
    <x v="0"/>
    <x v="3"/>
    <s v="Compact Sleeping Bag"/>
    <n v="3"/>
    <n v="124.67"/>
    <n v="0"/>
    <n v="61.46"/>
    <n v="374.01"/>
    <n v="184.38"/>
    <n v="189.63"/>
    <n v="0.50701852891633914"/>
  </r>
  <r>
    <n v="643"/>
    <x v="95"/>
    <n v="2026"/>
    <x v="1"/>
    <n v="4"/>
    <x v="3"/>
    <x v="3"/>
    <x v="8"/>
    <x v="0"/>
    <x v="0"/>
    <x v="1"/>
    <s v="Trekking Poles"/>
    <n v="2"/>
    <n v="72.260000000000005"/>
    <n v="0"/>
    <n v="33.21"/>
    <n v="144.52000000000001"/>
    <n v="66.42"/>
    <n v="78.100000000000009"/>
    <n v="0.54040963188486024"/>
  </r>
  <r>
    <n v="1907"/>
    <x v="95"/>
    <n v="2026"/>
    <x v="1"/>
    <n v="4"/>
    <x v="3"/>
    <x v="1"/>
    <x v="12"/>
    <x v="1"/>
    <x v="2"/>
    <x v="0"/>
    <s v="Trail Bike Light"/>
    <n v="10"/>
    <n v="50.64"/>
    <n v="0.2"/>
    <n v="22.99"/>
    <n v="405.12"/>
    <n v="229.89999999999998"/>
    <n v="175.22000000000003"/>
    <n v="0.43251382306477099"/>
  </r>
  <r>
    <n v="1950"/>
    <x v="95"/>
    <n v="2026"/>
    <x v="1"/>
    <n v="4"/>
    <x v="3"/>
    <x v="0"/>
    <x v="9"/>
    <x v="0"/>
    <x v="1"/>
    <x v="1"/>
    <s v="Trekking Poles"/>
    <n v="1"/>
    <n v="73"/>
    <n v="0"/>
    <n v="32.4"/>
    <n v="73"/>
    <n v="32.4"/>
    <n v="40.6"/>
    <n v="0.55616438356164388"/>
  </r>
  <r>
    <n v="2443"/>
    <x v="95"/>
    <n v="2026"/>
    <x v="1"/>
    <n v="4"/>
    <x v="3"/>
    <x v="0"/>
    <x v="15"/>
    <x v="0"/>
    <x v="0"/>
    <x v="2"/>
    <s v="Insulated Bottle"/>
    <n v="1"/>
    <n v="35.700000000000003"/>
    <n v="0"/>
    <n v="13.8"/>
    <n v="35.700000000000003"/>
    <n v="13.8"/>
    <n v="21.900000000000002"/>
    <n v="0.61344537815126055"/>
  </r>
  <r>
    <n v="2480"/>
    <x v="95"/>
    <n v="2026"/>
    <x v="1"/>
    <n v="4"/>
    <x v="3"/>
    <x v="2"/>
    <x v="16"/>
    <x v="1"/>
    <x v="1"/>
    <x v="1"/>
    <s v="Summit Backpack 45L"/>
    <n v="8"/>
    <n v="152.41999999999999"/>
    <n v="0.05"/>
    <n v="80.11"/>
    <n v="1158.3919999999998"/>
    <n v="640.88"/>
    <n v="517.51199999999983"/>
    <n v="0.44675032286134564"/>
  </r>
  <r>
    <n v="2515"/>
    <x v="95"/>
    <n v="2026"/>
    <x v="1"/>
    <n v="4"/>
    <x v="3"/>
    <x v="3"/>
    <x v="8"/>
    <x v="0"/>
    <x v="0"/>
    <x v="0"/>
    <s v="Commuter Helmet"/>
    <n v="1"/>
    <n v="81.78"/>
    <n v="0"/>
    <n v="42.82"/>
    <n v="81.78"/>
    <n v="42.82"/>
    <n v="38.96"/>
    <n v="0.47640009782342874"/>
  </r>
  <r>
    <n v="2829"/>
    <x v="95"/>
    <n v="2026"/>
    <x v="1"/>
    <n v="4"/>
    <x v="3"/>
    <x v="1"/>
    <x v="6"/>
    <x v="0"/>
    <x v="2"/>
    <x v="0"/>
    <s v="Cycling Pack 12L"/>
    <n v="6"/>
    <n v="102.59"/>
    <n v="0.1"/>
    <n v="49.6"/>
    <n v="553.98599999999999"/>
    <n v="297.60000000000002"/>
    <n v="256.38599999999997"/>
    <n v="0.46280230908362302"/>
  </r>
  <r>
    <n v="4086"/>
    <x v="95"/>
    <n v="2026"/>
    <x v="1"/>
    <n v="4"/>
    <x v="3"/>
    <x v="3"/>
    <x v="8"/>
    <x v="2"/>
    <x v="0"/>
    <x v="1"/>
    <s v="Summit Backpack 45L"/>
    <n v="2"/>
    <n v="152.44"/>
    <n v="0.15"/>
    <n v="76.680000000000007"/>
    <n v="259.14799999999997"/>
    <n v="153.36000000000001"/>
    <n v="105.78799999999995"/>
    <n v="0.4082146109559015"/>
  </r>
  <r>
    <n v="4512"/>
    <x v="95"/>
    <n v="2026"/>
    <x v="1"/>
    <n v="4"/>
    <x v="3"/>
    <x v="1"/>
    <x v="1"/>
    <x v="0"/>
    <x v="1"/>
    <x v="2"/>
    <s v="Carry-On Duffel"/>
    <n v="6"/>
    <n v="136.29"/>
    <n v="0"/>
    <n v="68.209999999999994"/>
    <n v="817.74"/>
    <n v="409.26"/>
    <n v="408.48"/>
    <n v="0.49952307579426225"/>
  </r>
  <r>
    <n v="4837"/>
    <x v="95"/>
    <n v="2026"/>
    <x v="1"/>
    <n v="4"/>
    <x v="3"/>
    <x v="0"/>
    <x v="9"/>
    <x v="1"/>
    <x v="2"/>
    <x v="1"/>
    <s v="Summit Backpack 45L"/>
    <n v="4"/>
    <n v="157.51"/>
    <n v="0.2"/>
    <n v="79.209999999999994"/>
    <n v="504.03199999999998"/>
    <n v="316.83999999999997"/>
    <n v="187.19200000000001"/>
    <n v="0.37138911815122855"/>
  </r>
  <r>
    <n v="1580"/>
    <x v="96"/>
    <n v="2026"/>
    <x v="1"/>
    <n v="4"/>
    <x v="3"/>
    <x v="2"/>
    <x v="3"/>
    <x v="0"/>
    <x v="1"/>
    <x v="3"/>
    <s v="Compact Sleeping Bag"/>
    <n v="2"/>
    <n v="120.5"/>
    <n v="0"/>
    <n v="61.42"/>
    <n v="241"/>
    <n v="122.84"/>
    <n v="118.16"/>
    <n v="0.49029045643153524"/>
  </r>
  <r>
    <n v="1962"/>
    <x v="96"/>
    <n v="2026"/>
    <x v="1"/>
    <n v="4"/>
    <x v="3"/>
    <x v="0"/>
    <x v="0"/>
    <x v="0"/>
    <x v="0"/>
    <x v="1"/>
    <s v="Summit Backpack 45L"/>
    <n v="3"/>
    <n v="152.62"/>
    <n v="0.05"/>
    <n v="77.75"/>
    <n v="434.96699999999998"/>
    <n v="233.25"/>
    <n v="201.71699999999998"/>
    <n v="0.46375242259757637"/>
  </r>
  <r>
    <n v="2381"/>
    <x v="96"/>
    <n v="2026"/>
    <x v="1"/>
    <n v="4"/>
    <x v="3"/>
    <x v="1"/>
    <x v="11"/>
    <x v="0"/>
    <x v="0"/>
    <x v="2"/>
    <s v="Carry-On Duffel"/>
    <n v="2"/>
    <n v="134.16"/>
    <n v="0.05"/>
    <n v="67.08"/>
    <n v="254.90399999999997"/>
    <n v="134.16"/>
    <n v="120.74399999999997"/>
    <n v="0.47368421052631576"/>
  </r>
  <r>
    <n v="2655"/>
    <x v="96"/>
    <n v="2026"/>
    <x v="1"/>
    <n v="4"/>
    <x v="3"/>
    <x v="3"/>
    <x v="13"/>
    <x v="2"/>
    <x v="2"/>
    <x v="0"/>
    <s v="Cycling Pack 12L"/>
    <n v="1"/>
    <n v="101.13"/>
    <n v="0"/>
    <n v="50.8"/>
    <n v="101.13"/>
    <n v="50.8"/>
    <n v="50.33"/>
    <n v="0.49767625828141998"/>
  </r>
  <r>
    <n v="2944"/>
    <x v="96"/>
    <n v="2026"/>
    <x v="1"/>
    <n v="4"/>
    <x v="3"/>
    <x v="1"/>
    <x v="14"/>
    <x v="2"/>
    <x v="1"/>
    <x v="4"/>
    <s v="Training Mat"/>
    <n v="1"/>
    <n v="51.36"/>
    <n v="0"/>
    <n v="22.21"/>
    <n v="51.36"/>
    <n v="22.21"/>
    <n v="29.15"/>
    <n v="0.56756230529595009"/>
  </r>
  <r>
    <n v="4756"/>
    <x v="96"/>
    <n v="2026"/>
    <x v="1"/>
    <n v="4"/>
    <x v="3"/>
    <x v="2"/>
    <x v="16"/>
    <x v="0"/>
    <x v="2"/>
    <x v="1"/>
    <s v="Summit Backpack 45L"/>
    <n v="5"/>
    <n v="151.88"/>
    <n v="0"/>
    <n v="80.56"/>
    <n v="759.4"/>
    <n v="402.8"/>
    <n v="356.59999999999997"/>
    <n v="0.46958124835396364"/>
  </r>
  <r>
    <n v="52"/>
    <x v="97"/>
    <n v="2026"/>
    <x v="1"/>
    <n v="4"/>
    <x v="3"/>
    <x v="1"/>
    <x v="12"/>
    <x v="0"/>
    <x v="1"/>
    <x v="2"/>
    <s v="Carry-On Duffel"/>
    <n v="2"/>
    <n v="133.59"/>
    <n v="0"/>
    <n v="66.83"/>
    <n v="267.18"/>
    <n v="133.66"/>
    <n v="133.52000000000001"/>
    <n v="0.49973800434164234"/>
  </r>
  <r>
    <n v="556"/>
    <x v="97"/>
    <n v="2026"/>
    <x v="1"/>
    <n v="4"/>
    <x v="3"/>
    <x v="3"/>
    <x v="8"/>
    <x v="0"/>
    <x v="1"/>
    <x v="3"/>
    <s v="Compact Sleeping Bag"/>
    <n v="2"/>
    <n v="124.39"/>
    <n v="0"/>
    <n v="61.27"/>
    <n v="248.78"/>
    <n v="122.54"/>
    <n v="126.24"/>
    <n v="0.50743628909076288"/>
  </r>
  <r>
    <n v="1233"/>
    <x v="97"/>
    <n v="2026"/>
    <x v="1"/>
    <n v="4"/>
    <x v="3"/>
    <x v="0"/>
    <x v="15"/>
    <x v="0"/>
    <x v="1"/>
    <x v="0"/>
    <s v="Trail Bike Light"/>
    <n v="5"/>
    <n v="50.22"/>
    <n v="0.1"/>
    <n v="22.31"/>
    <n v="225.99"/>
    <n v="111.55"/>
    <n v="114.44000000000001"/>
    <n v="0.50639408823399268"/>
  </r>
  <r>
    <n v="1492"/>
    <x v="97"/>
    <n v="2026"/>
    <x v="1"/>
    <n v="4"/>
    <x v="3"/>
    <x v="1"/>
    <x v="14"/>
    <x v="0"/>
    <x v="0"/>
    <x v="0"/>
    <s v="Compact Repair Kit"/>
    <n v="2"/>
    <n v="41.08"/>
    <n v="0"/>
    <n v="16.79"/>
    <n v="82.16"/>
    <n v="33.58"/>
    <n v="48.58"/>
    <n v="0.59128529698149956"/>
  </r>
  <r>
    <n v="1619"/>
    <x v="97"/>
    <n v="2026"/>
    <x v="1"/>
    <n v="4"/>
    <x v="3"/>
    <x v="3"/>
    <x v="8"/>
    <x v="2"/>
    <x v="1"/>
    <x v="2"/>
    <s v="Packing Cube Set"/>
    <n v="5"/>
    <n v="46.11"/>
    <n v="0"/>
    <n v="18.88"/>
    <n v="230.55"/>
    <n v="94.399999999999991"/>
    <n v="136.15000000000003"/>
    <n v="0.5905443504662764"/>
  </r>
  <r>
    <n v="1631"/>
    <x v="97"/>
    <n v="2026"/>
    <x v="1"/>
    <n v="4"/>
    <x v="3"/>
    <x v="3"/>
    <x v="8"/>
    <x v="0"/>
    <x v="0"/>
    <x v="2"/>
    <s v="Packing Cube Set"/>
    <n v="1"/>
    <n v="45.54"/>
    <n v="0"/>
    <n v="18.36"/>
    <n v="45.54"/>
    <n v="18.36"/>
    <n v="27.18"/>
    <n v="0.59683794466403162"/>
  </r>
  <r>
    <n v="1844"/>
    <x v="97"/>
    <n v="2026"/>
    <x v="1"/>
    <n v="4"/>
    <x v="3"/>
    <x v="1"/>
    <x v="14"/>
    <x v="2"/>
    <x v="1"/>
    <x v="4"/>
    <s v="Recovery Roller"/>
    <n v="2"/>
    <n v="37.1"/>
    <n v="0.1"/>
    <n v="14.17"/>
    <n v="66.78"/>
    <n v="28.34"/>
    <n v="38.44"/>
    <n v="0.57562144354597178"/>
  </r>
  <r>
    <n v="4246"/>
    <x v="97"/>
    <n v="2026"/>
    <x v="1"/>
    <n v="4"/>
    <x v="3"/>
    <x v="3"/>
    <x v="8"/>
    <x v="1"/>
    <x v="2"/>
    <x v="1"/>
    <s v="Summit Backpack 45L"/>
    <n v="5"/>
    <n v="156.57"/>
    <n v="0.15"/>
    <n v="80.849999999999994"/>
    <n v="665.4224999999999"/>
    <n v="404.25"/>
    <n v="261.1724999999999"/>
    <n v="0.39249123677062309"/>
  </r>
  <r>
    <n v="5139"/>
    <x v="97"/>
    <n v="2026"/>
    <x v="1"/>
    <n v="4"/>
    <x v="3"/>
    <x v="0"/>
    <x v="15"/>
    <x v="0"/>
    <x v="0"/>
    <x v="4"/>
    <s v="Training Mat"/>
    <n v="2"/>
    <n v="51.4"/>
    <n v="0"/>
    <n v="21.99"/>
    <n v="102.8"/>
    <n v="43.98"/>
    <n v="58.82"/>
    <n v="0.57217898832684821"/>
  </r>
  <r>
    <n v="186"/>
    <x v="98"/>
    <n v="2026"/>
    <x v="1"/>
    <n v="4"/>
    <x v="3"/>
    <x v="0"/>
    <x v="0"/>
    <x v="0"/>
    <x v="1"/>
    <x v="2"/>
    <s v="Packing Cube Set"/>
    <n v="2"/>
    <n v="46.42"/>
    <n v="0.1"/>
    <n v="18.73"/>
    <n v="83.556000000000012"/>
    <n v="37.46"/>
    <n v="46.096000000000011"/>
    <n v="0.55167791660682663"/>
  </r>
  <r>
    <n v="1742"/>
    <x v="98"/>
    <n v="2026"/>
    <x v="1"/>
    <n v="4"/>
    <x v="3"/>
    <x v="3"/>
    <x v="4"/>
    <x v="3"/>
    <x v="0"/>
    <x v="3"/>
    <s v="Compact Sleeping Bag"/>
    <n v="2"/>
    <n v="120.75"/>
    <n v="0.05"/>
    <n v="60.31"/>
    <n v="229.42499999999998"/>
    <n v="120.62"/>
    <n v="108.80499999999998"/>
    <n v="0.47425084450256066"/>
  </r>
  <r>
    <n v="3189"/>
    <x v="98"/>
    <n v="2026"/>
    <x v="1"/>
    <n v="4"/>
    <x v="3"/>
    <x v="1"/>
    <x v="11"/>
    <x v="1"/>
    <x v="2"/>
    <x v="1"/>
    <s v="Summit Backpack 45L"/>
    <n v="6"/>
    <n v="157.38999999999999"/>
    <n v="0.05"/>
    <n v="79.239999999999995"/>
    <n v="897.12299999999993"/>
    <n v="475.43999999999994"/>
    <n v="421.68299999999999"/>
    <n v="0.47003922539049831"/>
  </r>
  <r>
    <n v="3747"/>
    <x v="98"/>
    <n v="2026"/>
    <x v="1"/>
    <n v="4"/>
    <x v="3"/>
    <x v="3"/>
    <x v="7"/>
    <x v="2"/>
    <x v="0"/>
    <x v="3"/>
    <s v="Compact Sleeping Bag"/>
    <n v="2"/>
    <n v="122.36"/>
    <n v="0.05"/>
    <n v="59.06"/>
    <n v="232.48399999999998"/>
    <n v="118.12"/>
    <n v="114.36399999999998"/>
    <n v="0.49192202474148755"/>
  </r>
  <r>
    <n v="3782"/>
    <x v="98"/>
    <n v="2026"/>
    <x v="1"/>
    <n v="4"/>
    <x v="3"/>
    <x v="0"/>
    <x v="0"/>
    <x v="2"/>
    <x v="0"/>
    <x v="4"/>
    <s v="Resistance Band Set"/>
    <n v="2"/>
    <n v="39.68"/>
    <n v="0.05"/>
    <n v="14.98"/>
    <n v="75.391999999999996"/>
    <n v="29.96"/>
    <n v="45.431999999999995"/>
    <n v="0.60261035653650252"/>
  </r>
  <r>
    <n v="4344"/>
    <x v="98"/>
    <n v="2026"/>
    <x v="1"/>
    <n v="4"/>
    <x v="3"/>
    <x v="2"/>
    <x v="5"/>
    <x v="2"/>
    <x v="2"/>
    <x v="3"/>
    <s v="Compact Sleeping Bag"/>
    <n v="3"/>
    <n v="121.56"/>
    <n v="0.15"/>
    <n v="61.31"/>
    <n v="309.97800000000001"/>
    <n v="183.93"/>
    <n v="126.048"/>
    <n v="0.40663530960261696"/>
  </r>
  <r>
    <n v="4901"/>
    <x v="98"/>
    <n v="2026"/>
    <x v="1"/>
    <n v="4"/>
    <x v="3"/>
    <x v="0"/>
    <x v="0"/>
    <x v="3"/>
    <x v="1"/>
    <x v="0"/>
    <s v="Commuter Helmet"/>
    <n v="1"/>
    <n v="80.19"/>
    <n v="0.1"/>
    <n v="42.15"/>
    <n v="72.171000000000006"/>
    <n v="42.15"/>
    <n v="30.021000000000008"/>
    <n v="0.4159704036247247"/>
  </r>
  <r>
    <n v="4969"/>
    <x v="98"/>
    <n v="2026"/>
    <x v="1"/>
    <n v="4"/>
    <x v="3"/>
    <x v="3"/>
    <x v="7"/>
    <x v="3"/>
    <x v="2"/>
    <x v="0"/>
    <s v="Commuter Helmet"/>
    <n v="2"/>
    <n v="81.14"/>
    <n v="0"/>
    <n v="43.43"/>
    <n v="162.28"/>
    <n v="86.86"/>
    <n v="75.42"/>
    <n v="0.46475228000985952"/>
  </r>
  <r>
    <n v="673"/>
    <x v="99"/>
    <n v="2026"/>
    <x v="1"/>
    <n v="4"/>
    <x v="3"/>
    <x v="3"/>
    <x v="8"/>
    <x v="2"/>
    <x v="1"/>
    <x v="3"/>
    <s v="Trail Tent 2P"/>
    <n v="2"/>
    <n v="191.11"/>
    <n v="0"/>
    <n v="103.58"/>
    <n v="382.22"/>
    <n v="207.16"/>
    <n v="175.06000000000003"/>
    <n v="0.45800847679346979"/>
  </r>
  <r>
    <n v="888"/>
    <x v="99"/>
    <n v="2026"/>
    <x v="1"/>
    <n v="4"/>
    <x v="3"/>
    <x v="3"/>
    <x v="7"/>
    <x v="2"/>
    <x v="1"/>
    <x v="0"/>
    <s v="Compact Repair Kit"/>
    <n v="2"/>
    <n v="40.58"/>
    <n v="0.05"/>
    <n v="17.149999999999999"/>
    <n v="77.10199999999999"/>
    <n v="34.299999999999997"/>
    <n v="42.801999999999992"/>
    <n v="0.55513475655625011"/>
  </r>
  <r>
    <n v="1541"/>
    <x v="99"/>
    <n v="2026"/>
    <x v="1"/>
    <n v="4"/>
    <x v="3"/>
    <x v="0"/>
    <x v="15"/>
    <x v="3"/>
    <x v="0"/>
    <x v="3"/>
    <s v="Portable Camp Stove"/>
    <n v="1"/>
    <n v="83.44"/>
    <n v="0"/>
    <n v="40.299999999999997"/>
    <n v="83.44"/>
    <n v="40.299999999999997"/>
    <n v="43.14"/>
    <n v="0.51701821668264625"/>
  </r>
  <r>
    <n v="1881"/>
    <x v="99"/>
    <n v="2026"/>
    <x v="1"/>
    <n v="4"/>
    <x v="3"/>
    <x v="3"/>
    <x v="7"/>
    <x v="3"/>
    <x v="1"/>
    <x v="4"/>
    <s v="Training Mat"/>
    <n v="1"/>
    <n v="49.61"/>
    <n v="0"/>
    <n v="21.92"/>
    <n v="49.61"/>
    <n v="21.92"/>
    <n v="27.689999999999998"/>
    <n v="0.55815359806490628"/>
  </r>
  <r>
    <n v="2007"/>
    <x v="99"/>
    <n v="2026"/>
    <x v="1"/>
    <n v="4"/>
    <x v="3"/>
    <x v="3"/>
    <x v="8"/>
    <x v="0"/>
    <x v="0"/>
    <x v="4"/>
    <s v="Weighted Vest"/>
    <n v="2"/>
    <n v="123.31"/>
    <n v="0"/>
    <n v="69.239999999999995"/>
    <n v="246.62"/>
    <n v="138.47999999999999"/>
    <n v="108.14000000000001"/>
    <n v="0.43848836266320662"/>
  </r>
  <r>
    <n v="2312"/>
    <x v="99"/>
    <n v="2026"/>
    <x v="1"/>
    <n v="4"/>
    <x v="3"/>
    <x v="0"/>
    <x v="15"/>
    <x v="2"/>
    <x v="1"/>
    <x v="1"/>
    <s v="Hiking Daypack 20L"/>
    <n v="1"/>
    <n v="93.35"/>
    <n v="0.1"/>
    <n v="45.54"/>
    <n v="84.015000000000001"/>
    <n v="45.54"/>
    <n v="38.475000000000001"/>
    <n v="0.45795393679700053"/>
  </r>
  <r>
    <n v="4493"/>
    <x v="99"/>
    <n v="2026"/>
    <x v="1"/>
    <n v="4"/>
    <x v="3"/>
    <x v="0"/>
    <x v="0"/>
    <x v="1"/>
    <x v="2"/>
    <x v="1"/>
    <s v="Hiking Daypack 20L"/>
    <n v="5"/>
    <n v="92.63"/>
    <n v="0.15"/>
    <n v="46.33"/>
    <n v="393.67749999999995"/>
    <n v="231.64999999999998"/>
    <n v="162.02749999999997"/>
    <n v="0.41157419461361139"/>
  </r>
  <r>
    <n v="2072"/>
    <x v="100"/>
    <n v="2026"/>
    <x v="1"/>
    <n v="4"/>
    <x v="3"/>
    <x v="0"/>
    <x v="9"/>
    <x v="0"/>
    <x v="1"/>
    <x v="3"/>
    <s v="Compact Sleeping Bag"/>
    <n v="4"/>
    <n v="124.87"/>
    <n v="0.1"/>
    <n v="62.03"/>
    <n v="449.53200000000004"/>
    <n v="248.12"/>
    <n v="201.41200000000003"/>
    <n v="0.44804819234225823"/>
  </r>
  <r>
    <n v="2142"/>
    <x v="100"/>
    <n v="2026"/>
    <x v="1"/>
    <n v="4"/>
    <x v="3"/>
    <x v="3"/>
    <x v="4"/>
    <x v="3"/>
    <x v="1"/>
    <x v="3"/>
    <s v="Alpine Tent 4P"/>
    <n v="1"/>
    <n v="339.64"/>
    <n v="0.1"/>
    <n v="195.81"/>
    <n v="305.67599999999999"/>
    <n v="195.81"/>
    <n v="109.86599999999999"/>
    <n v="0.35941977780394924"/>
  </r>
  <r>
    <n v="2911"/>
    <x v="100"/>
    <n v="2026"/>
    <x v="1"/>
    <n v="4"/>
    <x v="3"/>
    <x v="2"/>
    <x v="2"/>
    <x v="2"/>
    <x v="1"/>
    <x v="0"/>
    <s v="Trail Bike Light"/>
    <n v="1"/>
    <n v="50.86"/>
    <n v="0.05"/>
    <n v="22.1"/>
    <n v="48.317"/>
    <n v="22.1"/>
    <n v="26.216999999999999"/>
    <n v="0.54260405240391574"/>
  </r>
  <r>
    <n v="4276"/>
    <x v="100"/>
    <n v="2026"/>
    <x v="1"/>
    <n v="4"/>
    <x v="3"/>
    <x v="3"/>
    <x v="8"/>
    <x v="0"/>
    <x v="1"/>
    <x v="2"/>
    <s v="Travel Backpack 35L"/>
    <n v="2"/>
    <n v="167.01"/>
    <n v="0"/>
    <n v="89.8"/>
    <n v="334.02"/>
    <n v="179.6"/>
    <n v="154.41999999999999"/>
    <n v="0.46230764624872761"/>
  </r>
  <r>
    <n v="5077"/>
    <x v="100"/>
    <n v="2026"/>
    <x v="1"/>
    <n v="4"/>
    <x v="3"/>
    <x v="3"/>
    <x v="8"/>
    <x v="3"/>
    <x v="0"/>
    <x v="1"/>
    <s v="Hiking Daypack 20L"/>
    <n v="2"/>
    <n v="92.63"/>
    <n v="0.15"/>
    <n v="44.96"/>
    <n v="157.47099999999998"/>
    <n v="89.92"/>
    <n v="67.550999999999974"/>
    <n v="0.42897422382533917"/>
  </r>
  <r>
    <n v="1259"/>
    <x v="101"/>
    <n v="2026"/>
    <x v="1"/>
    <n v="4"/>
    <x v="3"/>
    <x v="1"/>
    <x v="12"/>
    <x v="3"/>
    <x v="1"/>
    <x v="1"/>
    <s v="Summit Backpack 45L"/>
    <n v="2"/>
    <n v="151.01"/>
    <n v="0"/>
    <n v="80.209999999999994"/>
    <n v="302.02"/>
    <n v="160.41999999999999"/>
    <n v="141.6"/>
    <n v="0.4688431229719886"/>
  </r>
  <r>
    <n v="1720"/>
    <x v="101"/>
    <n v="2026"/>
    <x v="1"/>
    <n v="4"/>
    <x v="3"/>
    <x v="0"/>
    <x v="15"/>
    <x v="0"/>
    <x v="1"/>
    <x v="1"/>
    <s v="Hiking Daypack 20L"/>
    <n v="2"/>
    <n v="92.07"/>
    <n v="0"/>
    <n v="44.1"/>
    <n v="184.14"/>
    <n v="88.2"/>
    <n v="95.939999999999984"/>
    <n v="0.52101661779081132"/>
  </r>
  <r>
    <n v="1975"/>
    <x v="101"/>
    <n v="2026"/>
    <x v="1"/>
    <n v="4"/>
    <x v="3"/>
    <x v="0"/>
    <x v="15"/>
    <x v="0"/>
    <x v="0"/>
    <x v="4"/>
    <s v="Recovery Roller"/>
    <n v="1"/>
    <n v="36.840000000000003"/>
    <n v="0.1"/>
    <n v="13.86"/>
    <n v="33.156000000000006"/>
    <n v="13.86"/>
    <n v="19.296000000000006"/>
    <n v="0.58197611292073836"/>
  </r>
  <r>
    <n v="2848"/>
    <x v="101"/>
    <n v="2026"/>
    <x v="1"/>
    <n v="4"/>
    <x v="3"/>
    <x v="1"/>
    <x v="6"/>
    <x v="0"/>
    <x v="1"/>
    <x v="1"/>
    <s v="Trekking Poles"/>
    <n v="1"/>
    <n v="71.64"/>
    <n v="0.05"/>
    <n v="32.729999999999997"/>
    <n v="68.057999999999993"/>
    <n v="32.729999999999997"/>
    <n v="35.327999999999996"/>
    <n v="0.51908666137706072"/>
  </r>
  <r>
    <n v="2979"/>
    <x v="101"/>
    <n v="2026"/>
    <x v="1"/>
    <n v="4"/>
    <x v="3"/>
    <x v="1"/>
    <x v="14"/>
    <x v="0"/>
    <x v="1"/>
    <x v="4"/>
    <s v="Weighted Vest"/>
    <n v="1"/>
    <n v="124.18"/>
    <n v="0"/>
    <n v="67.42"/>
    <n v="124.18"/>
    <n v="67.42"/>
    <n v="56.760000000000005"/>
    <n v="0.45707843453052022"/>
  </r>
  <r>
    <n v="2996"/>
    <x v="101"/>
    <n v="2026"/>
    <x v="1"/>
    <n v="4"/>
    <x v="3"/>
    <x v="1"/>
    <x v="12"/>
    <x v="2"/>
    <x v="1"/>
    <x v="2"/>
    <s v="Carry-On Duffel"/>
    <n v="1"/>
    <n v="134.94999999999999"/>
    <n v="0"/>
    <n v="67.849999999999994"/>
    <n v="134.94999999999999"/>
    <n v="67.849999999999994"/>
    <n v="67.099999999999994"/>
    <n v="0.49722119303445722"/>
  </r>
  <r>
    <n v="749"/>
    <x v="102"/>
    <n v="2026"/>
    <x v="1"/>
    <n v="4"/>
    <x v="3"/>
    <x v="0"/>
    <x v="15"/>
    <x v="0"/>
    <x v="1"/>
    <x v="3"/>
    <s v="Compact Sleeping Bag"/>
    <n v="2"/>
    <n v="124"/>
    <n v="0"/>
    <n v="60.14"/>
    <n v="248"/>
    <n v="120.28"/>
    <n v="127.72"/>
    <n v="0.51500000000000001"/>
  </r>
  <r>
    <n v="1928"/>
    <x v="102"/>
    <n v="2026"/>
    <x v="1"/>
    <n v="4"/>
    <x v="3"/>
    <x v="3"/>
    <x v="13"/>
    <x v="3"/>
    <x v="0"/>
    <x v="4"/>
    <s v="Training Mat"/>
    <n v="2"/>
    <n v="50.2"/>
    <n v="0.1"/>
    <n v="21.48"/>
    <n v="90.360000000000014"/>
    <n v="42.96"/>
    <n v="47.400000000000013"/>
    <n v="0.5245683930942896"/>
  </r>
  <r>
    <n v="2486"/>
    <x v="102"/>
    <n v="2026"/>
    <x v="1"/>
    <n v="4"/>
    <x v="3"/>
    <x v="1"/>
    <x v="11"/>
    <x v="0"/>
    <x v="2"/>
    <x v="1"/>
    <s v="Hiking Daypack 20L"/>
    <n v="1"/>
    <n v="93.65"/>
    <n v="0"/>
    <n v="44.15"/>
    <n v="93.65"/>
    <n v="44.15"/>
    <n v="49.500000000000007"/>
    <n v="0.5285638013881474"/>
  </r>
  <r>
    <n v="2688"/>
    <x v="102"/>
    <n v="2026"/>
    <x v="1"/>
    <n v="4"/>
    <x v="3"/>
    <x v="2"/>
    <x v="16"/>
    <x v="3"/>
    <x v="1"/>
    <x v="2"/>
    <s v="Packing Cube Set"/>
    <n v="5"/>
    <n v="47.25"/>
    <n v="0.1"/>
    <n v="17.93"/>
    <n v="212.625"/>
    <n v="89.65"/>
    <n v="122.97499999999999"/>
    <n v="0.57836566725455607"/>
  </r>
  <r>
    <n v="2712"/>
    <x v="102"/>
    <n v="2026"/>
    <x v="1"/>
    <n v="4"/>
    <x v="3"/>
    <x v="2"/>
    <x v="5"/>
    <x v="0"/>
    <x v="0"/>
    <x v="4"/>
    <s v="Recovery Roller"/>
    <n v="1"/>
    <n v="35.69"/>
    <n v="0.05"/>
    <n v="13.53"/>
    <n v="33.905499999999996"/>
    <n v="13.53"/>
    <n v="20.375499999999995"/>
    <n v="0.60094969842650892"/>
  </r>
  <r>
    <n v="3853"/>
    <x v="102"/>
    <n v="2026"/>
    <x v="1"/>
    <n v="4"/>
    <x v="3"/>
    <x v="3"/>
    <x v="13"/>
    <x v="0"/>
    <x v="0"/>
    <x v="2"/>
    <s v="Carry-On Duffel"/>
    <n v="3"/>
    <n v="136.12"/>
    <n v="0"/>
    <n v="66.58"/>
    <n v="408.36"/>
    <n v="199.74"/>
    <n v="208.62"/>
    <n v="0.51087275933000298"/>
  </r>
  <r>
    <n v="4043"/>
    <x v="102"/>
    <n v="2026"/>
    <x v="1"/>
    <n v="4"/>
    <x v="3"/>
    <x v="3"/>
    <x v="7"/>
    <x v="3"/>
    <x v="1"/>
    <x v="1"/>
    <s v="Summit Backpack 45L"/>
    <n v="1"/>
    <n v="155.88999999999999"/>
    <n v="0"/>
    <n v="77.260000000000005"/>
    <n v="155.88999999999999"/>
    <n v="77.260000000000005"/>
    <n v="78.629999999999981"/>
    <n v="0.50439412406183837"/>
  </r>
  <r>
    <n v="290"/>
    <x v="103"/>
    <n v="2026"/>
    <x v="1"/>
    <n v="4"/>
    <x v="3"/>
    <x v="0"/>
    <x v="15"/>
    <x v="0"/>
    <x v="2"/>
    <x v="2"/>
    <s v="Carry-On Duffel"/>
    <n v="1"/>
    <n v="130.81"/>
    <n v="0"/>
    <n v="67.86"/>
    <n v="130.81"/>
    <n v="67.86"/>
    <n v="62.95"/>
    <n v="0.48123232168794439"/>
  </r>
  <r>
    <n v="2953"/>
    <x v="103"/>
    <n v="2026"/>
    <x v="1"/>
    <n v="4"/>
    <x v="3"/>
    <x v="0"/>
    <x v="0"/>
    <x v="0"/>
    <x v="0"/>
    <x v="2"/>
    <s v="Packing Cube Set"/>
    <n v="2"/>
    <n v="47.56"/>
    <n v="0.05"/>
    <n v="18.649999999999999"/>
    <n v="90.364000000000004"/>
    <n v="37.299999999999997"/>
    <n v="53.064000000000007"/>
    <n v="0.58722500110663545"/>
  </r>
  <r>
    <n v="3179"/>
    <x v="103"/>
    <n v="2026"/>
    <x v="1"/>
    <n v="4"/>
    <x v="3"/>
    <x v="1"/>
    <x v="14"/>
    <x v="0"/>
    <x v="1"/>
    <x v="1"/>
    <s v="Trail Boots"/>
    <n v="2"/>
    <n v="140.65"/>
    <n v="0.05"/>
    <n v="78.900000000000006"/>
    <n v="267.23500000000001"/>
    <n v="157.80000000000001"/>
    <n v="109.435"/>
    <n v="0.40950848504125581"/>
  </r>
  <r>
    <n v="3301"/>
    <x v="103"/>
    <n v="2026"/>
    <x v="1"/>
    <n v="4"/>
    <x v="3"/>
    <x v="3"/>
    <x v="4"/>
    <x v="2"/>
    <x v="1"/>
    <x v="0"/>
    <s v="Commuter Helmet"/>
    <n v="1"/>
    <n v="82.75"/>
    <n v="0"/>
    <n v="43.18"/>
    <n v="82.75"/>
    <n v="43.18"/>
    <n v="39.57"/>
    <n v="0.47818731117824775"/>
  </r>
  <r>
    <n v="3349"/>
    <x v="103"/>
    <n v="2026"/>
    <x v="1"/>
    <n v="4"/>
    <x v="3"/>
    <x v="3"/>
    <x v="8"/>
    <x v="0"/>
    <x v="0"/>
    <x v="4"/>
    <s v="Resistance Band Set"/>
    <n v="2"/>
    <n v="40.909999999999997"/>
    <n v="0.1"/>
    <n v="14.95"/>
    <n v="73.637999999999991"/>
    <n v="29.9"/>
    <n v="43.737999999999992"/>
    <n v="0.59395964040305271"/>
  </r>
  <r>
    <n v="4874"/>
    <x v="103"/>
    <n v="2026"/>
    <x v="1"/>
    <n v="4"/>
    <x v="3"/>
    <x v="0"/>
    <x v="0"/>
    <x v="2"/>
    <x v="0"/>
    <x v="2"/>
    <s v="Packing Cube Set"/>
    <n v="1"/>
    <n v="46.62"/>
    <n v="0"/>
    <n v="18.86"/>
    <n v="46.62"/>
    <n v="18.86"/>
    <n v="27.759999999999998"/>
    <n v="0.59545259545259543"/>
  </r>
  <r>
    <n v="1045"/>
    <x v="104"/>
    <n v="2026"/>
    <x v="1"/>
    <n v="4"/>
    <x v="3"/>
    <x v="0"/>
    <x v="15"/>
    <x v="0"/>
    <x v="0"/>
    <x v="3"/>
    <s v="Trail Tent 2P"/>
    <n v="2"/>
    <n v="196.57"/>
    <n v="0.05"/>
    <n v="106.2"/>
    <n v="373.48299999999995"/>
    <n v="212.4"/>
    <n v="161.08299999999994"/>
    <n v="0.43129941657317727"/>
  </r>
  <r>
    <n v="1703"/>
    <x v="104"/>
    <n v="2026"/>
    <x v="1"/>
    <n v="4"/>
    <x v="3"/>
    <x v="1"/>
    <x v="1"/>
    <x v="0"/>
    <x v="0"/>
    <x v="1"/>
    <s v="Hiking Daypack 20L"/>
    <n v="1"/>
    <n v="90.52"/>
    <n v="0"/>
    <n v="46.5"/>
    <n v="90.52"/>
    <n v="46.5"/>
    <n v="44.019999999999996"/>
    <n v="0.4863013698630137"/>
  </r>
  <r>
    <n v="2107"/>
    <x v="104"/>
    <n v="2026"/>
    <x v="1"/>
    <n v="4"/>
    <x v="3"/>
    <x v="0"/>
    <x v="15"/>
    <x v="0"/>
    <x v="0"/>
    <x v="2"/>
    <s v="Travel Backpack 35L"/>
    <n v="5"/>
    <n v="165.35"/>
    <n v="0.05"/>
    <n v="89.38"/>
    <n v="785.41249999999991"/>
    <n v="446.9"/>
    <n v="338.51249999999993"/>
    <n v="0.43099963395031271"/>
  </r>
  <r>
    <n v="2265"/>
    <x v="104"/>
    <n v="2026"/>
    <x v="1"/>
    <n v="4"/>
    <x v="3"/>
    <x v="1"/>
    <x v="11"/>
    <x v="2"/>
    <x v="0"/>
    <x v="2"/>
    <s v="Insulated Bottle"/>
    <n v="2"/>
    <n v="36.35"/>
    <n v="0"/>
    <n v="13.55"/>
    <n v="72.7"/>
    <n v="27.1"/>
    <n v="45.6"/>
    <n v="0.6272352132049519"/>
  </r>
  <r>
    <n v="2839"/>
    <x v="104"/>
    <n v="2026"/>
    <x v="1"/>
    <n v="4"/>
    <x v="3"/>
    <x v="1"/>
    <x v="14"/>
    <x v="2"/>
    <x v="1"/>
    <x v="2"/>
    <s v="Packing Cube Set"/>
    <n v="1"/>
    <n v="47"/>
    <n v="0"/>
    <n v="18.64"/>
    <n v="47"/>
    <n v="18.64"/>
    <n v="28.36"/>
    <n v="0.60340425531914887"/>
  </r>
  <r>
    <n v="4742"/>
    <x v="104"/>
    <n v="2026"/>
    <x v="1"/>
    <n v="4"/>
    <x v="3"/>
    <x v="3"/>
    <x v="13"/>
    <x v="3"/>
    <x v="0"/>
    <x v="2"/>
    <s v="Packing Cube Set"/>
    <n v="1"/>
    <n v="46.86"/>
    <n v="0"/>
    <n v="18.190000000000001"/>
    <n v="46.86"/>
    <n v="18.190000000000001"/>
    <n v="28.669999999999998"/>
    <n v="0.61182244985061884"/>
  </r>
  <r>
    <n v="4899"/>
    <x v="104"/>
    <n v="2026"/>
    <x v="1"/>
    <n v="4"/>
    <x v="3"/>
    <x v="0"/>
    <x v="9"/>
    <x v="0"/>
    <x v="1"/>
    <x v="3"/>
    <s v="Portable Camp Stove"/>
    <n v="2"/>
    <n v="82.13"/>
    <n v="0.05"/>
    <n v="39.909999999999997"/>
    <n v="156.047"/>
    <n v="79.819999999999993"/>
    <n v="76.227000000000004"/>
    <n v="0.48848744288579726"/>
  </r>
  <r>
    <n v="5042"/>
    <x v="104"/>
    <n v="2026"/>
    <x v="1"/>
    <n v="4"/>
    <x v="3"/>
    <x v="1"/>
    <x v="6"/>
    <x v="2"/>
    <x v="2"/>
    <x v="2"/>
    <s v="Travel Backpack 35L"/>
    <n v="1"/>
    <n v="163.16"/>
    <n v="0"/>
    <n v="88.78"/>
    <n v="163.16"/>
    <n v="88.78"/>
    <n v="74.38"/>
    <n v="0.45587153714145623"/>
  </r>
  <r>
    <n v="2248"/>
    <x v="105"/>
    <n v="2026"/>
    <x v="1"/>
    <n v="4"/>
    <x v="3"/>
    <x v="0"/>
    <x v="15"/>
    <x v="2"/>
    <x v="1"/>
    <x v="2"/>
    <s v="Insulated Bottle"/>
    <n v="2"/>
    <n v="36.68"/>
    <n v="0.1"/>
    <n v="13.92"/>
    <n v="66.024000000000001"/>
    <n v="27.84"/>
    <n v="38.183999999999997"/>
    <n v="0.57833515085423481"/>
  </r>
  <r>
    <n v="2427"/>
    <x v="105"/>
    <n v="2026"/>
    <x v="1"/>
    <n v="4"/>
    <x v="3"/>
    <x v="3"/>
    <x v="13"/>
    <x v="0"/>
    <x v="1"/>
    <x v="2"/>
    <s v="Packing Cube Set"/>
    <n v="1"/>
    <n v="45.82"/>
    <n v="0.1"/>
    <n v="18.48"/>
    <n v="41.238"/>
    <n v="18.48"/>
    <n v="22.757999999999999"/>
    <n v="0.55186963480285167"/>
  </r>
  <r>
    <n v="2445"/>
    <x v="105"/>
    <n v="2026"/>
    <x v="1"/>
    <n v="4"/>
    <x v="3"/>
    <x v="0"/>
    <x v="15"/>
    <x v="0"/>
    <x v="0"/>
    <x v="1"/>
    <s v="Trekking Poles"/>
    <n v="1"/>
    <n v="70.95"/>
    <n v="0"/>
    <n v="31.43"/>
    <n v="70.95"/>
    <n v="31.43"/>
    <n v="39.520000000000003"/>
    <n v="0.55701198026779419"/>
  </r>
  <r>
    <n v="3311"/>
    <x v="105"/>
    <n v="2026"/>
    <x v="1"/>
    <n v="4"/>
    <x v="3"/>
    <x v="1"/>
    <x v="11"/>
    <x v="0"/>
    <x v="1"/>
    <x v="2"/>
    <s v="Packing Cube Set"/>
    <n v="1"/>
    <n v="46.68"/>
    <n v="0.05"/>
    <n v="18.350000000000001"/>
    <n v="44.345999999999997"/>
    <n v="18.350000000000001"/>
    <n v="25.995999999999995"/>
    <n v="0.58620845172056102"/>
  </r>
  <r>
    <n v="3320"/>
    <x v="105"/>
    <n v="2026"/>
    <x v="1"/>
    <n v="4"/>
    <x v="3"/>
    <x v="2"/>
    <x v="16"/>
    <x v="0"/>
    <x v="2"/>
    <x v="2"/>
    <s v="Travel Backpack 35L"/>
    <n v="5"/>
    <n v="164.31"/>
    <n v="0.05"/>
    <n v="85.41"/>
    <n v="780.47249999999997"/>
    <n v="427.04999999999995"/>
    <n v="353.42250000000001"/>
    <n v="0.45283145786686912"/>
  </r>
  <r>
    <n v="3321"/>
    <x v="105"/>
    <n v="2026"/>
    <x v="1"/>
    <n v="4"/>
    <x v="3"/>
    <x v="1"/>
    <x v="6"/>
    <x v="0"/>
    <x v="2"/>
    <x v="2"/>
    <s v="Insulated Bottle"/>
    <n v="3"/>
    <n v="35.57"/>
    <n v="0"/>
    <n v="13.67"/>
    <n v="106.71000000000001"/>
    <n v="41.01"/>
    <n v="65.700000000000017"/>
    <n v="0.61568737700309262"/>
  </r>
  <r>
    <n v="5181"/>
    <x v="105"/>
    <n v="2026"/>
    <x v="1"/>
    <n v="4"/>
    <x v="3"/>
    <x v="0"/>
    <x v="0"/>
    <x v="3"/>
    <x v="1"/>
    <x v="2"/>
    <s v="Packing Cube Set"/>
    <n v="2"/>
    <n v="45.51"/>
    <n v="0.1"/>
    <n v="18.809999999999999"/>
    <n v="81.917999999999992"/>
    <n v="37.619999999999997"/>
    <n v="44.297999999999995"/>
    <n v="0.54076027246758951"/>
  </r>
  <r>
    <n v="5187"/>
    <x v="105"/>
    <n v="2026"/>
    <x v="1"/>
    <n v="4"/>
    <x v="3"/>
    <x v="3"/>
    <x v="8"/>
    <x v="0"/>
    <x v="0"/>
    <x v="3"/>
    <s v="Trail Tent 2P"/>
    <n v="2"/>
    <n v="198.32"/>
    <n v="0"/>
    <n v="106.8"/>
    <n v="396.64"/>
    <n v="213.6"/>
    <n v="183.04"/>
    <n v="0.46147640177490923"/>
  </r>
  <r>
    <n v="605"/>
    <x v="106"/>
    <n v="2026"/>
    <x v="1"/>
    <n v="4"/>
    <x v="3"/>
    <x v="3"/>
    <x v="8"/>
    <x v="3"/>
    <x v="2"/>
    <x v="2"/>
    <s v="Carry-On Duffel"/>
    <n v="2"/>
    <n v="130.94"/>
    <n v="0"/>
    <n v="67.459999999999994"/>
    <n v="261.88"/>
    <n v="134.91999999999999"/>
    <n v="126.96000000000001"/>
    <n v="0.48480219948067821"/>
  </r>
  <r>
    <n v="3244"/>
    <x v="106"/>
    <n v="2026"/>
    <x v="1"/>
    <n v="4"/>
    <x v="3"/>
    <x v="1"/>
    <x v="11"/>
    <x v="3"/>
    <x v="0"/>
    <x v="2"/>
    <s v="Carry-On Duffel"/>
    <n v="1"/>
    <n v="131.62"/>
    <n v="0"/>
    <n v="66.95"/>
    <n v="131.62"/>
    <n v="66.95"/>
    <n v="64.67"/>
    <n v="0.49133870232487464"/>
  </r>
  <r>
    <n v="4047"/>
    <x v="106"/>
    <n v="2026"/>
    <x v="1"/>
    <n v="4"/>
    <x v="3"/>
    <x v="0"/>
    <x v="0"/>
    <x v="1"/>
    <x v="2"/>
    <x v="2"/>
    <s v="Travel Backpack 35L"/>
    <n v="8"/>
    <n v="168.34"/>
    <n v="0.15"/>
    <n v="88.7"/>
    <n v="1144.712"/>
    <n v="709.6"/>
    <n v="435.11199999999997"/>
    <n v="0.38010608781946897"/>
  </r>
  <r>
    <n v="4101"/>
    <x v="106"/>
    <n v="2026"/>
    <x v="1"/>
    <n v="4"/>
    <x v="3"/>
    <x v="1"/>
    <x v="6"/>
    <x v="0"/>
    <x v="0"/>
    <x v="3"/>
    <s v="Portable Camp Stove"/>
    <n v="1"/>
    <n v="81.040000000000006"/>
    <n v="0"/>
    <n v="39.97"/>
    <n v="81.040000000000006"/>
    <n v="39.97"/>
    <n v="41.070000000000007"/>
    <n v="0.50678677196446209"/>
  </r>
  <r>
    <n v="4537"/>
    <x v="106"/>
    <n v="2026"/>
    <x v="1"/>
    <n v="4"/>
    <x v="3"/>
    <x v="3"/>
    <x v="8"/>
    <x v="0"/>
    <x v="2"/>
    <x v="3"/>
    <s v="Portable Camp Stove"/>
    <n v="3"/>
    <n v="81.53"/>
    <n v="0.05"/>
    <n v="38.630000000000003"/>
    <n v="232.3605"/>
    <n v="115.89000000000001"/>
    <n v="116.47049999999999"/>
    <n v="0.50124913657872139"/>
  </r>
  <r>
    <n v="754"/>
    <x v="107"/>
    <n v="2026"/>
    <x v="1"/>
    <n v="4"/>
    <x v="3"/>
    <x v="2"/>
    <x v="10"/>
    <x v="3"/>
    <x v="0"/>
    <x v="0"/>
    <s v="Cycling Pack 12L"/>
    <n v="3"/>
    <n v="104.8"/>
    <n v="0.1"/>
    <n v="50.59"/>
    <n v="282.95999999999998"/>
    <n v="151.77000000000001"/>
    <n v="131.18999999999997"/>
    <n v="0.46363443596268017"/>
  </r>
  <r>
    <n v="1340"/>
    <x v="107"/>
    <n v="2026"/>
    <x v="1"/>
    <n v="4"/>
    <x v="3"/>
    <x v="3"/>
    <x v="8"/>
    <x v="0"/>
    <x v="1"/>
    <x v="4"/>
    <s v="Training Mat"/>
    <n v="2"/>
    <n v="51.24"/>
    <n v="0"/>
    <n v="22.52"/>
    <n v="102.48"/>
    <n v="45.04"/>
    <n v="57.440000000000005"/>
    <n v="0.56049960967993762"/>
  </r>
  <r>
    <n v="1444"/>
    <x v="107"/>
    <n v="2026"/>
    <x v="1"/>
    <n v="4"/>
    <x v="3"/>
    <x v="2"/>
    <x v="10"/>
    <x v="2"/>
    <x v="0"/>
    <x v="3"/>
    <s v="Compact Sleeping Bag"/>
    <n v="1"/>
    <n v="120.52"/>
    <n v="0.1"/>
    <n v="59.01"/>
    <n v="108.468"/>
    <n v="59.01"/>
    <n v="49.458000000000006"/>
    <n v="0.45596858059519862"/>
  </r>
  <r>
    <n v="2390"/>
    <x v="107"/>
    <n v="2026"/>
    <x v="1"/>
    <n v="4"/>
    <x v="3"/>
    <x v="3"/>
    <x v="8"/>
    <x v="2"/>
    <x v="0"/>
    <x v="3"/>
    <s v="Portable Camp Stove"/>
    <n v="1"/>
    <n v="80.98"/>
    <n v="0"/>
    <n v="40.19"/>
    <n v="80.98"/>
    <n v="40.19"/>
    <n v="40.790000000000006"/>
    <n v="0.50370461842430236"/>
  </r>
  <r>
    <n v="3076"/>
    <x v="107"/>
    <n v="2026"/>
    <x v="1"/>
    <n v="4"/>
    <x v="3"/>
    <x v="2"/>
    <x v="2"/>
    <x v="0"/>
    <x v="2"/>
    <x v="3"/>
    <s v="Portable Camp Stove"/>
    <n v="2"/>
    <n v="82.58"/>
    <n v="0.1"/>
    <n v="39.93"/>
    <n v="148.64400000000001"/>
    <n v="79.86"/>
    <n v="68.784000000000006"/>
    <n v="0.46274319851457174"/>
  </r>
  <r>
    <n v="3157"/>
    <x v="107"/>
    <n v="2026"/>
    <x v="1"/>
    <n v="4"/>
    <x v="3"/>
    <x v="3"/>
    <x v="8"/>
    <x v="0"/>
    <x v="1"/>
    <x v="3"/>
    <s v="Trail Tent 2P"/>
    <n v="2"/>
    <n v="200.36"/>
    <n v="0"/>
    <n v="105.12"/>
    <n v="400.72"/>
    <n v="210.24"/>
    <n v="190.48000000000002"/>
    <n v="0.47534438011579161"/>
  </r>
  <r>
    <n v="4516"/>
    <x v="107"/>
    <n v="2026"/>
    <x v="1"/>
    <n v="4"/>
    <x v="3"/>
    <x v="2"/>
    <x v="5"/>
    <x v="0"/>
    <x v="0"/>
    <x v="3"/>
    <s v="Trail Tent 2P"/>
    <n v="1"/>
    <n v="196.24"/>
    <n v="0"/>
    <n v="106.34"/>
    <n v="196.24"/>
    <n v="106.34"/>
    <n v="89.9"/>
    <n v="0.45811251528740321"/>
  </r>
  <r>
    <n v="5119"/>
    <x v="107"/>
    <n v="2026"/>
    <x v="1"/>
    <n v="4"/>
    <x v="3"/>
    <x v="0"/>
    <x v="15"/>
    <x v="0"/>
    <x v="2"/>
    <x v="1"/>
    <s v="Hiking Daypack 20L"/>
    <n v="1"/>
    <n v="93.32"/>
    <n v="0"/>
    <n v="44.82"/>
    <n v="93.32"/>
    <n v="44.82"/>
    <n v="48.499999999999993"/>
    <n v="0.51971710244320612"/>
  </r>
  <r>
    <n v="125"/>
    <x v="108"/>
    <n v="2026"/>
    <x v="1"/>
    <n v="4"/>
    <x v="3"/>
    <x v="3"/>
    <x v="7"/>
    <x v="0"/>
    <x v="0"/>
    <x v="0"/>
    <s v="Cycling Pack 12L"/>
    <n v="2"/>
    <n v="101.61"/>
    <n v="0"/>
    <n v="49.9"/>
    <n v="203.22"/>
    <n v="99.8"/>
    <n v="103.42"/>
    <n v="0.50890660368074014"/>
  </r>
  <r>
    <n v="728"/>
    <x v="108"/>
    <n v="2026"/>
    <x v="1"/>
    <n v="4"/>
    <x v="3"/>
    <x v="1"/>
    <x v="14"/>
    <x v="0"/>
    <x v="0"/>
    <x v="0"/>
    <s v="Cycling Pack 12L"/>
    <n v="1"/>
    <n v="104.91"/>
    <n v="0"/>
    <n v="51.68"/>
    <n v="104.91"/>
    <n v="51.68"/>
    <n v="53.23"/>
    <n v="0.50738728433895719"/>
  </r>
  <r>
    <n v="1271"/>
    <x v="108"/>
    <n v="2026"/>
    <x v="1"/>
    <n v="4"/>
    <x v="3"/>
    <x v="2"/>
    <x v="2"/>
    <x v="1"/>
    <x v="2"/>
    <x v="4"/>
    <s v="Resistance Band Set"/>
    <n v="8"/>
    <n v="39.99"/>
    <n v="0.15"/>
    <n v="14.92"/>
    <n v="271.93200000000002"/>
    <n v="119.36"/>
    <n v="152.572"/>
    <n v="0.56106673727255341"/>
  </r>
  <r>
    <n v="1284"/>
    <x v="108"/>
    <n v="2026"/>
    <x v="1"/>
    <n v="4"/>
    <x v="3"/>
    <x v="1"/>
    <x v="12"/>
    <x v="2"/>
    <x v="1"/>
    <x v="2"/>
    <s v="Carry-On Duffel"/>
    <n v="1"/>
    <n v="136.01"/>
    <n v="0"/>
    <n v="66.59"/>
    <n v="136.01"/>
    <n v="66.59"/>
    <n v="69.419999999999987"/>
    <n v="0.51040364679067707"/>
  </r>
  <r>
    <n v="1657"/>
    <x v="108"/>
    <n v="2026"/>
    <x v="1"/>
    <n v="4"/>
    <x v="3"/>
    <x v="0"/>
    <x v="0"/>
    <x v="1"/>
    <x v="2"/>
    <x v="3"/>
    <s v="Compact Sleeping Bag"/>
    <n v="15"/>
    <n v="122.1"/>
    <n v="0.15"/>
    <n v="62.33"/>
    <n v="1556.7749999999999"/>
    <n v="934.94999999999993"/>
    <n v="621.82499999999993"/>
    <n v="0.39943151707857588"/>
  </r>
  <r>
    <n v="2240"/>
    <x v="108"/>
    <n v="2026"/>
    <x v="1"/>
    <n v="4"/>
    <x v="3"/>
    <x v="0"/>
    <x v="15"/>
    <x v="3"/>
    <x v="0"/>
    <x v="3"/>
    <s v="Alpine Tent 4P"/>
    <n v="4"/>
    <n v="341.75"/>
    <n v="0.1"/>
    <n v="191.91"/>
    <n v="1230.3"/>
    <n v="767.64"/>
    <n v="462.65999999999997"/>
    <n v="0.37605462082418922"/>
  </r>
  <r>
    <n v="3050"/>
    <x v="108"/>
    <n v="2026"/>
    <x v="1"/>
    <n v="4"/>
    <x v="3"/>
    <x v="3"/>
    <x v="13"/>
    <x v="2"/>
    <x v="0"/>
    <x v="1"/>
    <s v="Summit Backpack 45L"/>
    <n v="3"/>
    <n v="156.16"/>
    <n v="0.05"/>
    <n v="77.81"/>
    <n v="445.05599999999998"/>
    <n v="233.43"/>
    <n v="211.62599999999998"/>
    <n v="0.47550420621225192"/>
  </r>
  <r>
    <n v="3213"/>
    <x v="108"/>
    <n v="2026"/>
    <x v="1"/>
    <n v="4"/>
    <x v="3"/>
    <x v="0"/>
    <x v="15"/>
    <x v="0"/>
    <x v="0"/>
    <x v="2"/>
    <s v="Carry-On Duffel"/>
    <n v="2"/>
    <n v="132.53"/>
    <n v="0.05"/>
    <n v="66.39"/>
    <n v="251.80699999999999"/>
    <n v="132.78"/>
    <n v="119.02699999999999"/>
    <n v="0.47269138665724142"/>
  </r>
  <r>
    <n v="3367"/>
    <x v="108"/>
    <n v="2026"/>
    <x v="1"/>
    <n v="4"/>
    <x v="3"/>
    <x v="2"/>
    <x v="3"/>
    <x v="0"/>
    <x v="0"/>
    <x v="2"/>
    <s v="Packing Cube Set"/>
    <n v="3"/>
    <n v="45.79"/>
    <n v="0"/>
    <n v="17.98"/>
    <n v="137.37"/>
    <n v="53.94"/>
    <n v="83.43"/>
    <n v="0.60733784669141733"/>
  </r>
  <r>
    <n v="3885"/>
    <x v="108"/>
    <n v="2026"/>
    <x v="1"/>
    <n v="4"/>
    <x v="3"/>
    <x v="0"/>
    <x v="15"/>
    <x v="0"/>
    <x v="1"/>
    <x v="2"/>
    <s v="Carry-On Duffel"/>
    <n v="2"/>
    <n v="133.97"/>
    <n v="0.15"/>
    <n v="67.36"/>
    <n v="227.749"/>
    <n v="134.72"/>
    <n v="93.028999999999996"/>
    <n v="0.40847160690057915"/>
  </r>
  <r>
    <n v="4372"/>
    <x v="108"/>
    <n v="2026"/>
    <x v="1"/>
    <n v="4"/>
    <x v="3"/>
    <x v="0"/>
    <x v="15"/>
    <x v="0"/>
    <x v="1"/>
    <x v="4"/>
    <s v="Recovery Roller"/>
    <n v="1"/>
    <n v="37.11"/>
    <n v="0.1"/>
    <n v="14.27"/>
    <n v="33.399000000000001"/>
    <n v="14.27"/>
    <n v="19.129000000000001"/>
    <n v="0.5727416988532591"/>
  </r>
  <r>
    <n v="4417"/>
    <x v="108"/>
    <n v="2026"/>
    <x v="1"/>
    <n v="4"/>
    <x v="3"/>
    <x v="3"/>
    <x v="8"/>
    <x v="2"/>
    <x v="1"/>
    <x v="3"/>
    <s v="Alpine Tent 4P"/>
    <n v="3"/>
    <n v="334.01"/>
    <n v="0.15"/>
    <n v="192.17"/>
    <n v="851.72550000000001"/>
    <n v="576.51"/>
    <n v="275.21550000000002"/>
    <n v="0.32312699337990941"/>
  </r>
  <r>
    <n v="1147"/>
    <x v="109"/>
    <n v="2026"/>
    <x v="1"/>
    <n v="4"/>
    <x v="3"/>
    <x v="3"/>
    <x v="7"/>
    <x v="0"/>
    <x v="1"/>
    <x v="2"/>
    <s v="Carry-On Duffel"/>
    <n v="1"/>
    <n v="131.46"/>
    <n v="0"/>
    <n v="67.77"/>
    <n v="131.46"/>
    <n v="67.77"/>
    <n v="63.690000000000012"/>
    <n v="0.48448197170241902"/>
  </r>
  <r>
    <n v="1514"/>
    <x v="109"/>
    <n v="2026"/>
    <x v="1"/>
    <n v="4"/>
    <x v="3"/>
    <x v="2"/>
    <x v="3"/>
    <x v="2"/>
    <x v="0"/>
    <x v="1"/>
    <s v="Trekking Poles"/>
    <n v="3"/>
    <n v="72.48"/>
    <n v="0"/>
    <n v="32.36"/>
    <n v="217.44"/>
    <n v="97.08"/>
    <n v="120.36"/>
    <n v="0.55353200883002207"/>
  </r>
  <r>
    <n v="1538"/>
    <x v="109"/>
    <n v="2026"/>
    <x v="1"/>
    <n v="4"/>
    <x v="3"/>
    <x v="2"/>
    <x v="2"/>
    <x v="3"/>
    <x v="1"/>
    <x v="0"/>
    <s v="Commuter Helmet"/>
    <n v="1"/>
    <n v="81.98"/>
    <n v="0"/>
    <n v="43.15"/>
    <n v="81.98"/>
    <n v="43.15"/>
    <n v="38.830000000000005"/>
    <n v="0.47365211027079779"/>
  </r>
  <r>
    <n v="1679"/>
    <x v="109"/>
    <n v="2026"/>
    <x v="1"/>
    <n v="4"/>
    <x v="3"/>
    <x v="3"/>
    <x v="13"/>
    <x v="3"/>
    <x v="0"/>
    <x v="2"/>
    <s v="Packing Cube Set"/>
    <n v="1"/>
    <n v="46.71"/>
    <n v="0"/>
    <n v="18.18"/>
    <n v="46.71"/>
    <n v="18.18"/>
    <n v="28.53"/>
    <n v="0.61078998073217727"/>
  </r>
  <r>
    <n v="1708"/>
    <x v="109"/>
    <n v="2026"/>
    <x v="1"/>
    <n v="4"/>
    <x v="3"/>
    <x v="2"/>
    <x v="5"/>
    <x v="3"/>
    <x v="1"/>
    <x v="4"/>
    <s v="Resistance Band Set"/>
    <n v="1"/>
    <n v="41.01"/>
    <n v="0"/>
    <n v="14.5"/>
    <n v="41.01"/>
    <n v="14.5"/>
    <n v="26.509999999999998"/>
    <n v="0.64642770056083876"/>
  </r>
  <r>
    <n v="2686"/>
    <x v="109"/>
    <n v="2026"/>
    <x v="1"/>
    <n v="4"/>
    <x v="3"/>
    <x v="1"/>
    <x v="12"/>
    <x v="0"/>
    <x v="0"/>
    <x v="1"/>
    <s v="Trekking Poles"/>
    <n v="1"/>
    <n v="70.45"/>
    <n v="0.05"/>
    <n v="31.98"/>
    <n v="66.927499999999995"/>
    <n v="31.98"/>
    <n v="34.947499999999991"/>
    <n v="0.52216951178514059"/>
  </r>
  <r>
    <n v="3307"/>
    <x v="109"/>
    <n v="2026"/>
    <x v="1"/>
    <n v="4"/>
    <x v="3"/>
    <x v="3"/>
    <x v="13"/>
    <x v="2"/>
    <x v="2"/>
    <x v="0"/>
    <s v="Trail Bike Light"/>
    <n v="2"/>
    <n v="51.39"/>
    <n v="0.05"/>
    <n v="22.28"/>
    <n v="97.640999999999991"/>
    <n v="44.56"/>
    <n v="53.080999999999989"/>
    <n v="0.54363433393758764"/>
  </r>
  <r>
    <n v="3772"/>
    <x v="109"/>
    <n v="2026"/>
    <x v="1"/>
    <n v="4"/>
    <x v="3"/>
    <x v="0"/>
    <x v="15"/>
    <x v="2"/>
    <x v="0"/>
    <x v="3"/>
    <s v="Compact Sleeping Bag"/>
    <n v="2"/>
    <n v="122.03"/>
    <n v="0"/>
    <n v="59.43"/>
    <n v="244.06"/>
    <n v="118.86"/>
    <n v="125.2"/>
    <n v="0.51298860935835455"/>
  </r>
  <r>
    <n v="3877"/>
    <x v="109"/>
    <n v="2026"/>
    <x v="1"/>
    <n v="4"/>
    <x v="3"/>
    <x v="3"/>
    <x v="4"/>
    <x v="0"/>
    <x v="1"/>
    <x v="2"/>
    <s v="Carry-On Duffel"/>
    <n v="3"/>
    <n v="132.07"/>
    <n v="0.05"/>
    <n v="66.41"/>
    <n v="376.39949999999999"/>
    <n v="199.23"/>
    <n v="177.1695"/>
    <n v="0.47069536489819991"/>
  </r>
  <r>
    <n v="4117"/>
    <x v="109"/>
    <n v="2026"/>
    <x v="1"/>
    <n v="4"/>
    <x v="3"/>
    <x v="3"/>
    <x v="7"/>
    <x v="3"/>
    <x v="0"/>
    <x v="0"/>
    <s v="Compact Repair Kit"/>
    <n v="1"/>
    <n v="41.04"/>
    <n v="0.1"/>
    <n v="17.02"/>
    <n v="36.936"/>
    <n v="17.02"/>
    <n v="19.916"/>
    <n v="0.53920294563569415"/>
  </r>
  <r>
    <n v="4562"/>
    <x v="109"/>
    <n v="2026"/>
    <x v="1"/>
    <n v="4"/>
    <x v="3"/>
    <x v="1"/>
    <x v="1"/>
    <x v="2"/>
    <x v="1"/>
    <x v="4"/>
    <s v="Resistance Band Set"/>
    <n v="2"/>
    <n v="40.56"/>
    <n v="0"/>
    <n v="15.09"/>
    <n v="81.12"/>
    <n v="30.18"/>
    <n v="50.940000000000005"/>
    <n v="0.62795857988165682"/>
  </r>
  <r>
    <n v="4683"/>
    <x v="109"/>
    <n v="2026"/>
    <x v="1"/>
    <n v="4"/>
    <x v="3"/>
    <x v="2"/>
    <x v="16"/>
    <x v="0"/>
    <x v="2"/>
    <x v="4"/>
    <s v="Training Mat"/>
    <n v="3"/>
    <n v="51.36"/>
    <n v="0"/>
    <n v="22.05"/>
    <n v="154.07999999999998"/>
    <n v="66.150000000000006"/>
    <n v="87.929999999999978"/>
    <n v="0.57067757009345788"/>
  </r>
  <r>
    <n v="308"/>
    <x v="110"/>
    <n v="2026"/>
    <x v="1"/>
    <n v="4"/>
    <x v="3"/>
    <x v="3"/>
    <x v="7"/>
    <x v="0"/>
    <x v="0"/>
    <x v="1"/>
    <s v="Hiking Daypack 20L"/>
    <n v="6"/>
    <n v="93.58"/>
    <n v="0"/>
    <n v="46.68"/>
    <n v="561.48"/>
    <n v="280.08"/>
    <n v="281.40000000000003"/>
    <n v="0.5011754648429152"/>
  </r>
  <r>
    <n v="773"/>
    <x v="110"/>
    <n v="2026"/>
    <x v="1"/>
    <n v="4"/>
    <x v="3"/>
    <x v="3"/>
    <x v="7"/>
    <x v="0"/>
    <x v="2"/>
    <x v="0"/>
    <s v="Commuter Helmet"/>
    <n v="5"/>
    <n v="80.16"/>
    <n v="0.1"/>
    <n v="42.5"/>
    <n v="360.71999999999997"/>
    <n v="212.5"/>
    <n v="148.21999999999997"/>
    <n v="0.41090042137946325"/>
  </r>
  <r>
    <n v="1303"/>
    <x v="110"/>
    <n v="2026"/>
    <x v="1"/>
    <n v="4"/>
    <x v="3"/>
    <x v="1"/>
    <x v="12"/>
    <x v="0"/>
    <x v="1"/>
    <x v="1"/>
    <s v="Trail Boots"/>
    <n v="1"/>
    <n v="142.22999999999999"/>
    <n v="0.05"/>
    <n v="77.66"/>
    <n v="135.11849999999998"/>
    <n v="77.66"/>
    <n v="57.458499999999987"/>
    <n v="0.42524524768999061"/>
  </r>
  <r>
    <n v="1348"/>
    <x v="110"/>
    <n v="2026"/>
    <x v="1"/>
    <n v="4"/>
    <x v="3"/>
    <x v="1"/>
    <x v="14"/>
    <x v="0"/>
    <x v="0"/>
    <x v="1"/>
    <s v="Trekking Poles"/>
    <n v="2"/>
    <n v="71.77"/>
    <n v="0"/>
    <n v="32.450000000000003"/>
    <n v="143.54"/>
    <n v="64.900000000000006"/>
    <n v="78.639999999999986"/>
    <n v="0.54786122335237553"/>
  </r>
  <r>
    <n v="1496"/>
    <x v="110"/>
    <n v="2026"/>
    <x v="1"/>
    <n v="4"/>
    <x v="3"/>
    <x v="0"/>
    <x v="0"/>
    <x v="3"/>
    <x v="0"/>
    <x v="1"/>
    <s v="Trekking Poles"/>
    <n v="1"/>
    <n v="71.23"/>
    <n v="0.05"/>
    <n v="33.28"/>
    <n v="67.668499999999995"/>
    <n v="33.28"/>
    <n v="34.388499999999993"/>
    <n v="0.50819066478494423"/>
  </r>
  <r>
    <n v="1695"/>
    <x v="110"/>
    <n v="2026"/>
    <x v="1"/>
    <n v="4"/>
    <x v="3"/>
    <x v="0"/>
    <x v="0"/>
    <x v="2"/>
    <x v="0"/>
    <x v="1"/>
    <s v="Trekking Poles"/>
    <n v="1"/>
    <n v="71.239999999999995"/>
    <n v="0.1"/>
    <n v="33.07"/>
    <n v="64.116"/>
    <n v="33.07"/>
    <n v="31.045999999999999"/>
    <n v="0.48421610830369954"/>
  </r>
  <r>
    <n v="2812"/>
    <x v="110"/>
    <n v="2026"/>
    <x v="1"/>
    <n v="4"/>
    <x v="3"/>
    <x v="1"/>
    <x v="6"/>
    <x v="0"/>
    <x v="1"/>
    <x v="0"/>
    <s v="Trail Bike Light"/>
    <n v="1"/>
    <n v="51.39"/>
    <n v="0"/>
    <n v="22.08"/>
    <n v="51.39"/>
    <n v="22.08"/>
    <n v="29.310000000000002"/>
    <n v="0.57034442498540572"/>
  </r>
  <r>
    <n v="3017"/>
    <x v="110"/>
    <n v="2026"/>
    <x v="1"/>
    <n v="4"/>
    <x v="3"/>
    <x v="1"/>
    <x v="12"/>
    <x v="0"/>
    <x v="0"/>
    <x v="0"/>
    <s v="Cycling Pack 12L"/>
    <n v="1"/>
    <n v="102.64"/>
    <n v="0"/>
    <n v="51.86"/>
    <n v="102.64"/>
    <n v="51.86"/>
    <n v="50.78"/>
    <n v="0.49473889321901793"/>
  </r>
  <r>
    <n v="3719"/>
    <x v="110"/>
    <n v="2026"/>
    <x v="1"/>
    <n v="4"/>
    <x v="3"/>
    <x v="2"/>
    <x v="2"/>
    <x v="0"/>
    <x v="1"/>
    <x v="4"/>
    <s v="Recovery Roller"/>
    <n v="2"/>
    <n v="35.56"/>
    <n v="0.1"/>
    <n v="13.85"/>
    <n v="64.00800000000001"/>
    <n v="27.7"/>
    <n v="36.308000000000007"/>
    <n v="0.56724159480064995"/>
  </r>
  <r>
    <n v="3920"/>
    <x v="110"/>
    <n v="2026"/>
    <x v="1"/>
    <n v="4"/>
    <x v="3"/>
    <x v="1"/>
    <x v="11"/>
    <x v="0"/>
    <x v="0"/>
    <x v="0"/>
    <s v="Cycling Pack 12L"/>
    <n v="2"/>
    <n v="100.39"/>
    <n v="0"/>
    <n v="49.05"/>
    <n v="200.78"/>
    <n v="98.1"/>
    <n v="102.68"/>
    <n v="0.51140551847793603"/>
  </r>
  <r>
    <n v="4654"/>
    <x v="110"/>
    <n v="2026"/>
    <x v="1"/>
    <n v="4"/>
    <x v="3"/>
    <x v="0"/>
    <x v="15"/>
    <x v="2"/>
    <x v="0"/>
    <x v="3"/>
    <s v="Trail Tent 2P"/>
    <n v="2"/>
    <n v="191.51"/>
    <n v="0.1"/>
    <n v="101.25"/>
    <n v="344.71800000000002"/>
    <n v="202.5"/>
    <n v="142.21800000000002"/>
    <n v="0.41256331262075091"/>
  </r>
  <r>
    <n v="4920"/>
    <x v="110"/>
    <n v="2026"/>
    <x v="1"/>
    <n v="4"/>
    <x v="3"/>
    <x v="1"/>
    <x v="12"/>
    <x v="2"/>
    <x v="1"/>
    <x v="1"/>
    <s v="Trail Boots"/>
    <n v="2"/>
    <n v="147.30000000000001"/>
    <n v="0"/>
    <n v="81.2"/>
    <n v="294.60000000000002"/>
    <n v="162.4"/>
    <n v="132.20000000000002"/>
    <n v="0.44874405974202308"/>
  </r>
  <r>
    <n v="5191"/>
    <x v="110"/>
    <n v="2026"/>
    <x v="1"/>
    <n v="4"/>
    <x v="3"/>
    <x v="1"/>
    <x v="11"/>
    <x v="2"/>
    <x v="0"/>
    <x v="0"/>
    <s v="Commuter Helmet"/>
    <n v="1"/>
    <n v="79.92"/>
    <n v="0.1"/>
    <n v="43.13"/>
    <n v="71.927999999999997"/>
    <n v="43.13"/>
    <n v="28.797999999999995"/>
    <n v="0.40037259481703918"/>
  </r>
  <r>
    <n v="413"/>
    <x v="111"/>
    <n v="2026"/>
    <x v="1"/>
    <n v="4"/>
    <x v="3"/>
    <x v="1"/>
    <x v="1"/>
    <x v="0"/>
    <x v="0"/>
    <x v="3"/>
    <s v="Alpine Tent 4P"/>
    <n v="2"/>
    <n v="344.29"/>
    <n v="0.1"/>
    <n v="192.66"/>
    <n v="619.72200000000009"/>
    <n v="385.32"/>
    <n v="234.4020000000001"/>
    <n v="0.37823733867766524"/>
  </r>
  <r>
    <n v="1658"/>
    <x v="111"/>
    <n v="2026"/>
    <x v="1"/>
    <n v="4"/>
    <x v="3"/>
    <x v="2"/>
    <x v="5"/>
    <x v="0"/>
    <x v="0"/>
    <x v="1"/>
    <s v="Summit Backpack 45L"/>
    <n v="1"/>
    <n v="151.15"/>
    <n v="0"/>
    <n v="77.680000000000007"/>
    <n v="151.15"/>
    <n v="77.680000000000007"/>
    <n v="73.47"/>
    <n v="0.48607343698312933"/>
  </r>
  <r>
    <n v="2024"/>
    <x v="111"/>
    <n v="2026"/>
    <x v="1"/>
    <n v="4"/>
    <x v="3"/>
    <x v="1"/>
    <x v="6"/>
    <x v="2"/>
    <x v="1"/>
    <x v="3"/>
    <s v="Portable Camp Stove"/>
    <n v="1"/>
    <n v="81.73"/>
    <n v="0.05"/>
    <n v="39.979999999999997"/>
    <n v="77.643500000000003"/>
    <n v="39.979999999999997"/>
    <n v="37.663500000000006"/>
    <n v="0.48508246021882068"/>
  </r>
  <r>
    <n v="3980"/>
    <x v="111"/>
    <n v="2026"/>
    <x v="1"/>
    <n v="4"/>
    <x v="3"/>
    <x v="3"/>
    <x v="4"/>
    <x v="2"/>
    <x v="1"/>
    <x v="1"/>
    <s v="Trail Boots"/>
    <n v="1"/>
    <n v="142.53"/>
    <n v="0.05"/>
    <n v="77.77"/>
    <n v="135.40350000000001"/>
    <n v="77.77"/>
    <n v="57.633500000000012"/>
    <n v="0.4256426163282338"/>
  </r>
  <r>
    <n v="4239"/>
    <x v="111"/>
    <n v="2026"/>
    <x v="1"/>
    <n v="4"/>
    <x v="3"/>
    <x v="1"/>
    <x v="1"/>
    <x v="0"/>
    <x v="1"/>
    <x v="3"/>
    <s v="Portable Camp Stove"/>
    <n v="2"/>
    <n v="83.24"/>
    <n v="0"/>
    <n v="40.03"/>
    <n v="166.48"/>
    <n v="80.06"/>
    <n v="86.419999999999987"/>
    <n v="0.51910139356078799"/>
  </r>
  <r>
    <n v="4761"/>
    <x v="111"/>
    <n v="2026"/>
    <x v="1"/>
    <n v="4"/>
    <x v="3"/>
    <x v="0"/>
    <x v="0"/>
    <x v="3"/>
    <x v="1"/>
    <x v="1"/>
    <s v="Trail Boots"/>
    <n v="1"/>
    <n v="141.99"/>
    <n v="0.05"/>
    <n v="79.7"/>
    <n v="134.8905"/>
    <n v="79.7"/>
    <n v="55.1905"/>
    <n v="0.40915038494186023"/>
  </r>
  <r>
    <n v="5160"/>
    <x v="111"/>
    <n v="2026"/>
    <x v="1"/>
    <n v="4"/>
    <x v="3"/>
    <x v="1"/>
    <x v="12"/>
    <x v="0"/>
    <x v="1"/>
    <x v="4"/>
    <s v="Recovery Roller"/>
    <n v="2"/>
    <n v="35.94"/>
    <n v="0.05"/>
    <n v="14.17"/>
    <n v="68.285999999999987"/>
    <n v="28.34"/>
    <n v="39.945999999999984"/>
    <n v="0.5849808159798493"/>
  </r>
  <r>
    <n v="2224"/>
    <x v="112"/>
    <n v="2026"/>
    <x v="1"/>
    <n v="4"/>
    <x v="3"/>
    <x v="1"/>
    <x v="1"/>
    <x v="0"/>
    <x v="1"/>
    <x v="4"/>
    <s v="Training Mat"/>
    <n v="3"/>
    <n v="49.55"/>
    <n v="0"/>
    <n v="22.55"/>
    <n v="148.64999999999998"/>
    <n v="67.650000000000006"/>
    <n v="80.999999999999972"/>
    <n v="0.54490413723511588"/>
  </r>
  <r>
    <n v="2832"/>
    <x v="112"/>
    <n v="2026"/>
    <x v="1"/>
    <n v="4"/>
    <x v="3"/>
    <x v="3"/>
    <x v="8"/>
    <x v="3"/>
    <x v="0"/>
    <x v="4"/>
    <s v="Resistance Band Set"/>
    <n v="1"/>
    <n v="39.89"/>
    <n v="0.05"/>
    <n v="15.06"/>
    <n v="37.895499999999998"/>
    <n v="15.06"/>
    <n v="22.835499999999996"/>
    <n v="0.60259133670224685"/>
  </r>
  <r>
    <n v="3000"/>
    <x v="112"/>
    <n v="2026"/>
    <x v="1"/>
    <n v="4"/>
    <x v="3"/>
    <x v="3"/>
    <x v="7"/>
    <x v="3"/>
    <x v="1"/>
    <x v="4"/>
    <s v="Resistance Band Set"/>
    <n v="1"/>
    <n v="40.630000000000003"/>
    <n v="0.1"/>
    <n v="14.67"/>
    <n v="36.567"/>
    <n v="14.67"/>
    <n v="21.896999999999998"/>
    <n v="0.59881860694068423"/>
  </r>
  <r>
    <n v="3206"/>
    <x v="112"/>
    <n v="2026"/>
    <x v="1"/>
    <n v="4"/>
    <x v="3"/>
    <x v="3"/>
    <x v="8"/>
    <x v="3"/>
    <x v="0"/>
    <x v="0"/>
    <s v="Compact Repair Kit"/>
    <n v="4"/>
    <n v="39.78"/>
    <n v="0.05"/>
    <n v="16.7"/>
    <n v="151.16399999999999"/>
    <n v="66.8"/>
    <n v="84.36399999999999"/>
    <n v="0.55809584292556425"/>
  </r>
  <r>
    <n v="3777"/>
    <x v="112"/>
    <n v="2026"/>
    <x v="1"/>
    <n v="4"/>
    <x v="3"/>
    <x v="3"/>
    <x v="4"/>
    <x v="3"/>
    <x v="2"/>
    <x v="1"/>
    <s v="Hiking Daypack 20L"/>
    <n v="1"/>
    <n v="92.74"/>
    <n v="0"/>
    <n v="46.1"/>
    <n v="92.74"/>
    <n v="46.1"/>
    <n v="46.639999999999993"/>
    <n v="0.50291136510675005"/>
  </r>
  <r>
    <n v="4980"/>
    <x v="112"/>
    <n v="2026"/>
    <x v="1"/>
    <n v="4"/>
    <x v="3"/>
    <x v="1"/>
    <x v="6"/>
    <x v="2"/>
    <x v="0"/>
    <x v="3"/>
    <s v="Compact Sleeping Bag"/>
    <n v="2"/>
    <n v="120.49"/>
    <n v="0.1"/>
    <n v="62.23"/>
    <n v="216.88200000000001"/>
    <n v="124.46"/>
    <n v="92.422000000000011"/>
    <n v="0.42613955976060719"/>
  </r>
  <r>
    <n v="1102"/>
    <x v="113"/>
    <n v="2026"/>
    <x v="1"/>
    <n v="4"/>
    <x v="3"/>
    <x v="1"/>
    <x v="6"/>
    <x v="0"/>
    <x v="2"/>
    <x v="1"/>
    <s v="Trekking Poles"/>
    <n v="2"/>
    <n v="70.53"/>
    <n v="0"/>
    <n v="32.229999999999997"/>
    <n v="141.06"/>
    <n v="64.459999999999994"/>
    <n v="76.600000000000009"/>
    <n v="0.54303133418403526"/>
  </r>
  <r>
    <n v="1333"/>
    <x v="113"/>
    <n v="2026"/>
    <x v="1"/>
    <n v="4"/>
    <x v="3"/>
    <x v="1"/>
    <x v="14"/>
    <x v="0"/>
    <x v="1"/>
    <x v="1"/>
    <s v="Hiking Daypack 20L"/>
    <n v="1"/>
    <n v="90.87"/>
    <n v="0.1"/>
    <n v="44.4"/>
    <n v="81.783000000000001"/>
    <n v="44.4"/>
    <n v="37.383000000000003"/>
    <n v="0.45709988628443565"/>
  </r>
  <r>
    <n v="1369"/>
    <x v="113"/>
    <n v="2026"/>
    <x v="1"/>
    <n v="4"/>
    <x v="3"/>
    <x v="1"/>
    <x v="14"/>
    <x v="1"/>
    <x v="0"/>
    <x v="4"/>
    <s v="Weighted Vest"/>
    <n v="3"/>
    <n v="124.31"/>
    <n v="0.2"/>
    <n v="67.97"/>
    <n v="298.34399999999999"/>
    <n v="203.91"/>
    <n v="94.433999999999997"/>
    <n v="0.31652723031131846"/>
  </r>
  <r>
    <n v="1712"/>
    <x v="113"/>
    <n v="2026"/>
    <x v="1"/>
    <n v="4"/>
    <x v="3"/>
    <x v="1"/>
    <x v="1"/>
    <x v="1"/>
    <x v="0"/>
    <x v="0"/>
    <s v="Compact Repair Kit"/>
    <n v="15"/>
    <n v="41.21"/>
    <n v="0.15"/>
    <n v="16.760000000000002"/>
    <n v="525.42750000000001"/>
    <n v="251.40000000000003"/>
    <n v="274.02749999999997"/>
    <n v="0.52153246642020068"/>
  </r>
  <r>
    <n v="2229"/>
    <x v="113"/>
    <n v="2026"/>
    <x v="1"/>
    <n v="4"/>
    <x v="3"/>
    <x v="0"/>
    <x v="0"/>
    <x v="0"/>
    <x v="1"/>
    <x v="1"/>
    <s v="Trail Boots"/>
    <n v="2"/>
    <n v="145.75"/>
    <n v="0.1"/>
    <n v="78.900000000000006"/>
    <n v="262.35000000000002"/>
    <n v="157.80000000000001"/>
    <n v="104.55000000000001"/>
    <n v="0.39851343624928531"/>
  </r>
  <r>
    <n v="3458"/>
    <x v="113"/>
    <n v="2026"/>
    <x v="1"/>
    <n v="4"/>
    <x v="3"/>
    <x v="2"/>
    <x v="3"/>
    <x v="0"/>
    <x v="1"/>
    <x v="2"/>
    <s v="Carry-On Duffel"/>
    <n v="1"/>
    <n v="134.86000000000001"/>
    <n v="0"/>
    <n v="66.040000000000006"/>
    <n v="134.86000000000001"/>
    <n v="66.040000000000006"/>
    <n v="68.820000000000007"/>
    <n v="0.51030698502150373"/>
  </r>
  <r>
    <n v="4637"/>
    <x v="113"/>
    <n v="2026"/>
    <x v="1"/>
    <n v="4"/>
    <x v="3"/>
    <x v="3"/>
    <x v="13"/>
    <x v="2"/>
    <x v="1"/>
    <x v="2"/>
    <s v="Carry-On Duffel"/>
    <n v="1"/>
    <n v="136.07"/>
    <n v="0"/>
    <n v="65.17"/>
    <n v="136.07"/>
    <n v="65.17"/>
    <n v="70.899999999999991"/>
    <n v="0.52105533916366575"/>
  </r>
  <r>
    <n v="4726"/>
    <x v="113"/>
    <n v="2026"/>
    <x v="1"/>
    <n v="4"/>
    <x v="3"/>
    <x v="0"/>
    <x v="15"/>
    <x v="2"/>
    <x v="2"/>
    <x v="2"/>
    <s v="Packing Cube Set"/>
    <n v="1"/>
    <n v="47.25"/>
    <n v="0.1"/>
    <n v="18.25"/>
    <n v="42.524999999999999"/>
    <n v="18.25"/>
    <n v="24.274999999999999"/>
    <n v="0.57084068195179305"/>
  </r>
  <r>
    <n v="4838"/>
    <x v="113"/>
    <n v="2026"/>
    <x v="1"/>
    <n v="4"/>
    <x v="3"/>
    <x v="0"/>
    <x v="0"/>
    <x v="0"/>
    <x v="2"/>
    <x v="0"/>
    <s v="Compact Repair Kit"/>
    <n v="2"/>
    <n v="41.32"/>
    <n v="0.1"/>
    <n v="16.66"/>
    <n v="74.376000000000005"/>
    <n v="33.32"/>
    <n v="41.056000000000004"/>
    <n v="0.5520060234484242"/>
  </r>
  <r>
    <n v="5075"/>
    <x v="113"/>
    <n v="2026"/>
    <x v="1"/>
    <n v="4"/>
    <x v="3"/>
    <x v="0"/>
    <x v="15"/>
    <x v="3"/>
    <x v="1"/>
    <x v="0"/>
    <s v="Commuter Helmet"/>
    <n v="2"/>
    <n v="81.75"/>
    <n v="0"/>
    <n v="41.92"/>
    <n v="163.5"/>
    <n v="83.84"/>
    <n v="79.66"/>
    <n v="0.48721712538226297"/>
  </r>
  <r>
    <n v="149"/>
    <x v="114"/>
    <n v="2026"/>
    <x v="1"/>
    <n v="4"/>
    <x v="3"/>
    <x v="1"/>
    <x v="12"/>
    <x v="0"/>
    <x v="0"/>
    <x v="2"/>
    <s v="Insulated Bottle"/>
    <n v="1"/>
    <n v="36.020000000000003"/>
    <n v="0.05"/>
    <n v="13.72"/>
    <n v="34.219000000000001"/>
    <n v="13.72"/>
    <n v="20.499000000000002"/>
    <n v="0.59905315760250155"/>
  </r>
  <r>
    <n v="449"/>
    <x v="114"/>
    <n v="2026"/>
    <x v="1"/>
    <n v="4"/>
    <x v="3"/>
    <x v="2"/>
    <x v="5"/>
    <x v="0"/>
    <x v="2"/>
    <x v="2"/>
    <s v="Insulated Bottle"/>
    <n v="1"/>
    <n v="36.68"/>
    <n v="0"/>
    <n v="13.27"/>
    <n v="36.68"/>
    <n v="13.27"/>
    <n v="23.41"/>
    <n v="0.63822246455834242"/>
  </r>
  <r>
    <n v="1422"/>
    <x v="114"/>
    <n v="2026"/>
    <x v="1"/>
    <n v="4"/>
    <x v="3"/>
    <x v="3"/>
    <x v="8"/>
    <x v="1"/>
    <x v="2"/>
    <x v="3"/>
    <s v="Alpine Tent 4P"/>
    <n v="6"/>
    <n v="348.16"/>
    <n v="0.1"/>
    <n v="198.24"/>
    <n v="1880.0640000000001"/>
    <n v="1189.44"/>
    <n v="690.62400000000002"/>
    <n v="0.36734068627450978"/>
  </r>
  <r>
    <n v="3248"/>
    <x v="114"/>
    <n v="2026"/>
    <x v="1"/>
    <n v="4"/>
    <x v="3"/>
    <x v="2"/>
    <x v="16"/>
    <x v="0"/>
    <x v="0"/>
    <x v="0"/>
    <s v="Compact Repair Kit"/>
    <n v="2"/>
    <n v="39.799999999999997"/>
    <n v="0.05"/>
    <n v="16.23"/>
    <n v="75.61999999999999"/>
    <n v="32.46"/>
    <n v="43.159999999999989"/>
    <n v="0.57074847923829664"/>
  </r>
  <r>
    <n v="3445"/>
    <x v="114"/>
    <n v="2026"/>
    <x v="1"/>
    <n v="4"/>
    <x v="3"/>
    <x v="0"/>
    <x v="15"/>
    <x v="0"/>
    <x v="0"/>
    <x v="0"/>
    <s v="Compact Repair Kit"/>
    <n v="5"/>
    <n v="39.369999999999997"/>
    <n v="0.05"/>
    <n v="16.760000000000002"/>
    <n v="187.00749999999999"/>
    <n v="83.800000000000011"/>
    <n v="103.20749999999998"/>
    <n v="0.55188963009504954"/>
  </r>
  <r>
    <n v="3930"/>
    <x v="114"/>
    <n v="2026"/>
    <x v="1"/>
    <n v="4"/>
    <x v="3"/>
    <x v="1"/>
    <x v="12"/>
    <x v="3"/>
    <x v="0"/>
    <x v="4"/>
    <s v="Resistance Band Set"/>
    <n v="2"/>
    <n v="40.85"/>
    <n v="0"/>
    <n v="14.99"/>
    <n v="81.7"/>
    <n v="29.98"/>
    <n v="51.72"/>
    <n v="0.633047735618115"/>
  </r>
  <r>
    <n v="3969"/>
    <x v="114"/>
    <n v="2026"/>
    <x v="1"/>
    <n v="4"/>
    <x v="3"/>
    <x v="3"/>
    <x v="8"/>
    <x v="3"/>
    <x v="0"/>
    <x v="1"/>
    <s v="Hiking Daypack 20L"/>
    <n v="1"/>
    <n v="92.91"/>
    <n v="0.05"/>
    <n v="46"/>
    <n v="88.264499999999998"/>
    <n v="46"/>
    <n v="42.264499999999998"/>
    <n v="0.4788391709010984"/>
  </r>
  <r>
    <n v="4190"/>
    <x v="114"/>
    <n v="2026"/>
    <x v="1"/>
    <n v="4"/>
    <x v="3"/>
    <x v="3"/>
    <x v="13"/>
    <x v="0"/>
    <x v="1"/>
    <x v="1"/>
    <s v="Summit Backpack 45L"/>
    <n v="1"/>
    <n v="152.01"/>
    <n v="0"/>
    <n v="80.33"/>
    <n v="152.01"/>
    <n v="80.33"/>
    <n v="71.679999999999993"/>
    <n v="0.47154792447865268"/>
  </r>
  <r>
    <n v="4442"/>
    <x v="114"/>
    <n v="2026"/>
    <x v="1"/>
    <n v="4"/>
    <x v="3"/>
    <x v="1"/>
    <x v="6"/>
    <x v="3"/>
    <x v="1"/>
    <x v="2"/>
    <s v="Insulated Bottle"/>
    <n v="1"/>
    <n v="36.65"/>
    <n v="0"/>
    <n v="13.28"/>
    <n v="36.65"/>
    <n v="13.28"/>
    <n v="23.369999999999997"/>
    <n v="0.63765347885402446"/>
  </r>
  <r>
    <n v="228"/>
    <x v="115"/>
    <n v="2026"/>
    <x v="1"/>
    <n v="4"/>
    <x v="3"/>
    <x v="3"/>
    <x v="8"/>
    <x v="0"/>
    <x v="0"/>
    <x v="3"/>
    <s v="Portable Camp Stove"/>
    <n v="5"/>
    <n v="80.819999999999993"/>
    <n v="0"/>
    <n v="40.47"/>
    <n v="404.09999999999997"/>
    <n v="202.35"/>
    <n v="201.74999999999997"/>
    <n v="0.49925760950259834"/>
  </r>
  <r>
    <n v="2101"/>
    <x v="115"/>
    <n v="2026"/>
    <x v="1"/>
    <n v="4"/>
    <x v="3"/>
    <x v="3"/>
    <x v="4"/>
    <x v="0"/>
    <x v="1"/>
    <x v="1"/>
    <s v="Trail Boots"/>
    <n v="4"/>
    <n v="144.69999999999999"/>
    <n v="0"/>
    <n v="79.41"/>
    <n v="578.79999999999995"/>
    <n v="317.64"/>
    <n v="261.15999999999997"/>
    <n v="0.45120939875604699"/>
  </r>
  <r>
    <n v="2590"/>
    <x v="115"/>
    <n v="2026"/>
    <x v="1"/>
    <n v="4"/>
    <x v="3"/>
    <x v="1"/>
    <x v="6"/>
    <x v="2"/>
    <x v="1"/>
    <x v="4"/>
    <s v="Recovery Roller"/>
    <n v="2"/>
    <n v="36.51"/>
    <n v="0.1"/>
    <n v="14.18"/>
    <n v="65.718000000000004"/>
    <n v="28.36"/>
    <n v="37.358000000000004"/>
    <n v="0.56845917404668433"/>
  </r>
  <r>
    <n v="2957"/>
    <x v="115"/>
    <n v="2026"/>
    <x v="1"/>
    <n v="4"/>
    <x v="3"/>
    <x v="3"/>
    <x v="7"/>
    <x v="3"/>
    <x v="1"/>
    <x v="2"/>
    <s v="Insulated Bottle"/>
    <n v="3"/>
    <n v="36.58"/>
    <n v="0.05"/>
    <n v="13.71"/>
    <n v="104.25299999999999"/>
    <n v="41.13"/>
    <n v="63.122999999999983"/>
    <n v="0.60547897902218628"/>
  </r>
  <r>
    <n v="4270"/>
    <x v="115"/>
    <n v="2026"/>
    <x v="1"/>
    <n v="4"/>
    <x v="3"/>
    <x v="3"/>
    <x v="7"/>
    <x v="2"/>
    <x v="2"/>
    <x v="3"/>
    <s v="Trail Tent 2P"/>
    <n v="2"/>
    <n v="191.59"/>
    <n v="0"/>
    <n v="102.52"/>
    <n v="383.18"/>
    <n v="205.04"/>
    <n v="178.14000000000001"/>
    <n v="0.46489900307949272"/>
  </r>
  <r>
    <n v="4324"/>
    <x v="115"/>
    <n v="2026"/>
    <x v="1"/>
    <n v="4"/>
    <x v="3"/>
    <x v="3"/>
    <x v="8"/>
    <x v="1"/>
    <x v="2"/>
    <x v="3"/>
    <s v="Alpine Tent 4P"/>
    <n v="6"/>
    <n v="337.24"/>
    <n v="0.05"/>
    <n v="198.63"/>
    <n v="1922.268"/>
    <n v="1191.78"/>
    <n v="730.48800000000006"/>
    <n v="0.38001360892445801"/>
  </r>
  <r>
    <n v="5010"/>
    <x v="115"/>
    <n v="2026"/>
    <x v="1"/>
    <n v="4"/>
    <x v="3"/>
    <x v="3"/>
    <x v="7"/>
    <x v="1"/>
    <x v="2"/>
    <x v="2"/>
    <s v="Packing Cube Set"/>
    <n v="3"/>
    <n v="46.2"/>
    <n v="0.1"/>
    <n v="18.149999999999999"/>
    <n v="124.74000000000002"/>
    <n v="54.449999999999996"/>
    <n v="70.29000000000002"/>
    <n v="0.5634920634920636"/>
  </r>
  <r>
    <n v="5092"/>
    <x v="115"/>
    <n v="2026"/>
    <x v="1"/>
    <n v="4"/>
    <x v="3"/>
    <x v="1"/>
    <x v="1"/>
    <x v="3"/>
    <x v="2"/>
    <x v="4"/>
    <s v="Training Mat"/>
    <n v="4"/>
    <n v="50.84"/>
    <n v="0.05"/>
    <n v="22.63"/>
    <n v="193.19200000000001"/>
    <n v="90.52"/>
    <n v="102.67200000000001"/>
    <n v="0.53145057766367143"/>
  </r>
  <r>
    <n v="1061"/>
    <x v="116"/>
    <n v="2026"/>
    <x v="1"/>
    <n v="4"/>
    <x v="3"/>
    <x v="3"/>
    <x v="13"/>
    <x v="0"/>
    <x v="0"/>
    <x v="2"/>
    <s v="Travel Backpack 35L"/>
    <n v="1"/>
    <n v="166.5"/>
    <n v="0"/>
    <n v="85.55"/>
    <n v="166.5"/>
    <n v="85.55"/>
    <n v="80.95"/>
    <n v="0.4861861861861862"/>
  </r>
  <r>
    <n v="1099"/>
    <x v="116"/>
    <n v="2026"/>
    <x v="1"/>
    <n v="4"/>
    <x v="3"/>
    <x v="3"/>
    <x v="4"/>
    <x v="3"/>
    <x v="1"/>
    <x v="1"/>
    <s v="Trekking Poles"/>
    <n v="1"/>
    <n v="70.2"/>
    <n v="0"/>
    <n v="32.06"/>
    <n v="70.2"/>
    <n v="32.06"/>
    <n v="38.14"/>
    <n v="0.5433048433048433"/>
  </r>
  <r>
    <n v="3500"/>
    <x v="116"/>
    <n v="2026"/>
    <x v="1"/>
    <n v="4"/>
    <x v="3"/>
    <x v="1"/>
    <x v="12"/>
    <x v="0"/>
    <x v="1"/>
    <x v="4"/>
    <s v="Training Mat"/>
    <n v="4"/>
    <n v="50.67"/>
    <n v="0"/>
    <n v="22.62"/>
    <n v="202.68"/>
    <n v="90.48"/>
    <n v="112.2"/>
    <n v="0.55358200118413259"/>
  </r>
  <r>
    <n v="3856"/>
    <x v="116"/>
    <n v="2026"/>
    <x v="1"/>
    <n v="4"/>
    <x v="3"/>
    <x v="1"/>
    <x v="11"/>
    <x v="2"/>
    <x v="1"/>
    <x v="2"/>
    <s v="Travel Backpack 35L"/>
    <n v="3"/>
    <n v="161.05000000000001"/>
    <n v="0.05"/>
    <n v="87.43"/>
    <n v="458.99250000000001"/>
    <n v="262.29000000000002"/>
    <n v="196.70249999999999"/>
    <n v="0.4285527541299694"/>
  </r>
  <r>
    <n v="4044"/>
    <x v="116"/>
    <n v="2026"/>
    <x v="1"/>
    <n v="4"/>
    <x v="3"/>
    <x v="1"/>
    <x v="6"/>
    <x v="1"/>
    <x v="1"/>
    <x v="4"/>
    <s v="Weighted Vest"/>
    <n v="10"/>
    <n v="124.59"/>
    <n v="0.15"/>
    <n v="67.14"/>
    <n v="1059.0150000000001"/>
    <n v="671.4"/>
    <n v="387.61500000000012"/>
    <n v="0.36601464568490538"/>
  </r>
  <r>
    <n v="4235"/>
    <x v="116"/>
    <n v="2026"/>
    <x v="1"/>
    <n v="4"/>
    <x v="3"/>
    <x v="2"/>
    <x v="16"/>
    <x v="0"/>
    <x v="2"/>
    <x v="4"/>
    <s v="Training Mat"/>
    <n v="1"/>
    <n v="50.18"/>
    <n v="0"/>
    <n v="22.05"/>
    <n v="50.18"/>
    <n v="22.05"/>
    <n v="28.13"/>
    <n v="0.56058190514149064"/>
  </r>
  <r>
    <n v="122"/>
    <x v="117"/>
    <n v="2026"/>
    <x v="1"/>
    <n v="4"/>
    <x v="3"/>
    <x v="1"/>
    <x v="11"/>
    <x v="0"/>
    <x v="1"/>
    <x v="3"/>
    <s v="Portable Camp Stove"/>
    <n v="1"/>
    <n v="83.38"/>
    <n v="0"/>
    <n v="38.979999999999997"/>
    <n v="83.38"/>
    <n v="38.979999999999997"/>
    <n v="44.4"/>
    <n v="0.53250179899256422"/>
  </r>
  <r>
    <n v="239"/>
    <x v="117"/>
    <n v="2026"/>
    <x v="1"/>
    <n v="4"/>
    <x v="3"/>
    <x v="3"/>
    <x v="7"/>
    <x v="0"/>
    <x v="0"/>
    <x v="2"/>
    <s v="Insulated Bottle"/>
    <n v="1"/>
    <n v="35.549999999999997"/>
    <n v="0.05"/>
    <n v="13.25"/>
    <n v="33.772499999999994"/>
    <n v="13.25"/>
    <n v="20.522499999999994"/>
    <n v="0.60766896143311855"/>
  </r>
  <r>
    <n v="356"/>
    <x v="117"/>
    <n v="2026"/>
    <x v="1"/>
    <n v="4"/>
    <x v="3"/>
    <x v="3"/>
    <x v="8"/>
    <x v="2"/>
    <x v="1"/>
    <x v="1"/>
    <s v="Summit Backpack 45L"/>
    <n v="1"/>
    <n v="154.36000000000001"/>
    <n v="0"/>
    <n v="77.760000000000005"/>
    <n v="154.36000000000001"/>
    <n v="77.760000000000005"/>
    <n v="76.600000000000009"/>
    <n v="0.49624254988338951"/>
  </r>
  <r>
    <n v="785"/>
    <x v="117"/>
    <n v="2026"/>
    <x v="1"/>
    <n v="4"/>
    <x v="3"/>
    <x v="0"/>
    <x v="9"/>
    <x v="3"/>
    <x v="1"/>
    <x v="1"/>
    <s v="Summit Backpack 45L"/>
    <n v="1"/>
    <n v="155.68"/>
    <n v="0"/>
    <n v="77.97"/>
    <n v="155.68"/>
    <n v="77.97"/>
    <n v="77.710000000000008"/>
    <n v="0.49916495375128472"/>
  </r>
  <r>
    <n v="2325"/>
    <x v="117"/>
    <n v="2026"/>
    <x v="1"/>
    <n v="4"/>
    <x v="3"/>
    <x v="0"/>
    <x v="0"/>
    <x v="0"/>
    <x v="0"/>
    <x v="4"/>
    <s v="Resistance Band Set"/>
    <n v="1"/>
    <n v="40.950000000000003"/>
    <n v="0.15"/>
    <n v="14.89"/>
    <n v="34.807500000000005"/>
    <n v="14.89"/>
    <n v="19.917500000000004"/>
    <n v="0.57221863104216053"/>
  </r>
  <r>
    <n v="2566"/>
    <x v="117"/>
    <n v="2026"/>
    <x v="1"/>
    <n v="4"/>
    <x v="3"/>
    <x v="3"/>
    <x v="13"/>
    <x v="3"/>
    <x v="0"/>
    <x v="2"/>
    <s v="Packing Cube Set"/>
    <n v="3"/>
    <n v="47.28"/>
    <n v="0.05"/>
    <n v="18.52"/>
    <n v="134.74799999999999"/>
    <n v="55.56"/>
    <n v="79.187999999999988"/>
    <n v="0.58767477068305274"/>
  </r>
  <r>
    <n v="3105"/>
    <x v="117"/>
    <n v="2026"/>
    <x v="1"/>
    <n v="4"/>
    <x v="3"/>
    <x v="3"/>
    <x v="7"/>
    <x v="0"/>
    <x v="0"/>
    <x v="4"/>
    <s v="Training Mat"/>
    <n v="4"/>
    <n v="51.57"/>
    <n v="0.1"/>
    <n v="22.58"/>
    <n v="185.65200000000002"/>
    <n v="90.32"/>
    <n v="95.332000000000022"/>
    <n v="0.51349837330058401"/>
  </r>
  <r>
    <n v="3167"/>
    <x v="117"/>
    <n v="2026"/>
    <x v="1"/>
    <n v="4"/>
    <x v="3"/>
    <x v="3"/>
    <x v="8"/>
    <x v="0"/>
    <x v="2"/>
    <x v="0"/>
    <s v="Trail Bike Light"/>
    <n v="1"/>
    <n v="51.61"/>
    <n v="0"/>
    <n v="23"/>
    <n v="51.61"/>
    <n v="23"/>
    <n v="28.61"/>
    <n v="0.55434993218368533"/>
  </r>
  <r>
    <n v="4396"/>
    <x v="117"/>
    <n v="2026"/>
    <x v="1"/>
    <n v="4"/>
    <x v="3"/>
    <x v="0"/>
    <x v="15"/>
    <x v="2"/>
    <x v="0"/>
    <x v="4"/>
    <s v="Training Mat"/>
    <n v="1"/>
    <n v="50.56"/>
    <n v="0.05"/>
    <n v="22.06"/>
    <n v="48.031999999999996"/>
    <n v="22.06"/>
    <n v="25.971999999999998"/>
    <n v="0.54072285143237842"/>
  </r>
  <r>
    <n v="4475"/>
    <x v="117"/>
    <n v="2026"/>
    <x v="1"/>
    <n v="4"/>
    <x v="3"/>
    <x v="2"/>
    <x v="5"/>
    <x v="3"/>
    <x v="2"/>
    <x v="2"/>
    <s v="Travel Backpack 35L"/>
    <n v="2"/>
    <n v="165.74"/>
    <n v="0"/>
    <n v="87.73"/>
    <n v="331.48"/>
    <n v="175.46"/>
    <n v="156.02000000000001"/>
    <n v="0.47067696391939184"/>
  </r>
  <r>
    <n v="4482"/>
    <x v="117"/>
    <n v="2026"/>
    <x v="1"/>
    <n v="4"/>
    <x v="3"/>
    <x v="2"/>
    <x v="2"/>
    <x v="0"/>
    <x v="2"/>
    <x v="4"/>
    <s v="Recovery Roller"/>
    <n v="3"/>
    <n v="36.770000000000003"/>
    <n v="0"/>
    <n v="13.63"/>
    <n v="110.31"/>
    <n v="40.89"/>
    <n v="69.42"/>
    <n v="0.62931737829752521"/>
  </r>
  <r>
    <n v="5022"/>
    <x v="117"/>
    <n v="2026"/>
    <x v="1"/>
    <n v="4"/>
    <x v="3"/>
    <x v="3"/>
    <x v="7"/>
    <x v="0"/>
    <x v="2"/>
    <x v="3"/>
    <s v="Trail Tent 2P"/>
    <n v="2"/>
    <n v="196.37"/>
    <n v="0"/>
    <n v="101.73"/>
    <n v="392.74"/>
    <n v="203.46"/>
    <n v="189.28"/>
    <n v="0.48194734429902736"/>
  </r>
  <r>
    <n v="1304"/>
    <x v="118"/>
    <n v="2026"/>
    <x v="1"/>
    <n v="4"/>
    <x v="3"/>
    <x v="0"/>
    <x v="0"/>
    <x v="3"/>
    <x v="0"/>
    <x v="2"/>
    <s v="Insulated Bottle"/>
    <n v="2"/>
    <n v="35.33"/>
    <n v="0"/>
    <n v="13.69"/>
    <n v="70.66"/>
    <n v="27.38"/>
    <n v="43.28"/>
    <n v="0.61251061420888764"/>
  </r>
  <r>
    <n v="3008"/>
    <x v="118"/>
    <n v="2026"/>
    <x v="1"/>
    <n v="4"/>
    <x v="3"/>
    <x v="2"/>
    <x v="2"/>
    <x v="1"/>
    <x v="2"/>
    <x v="2"/>
    <s v="Packing Cube Set"/>
    <n v="4"/>
    <n v="46.43"/>
    <n v="0.1"/>
    <n v="18.04"/>
    <n v="167.148"/>
    <n v="72.16"/>
    <n v="94.988"/>
    <n v="0.56828678775695796"/>
  </r>
  <r>
    <n v="4140"/>
    <x v="118"/>
    <n v="2026"/>
    <x v="1"/>
    <n v="4"/>
    <x v="3"/>
    <x v="3"/>
    <x v="7"/>
    <x v="3"/>
    <x v="1"/>
    <x v="4"/>
    <s v="Weighted Vest"/>
    <n v="1"/>
    <n v="125.25"/>
    <n v="0"/>
    <n v="70.88"/>
    <n v="125.25"/>
    <n v="70.88"/>
    <n v="54.370000000000005"/>
    <n v="0.43409181636726552"/>
  </r>
  <r>
    <n v="4151"/>
    <x v="118"/>
    <n v="2026"/>
    <x v="1"/>
    <n v="4"/>
    <x v="3"/>
    <x v="1"/>
    <x v="14"/>
    <x v="0"/>
    <x v="0"/>
    <x v="3"/>
    <s v="Alpine Tent 4P"/>
    <n v="1"/>
    <n v="341.98"/>
    <n v="0"/>
    <n v="192.43"/>
    <n v="341.98"/>
    <n v="192.43"/>
    <n v="149.55000000000001"/>
    <n v="0.43730627522077314"/>
  </r>
  <r>
    <n v="4650"/>
    <x v="118"/>
    <n v="2026"/>
    <x v="1"/>
    <n v="4"/>
    <x v="3"/>
    <x v="1"/>
    <x v="6"/>
    <x v="3"/>
    <x v="2"/>
    <x v="4"/>
    <s v="Resistance Band Set"/>
    <n v="1"/>
    <n v="40.04"/>
    <n v="0"/>
    <n v="14.72"/>
    <n v="40.04"/>
    <n v="14.72"/>
    <n v="25.32"/>
    <n v="0.63236763236763238"/>
  </r>
  <r>
    <n v="4897"/>
    <x v="118"/>
    <n v="2026"/>
    <x v="1"/>
    <n v="4"/>
    <x v="3"/>
    <x v="3"/>
    <x v="13"/>
    <x v="0"/>
    <x v="0"/>
    <x v="0"/>
    <s v="Compact Repair Kit"/>
    <n v="3"/>
    <n v="40.47"/>
    <n v="0.05"/>
    <n v="17.14"/>
    <n v="115.33949999999999"/>
    <n v="51.42"/>
    <n v="63.919499999999985"/>
    <n v="0.5541856866034619"/>
  </r>
  <r>
    <n v="792"/>
    <x v="119"/>
    <n v="2026"/>
    <x v="1"/>
    <n v="4"/>
    <x v="3"/>
    <x v="3"/>
    <x v="8"/>
    <x v="1"/>
    <x v="0"/>
    <x v="3"/>
    <s v="Portable Camp Stove"/>
    <n v="6"/>
    <n v="83.7"/>
    <n v="0.2"/>
    <n v="38.58"/>
    <n v="401.76000000000005"/>
    <n v="231.48"/>
    <n v="170.28000000000006"/>
    <n v="0.42383512544802876"/>
  </r>
  <r>
    <n v="1796"/>
    <x v="119"/>
    <n v="2026"/>
    <x v="1"/>
    <n v="4"/>
    <x v="3"/>
    <x v="0"/>
    <x v="15"/>
    <x v="0"/>
    <x v="0"/>
    <x v="3"/>
    <s v="Portable Camp Stove"/>
    <n v="4"/>
    <n v="83.27"/>
    <n v="0"/>
    <n v="39.979999999999997"/>
    <n v="333.08"/>
    <n v="159.91999999999999"/>
    <n v="173.16"/>
    <n v="0.51987510507986068"/>
  </r>
  <r>
    <n v="3222"/>
    <x v="119"/>
    <n v="2026"/>
    <x v="1"/>
    <n v="4"/>
    <x v="3"/>
    <x v="2"/>
    <x v="16"/>
    <x v="1"/>
    <x v="2"/>
    <x v="3"/>
    <s v="Compact Sleeping Bag"/>
    <n v="3"/>
    <n v="126.03"/>
    <n v="0.1"/>
    <n v="61.75"/>
    <n v="340.28100000000006"/>
    <n v="185.25"/>
    <n v="155.03100000000006"/>
    <n v="0.45559699189787273"/>
  </r>
  <r>
    <n v="3237"/>
    <x v="119"/>
    <n v="2026"/>
    <x v="1"/>
    <n v="4"/>
    <x v="3"/>
    <x v="1"/>
    <x v="14"/>
    <x v="0"/>
    <x v="1"/>
    <x v="3"/>
    <s v="Compact Sleeping Bag"/>
    <n v="1"/>
    <n v="122.86"/>
    <n v="0.05"/>
    <n v="59.22"/>
    <n v="116.717"/>
    <n v="59.22"/>
    <n v="57.497"/>
    <n v="0.49261889870370212"/>
  </r>
  <r>
    <n v="3695"/>
    <x v="119"/>
    <n v="2026"/>
    <x v="1"/>
    <n v="4"/>
    <x v="3"/>
    <x v="2"/>
    <x v="2"/>
    <x v="0"/>
    <x v="1"/>
    <x v="0"/>
    <s v="Compact Repair Kit"/>
    <n v="1"/>
    <n v="39.44"/>
    <n v="0.1"/>
    <n v="16.63"/>
    <n v="35.496000000000002"/>
    <n v="16.63"/>
    <n v="18.866000000000003"/>
    <n v="0.53149650664863657"/>
  </r>
  <r>
    <n v="5148"/>
    <x v="119"/>
    <n v="2026"/>
    <x v="1"/>
    <n v="4"/>
    <x v="3"/>
    <x v="2"/>
    <x v="10"/>
    <x v="0"/>
    <x v="0"/>
    <x v="2"/>
    <s v="Carry-On Duffel"/>
    <n v="1"/>
    <n v="130.34"/>
    <n v="0.1"/>
    <n v="66.680000000000007"/>
    <n v="117.30600000000001"/>
    <n v="66.680000000000007"/>
    <n v="50.626000000000005"/>
    <n v="0.43157212759790631"/>
  </r>
  <r>
    <n v="534"/>
    <x v="120"/>
    <n v="2026"/>
    <x v="1"/>
    <n v="5"/>
    <x v="4"/>
    <x v="1"/>
    <x v="12"/>
    <x v="0"/>
    <x v="2"/>
    <x v="1"/>
    <s v="Summit Backpack 45L"/>
    <n v="1"/>
    <n v="154.86000000000001"/>
    <n v="0"/>
    <n v="78.37"/>
    <n v="154.86000000000001"/>
    <n v="78.37"/>
    <n v="76.490000000000009"/>
    <n v="0.49393000129148912"/>
  </r>
  <r>
    <n v="551"/>
    <x v="120"/>
    <n v="2026"/>
    <x v="1"/>
    <n v="5"/>
    <x v="4"/>
    <x v="3"/>
    <x v="8"/>
    <x v="2"/>
    <x v="0"/>
    <x v="0"/>
    <s v="Cycling Pack 12L"/>
    <n v="4"/>
    <n v="103.64"/>
    <n v="0"/>
    <n v="50.59"/>
    <n v="414.56"/>
    <n v="202.36"/>
    <n v="212.2"/>
    <n v="0.51186800463141646"/>
  </r>
  <r>
    <n v="2110"/>
    <x v="120"/>
    <n v="2026"/>
    <x v="1"/>
    <n v="5"/>
    <x v="4"/>
    <x v="0"/>
    <x v="15"/>
    <x v="0"/>
    <x v="0"/>
    <x v="2"/>
    <s v="Travel Backpack 35L"/>
    <n v="1"/>
    <n v="164.49"/>
    <n v="0.05"/>
    <n v="87.81"/>
    <n v="156.2655"/>
    <n v="87.81"/>
    <n v="68.455500000000001"/>
    <n v="0.43807174328306631"/>
  </r>
  <r>
    <n v="2217"/>
    <x v="120"/>
    <n v="2026"/>
    <x v="1"/>
    <n v="5"/>
    <x v="4"/>
    <x v="3"/>
    <x v="8"/>
    <x v="1"/>
    <x v="0"/>
    <x v="2"/>
    <s v="Travel Backpack 35L"/>
    <n v="3"/>
    <n v="163.44999999999999"/>
    <n v="0.05"/>
    <n v="87.54"/>
    <n v="465.83249999999992"/>
    <n v="262.62"/>
    <n v="203.21249999999992"/>
    <n v="0.4362351274331438"/>
  </r>
  <r>
    <n v="2544"/>
    <x v="120"/>
    <n v="2026"/>
    <x v="1"/>
    <n v="5"/>
    <x v="4"/>
    <x v="3"/>
    <x v="4"/>
    <x v="0"/>
    <x v="0"/>
    <x v="1"/>
    <s v="Trekking Poles"/>
    <n v="1"/>
    <n v="71.87"/>
    <n v="0.05"/>
    <n v="31.97"/>
    <n v="68.276499999999999"/>
    <n v="31.97"/>
    <n v="36.3065"/>
    <n v="0.53175690025118449"/>
  </r>
  <r>
    <n v="3678"/>
    <x v="120"/>
    <n v="2026"/>
    <x v="1"/>
    <n v="5"/>
    <x v="4"/>
    <x v="1"/>
    <x v="14"/>
    <x v="3"/>
    <x v="0"/>
    <x v="3"/>
    <s v="Trail Tent 2P"/>
    <n v="2"/>
    <n v="194.97"/>
    <n v="0"/>
    <n v="101.14"/>
    <n v="389.94"/>
    <n v="202.28"/>
    <n v="187.66"/>
    <n v="0.48125352618351541"/>
  </r>
  <r>
    <n v="3726"/>
    <x v="120"/>
    <n v="2026"/>
    <x v="1"/>
    <n v="5"/>
    <x v="4"/>
    <x v="3"/>
    <x v="8"/>
    <x v="3"/>
    <x v="0"/>
    <x v="0"/>
    <s v="Trail Bike Light"/>
    <n v="2"/>
    <n v="49.53"/>
    <n v="0"/>
    <n v="22.91"/>
    <n v="99.06"/>
    <n v="45.82"/>
    <n v="53.24"/>
    <n v="0.53745204926307288"/>
  </r>
  <r>
    <n v="3897"/>
    <x v="120"/>
    <n v="2026"/>
    <x v="1"/>
    <n v="5"/>
    <x v="4"/>
    <x v="3"/>
    <x v="8"/>
    <x v="1"/>
    <x v="2"/>
    <x v="4"/>
    <s v="Recovery Roller"/>
    <n v="4"/>
    <n v="35.619999999999997"/>
    <n v="0.15"/>
    <n v="13.76"/>
    <n v="121.10799999999999"/>
    <n v="55.04"/>
    <n v="66.067999999999984"/>
    <n v="0.54552960993493405"/>
  </r>
  <r>
    <n v="1262"/>
    <x v="121"/>
    <n v="2026"/>
    <x v="1"/>
    <n v="5"/>
    <x v="4"/>
    <x v="3"/>
    <x v="7"/>
    <x v="2"/>
    <x v="0"/>
    <x v="2"/>
    <s v="Packing Cube Set"/>
    <n v="2"/>
    <n v="45.47"/>
    <n v="0"/>
    <n v="18.37"/>
    <n v="90.94"/>
    <n v="36.74"/>
    <n v="54.199999999999996"/>
    <n v="0.59599736089729494"/>
  </r>
  <r>
    <n v="2657"/>
    <x v="121"/>
    <n v="2026"/>
    <x v="1"/>
    <n v="5"/>
    <x v="4"/>
    <x v="0"/>
    <x v="0"/>
    <x v="2"/>
    <x v="1"/>
    <x v="1"/>
    <s v="Trail Boots"/>
    <n v="1"/>
    <n v="145.68"/>
    <n v="0"/>
    <n v="77.8"/>
    <n v="145.68"/>
    <n v="77.8"/>
    <n v="67.88000000000001"/>
    <n v="0.46595277320153766"/>
  </r>
  <r>
    <n v="3238"/>
    <x v="121"/>
    <n v="2026"/>
    <x v="1"/>
    <n v="5"/>
    <x v="4"/>
    <x v="3"/>
    <x v="8"/>
    <x v="3"/>
    <x v="0"/>
    <x v="3"/>
    <s v="Portable Camp Stove"/>
    <n v="2"/>
    <n v="82.65"/>
    <n v="0.05"/>
    <n v="40.46"/>
    <n v="157.035"/>
    <n v="80.92"/>
    <n v="76.114999999999995"/>
    <n v="0.48470086286496639"/>
  </r>
  <r>
    <n v="3607"/>
    <x v="121"/>
    <n v="2026"/>
    <x v="1"/>
    <n v="5"/>
    <x v="4"/>
    <x v="1"/>
    <x v="6"/>
    <x v="0"/>
    <x v="2"/>
    <x v="2"/>
    <s v="Insulated Bottle"/>
    <n v="1"/>
    <n v="36.270000000000003"/>
    <n v="0"/>
    <n v="13.8"/>
    <n v="36.270000000000003"/>
    <n v="13.8"/>
    <n v="22.470000000000002"/>
    <n v="0.61952026468155497"/>
  </r>
  <r>
    <n v="5070"/>
    <x v="121"/>
    <n v="2026"/>
    <x v="1"/>
    <n v="5"/>
    <x v="4"/>
    <x v="2"/>
    <x v="16"/>
    <x v="2"/>
    <x v="1"/>
    <x v="3"/>
    <s v="Portable Camp Stove"/>
    <n v="1"/>
    <n v="80.819999999999993"/>
    <n v="0"/>
    <n v="39.950000000000003"/>
    <n v="80.819999999999993"/>
    <n v="39.950000000000003"/>
    <n v="40.86999999999999"/>
    <n v="0.50569166048007907"/>
  </r>
  <r>
    <n v="5171"/>
    <x v="121"/>
    <n v="2026"/>
    <x v="1"/>
    <n v="5"/>
    <x v="4"/>
    <x v="1"/>
    <x v="1"/>
    <x v="2"/>
    <x v="1"/>
    <x v="1"/>
    <s v="Summit Backpack 45L"/>
    <n v="2"/>
    <n v="157.84"/>
    <n v="0.1"/>
    <n v="79.28"/>
    <n v="284.11200000000002"/>
    <n v="158.56"/>
    <n v="125.55200000000002"/>
    <n v="0.44191023258433298"/>
  </r>
  <r>
    <n v="617"/>
    <x v="122"/>
    <n v="2026"/>
    <x v="1"/>
    <n v="5"/>
    <x v="4"/>
    <x v="1"/>
    <x v="14"/>
    <x v="3"/>
    <x v="0"/>
    <x v="4"/>
    <s v="Recovery Roller"/>
    <n v="4"/>
    <n v="36.909999999999997"/>
    <n v="0.1"/>
    <n v="13.85"/>
    <n v="132.876"/>
    <n v="55.4"/>
    <n v="77.475999999999999"/>
    <n v="0.58306992985941775"/>
  </r>
  <r>
    <n v="849"/>
    <x v="122"/>
    <n v="2026"/>
    <x v="1"/>
    <n v="5"/>
    <x v="4"/>
    <x v="1"/>
    <x v="14"/>
    <x v="1"/>
    <x v="2"/>
    <x v="3"/>
    <s v="Trail Tent 2P"/>
    <n v="3"/>
    <n v="193.18"/>
    <n v="0.1"/>
    <n v="102.31"/>
    <n v="521.58600000000001"/>
    <n v="306.93"/>
    <n v="214.65600000000001"/>
    <n v="0.41154478839539405"/>
  </r>
  <r>
    <n v="956"/>
    <x v="122"/>
    <n v="2026"/>
    <x v="1"/>
    <n v="5"/>
    <x v="4"/>
    <x v="0"/>
    <x v="15"/>
    <x v="0"/>
    <x v="2"/>
    <x v="1"/>
    <s v="Summit Backpack 45L"/>
    <n v="1"/>
    <n v="157.59"/>
    <n v="0.05"/>
    <n v="77.599999999999994"/>
    <n v="149.7105"/>
    <n v="77.599999999999994"/>
    <n v="72.110500000000002"/>
    <n v="0.48166628259206939"/>
  </r>
  <r>
    <n v="1896"/>
    <x v="122"/>
    <n v="2026"/>
    <x v="1"/>
    <n v="5"/>
    <x v="4"/>
    <x v="1"/>
    <x v="12"/>
    <x v="3"/>
    <x v="1"/>
    <x v="4"/>
    <s v="Training Mat"/>
    <n v="2"/>
    <n v="49.97"/>
    <n v="0"/>
    <n v="22.63"/>
    <n v="99.94"/>
    <n v="45.26"/>
    <n v="54.68"/>
    <n v="0.54712827696617972"/>
  </r>
  <r>
    <n v="2317"/>
    <x v="122"/>
    <n v="2026"/>
    <x v="1"/>
    <n v="5"/>
    <x v="4"/>
    <x v="0"/>
    <x v="15"/>
    <x v="1"/>
    <x v="2"/>
    <x v="1"/>
    <s v="Summit Backpack 45L"/>
    <n v="5"/>
    <n v="155.54"/>
    <n v="0.1"/>
    <n v="78.02"/>
    <n v="699.93"/>
    <n v="390.09999999999997"/>
    <n v="309.83"/>
    <n v="0.44265855156944267"/>
  </r>
  <r>
    <n v="2542"/>
    <x v="122"/>
    <n v="2026"/>
    <x v="1"/>
    <n v="5"/>
    <x v="4"/>
    <x v="3"/>
    <x v="8"/>
    <x v="2"/>
    <x v="1"/>
    <x v="2"/>
    <s v="Carry-On Duffel"/>
    <n v="1"/>
    <n v="131.13"/>
    <n v="0.05"/>
    <n v="67.010000000000005"/>
    <n v="124.5735"/>
    <n v="67.010000000000005"/>
    <n v="57.563499999999991"/>
    <n v="0.46208463276700096"/>
  </r>
  <r>
    <n v="4535"/>
    <x v="122"/>
    <n v="2026"/>
    <x v="1"/>
    <n v="5"/>
    <x v="4"/>
    <x v="2"/>
    <x v="5"/>
    <x v="0"/>
    <x v="1"/>
    <x v="2"/>
    <s v="Insulated Bottle"/>
    <n v="1"/>
    <n v="36.82"/>
    <n v="0.1"/>
    <n v="13.4"/>
    <n v="33.137999999999998"/>
    <n v="13.4"/>
    <n v="19.738"/>
    <n v="0.5956303941094816"/>
  </r>
  <r>
    <n v="4988"/>
    <x v="122"/>
    <n v="2026"/>
    <x v="1"/>
    <n v="5"/>
    <x v="4"/>
    <x v="2"/>
    <x v="10"/>
    <x v="2"/>
    <x v="1"/>
    <x v="4"/>
    <s v="Weighted Vest"/>
    <n v="1"/>
    <n v="122.28"/>
    <n v="0"/>
    <n v="67.28"/>
    <n v="122.28"/>
    <n v="67.28"/>
    <n v="55"/>
    <n v="0.44978737324174028"/>
  </r>
  <r>
    <n v="253"/>
    <x v="123"/>
    <n v="2026"/>
    <x v="1"/>
    <n v="5"/>
    <x v="4"/>
    <x v="2"/>
    <x v="10"/>
    <x v="2"/>
    <x v="2"/>
    <x v="1"/>
    <s v="Hiking Daypack 20L"/>
    <n v="1"/>
    <n v="90.92"/>
    <n v="0.15"/>
    <n v="44.93"/>
    <n v="77.281999999999996"/>
    <n v="44.93"/>
    <n v="32.351999999999997"/>
    <n v="0.41862270645169636"/>
  </r>
  <r>
    <n v="1743"/>
    <x v="123"/>
    <n v="2026"/>
    <x v="1"/>
    <n v="5"/>
    <x v="4"/>
    <x v="1"/>
    <x v="12"/>
    <x v="0"/>
    <x v="1"/>
    <x v="4"/>
    <s v="Training Mat"/>
    <n v="1"/>
    <n v="51.02"/>
    <n v="0"/>
    <n v="21.83"/>
    <n v="51.02"/>
    <n v="21.83"/>
    <n v="29.190000000000005"/>
    <n v="0.5721285770286163"/>
  </r>
  <r>
    <n v="1801"/>
    <x v="123"/>
    <n v="2026"/>
    <x v="1"/>
    <n v="5"/>
    <x v="4"/>
    <x v="2"/>
    <x v="2"/>
    <x v="0"/>
    <x v="2"/>
    <x v="2"/>
    <s v="Insulated Bottle"/>
    <n v="2"/>
    <n v="36.299999999999997"/>
    <n v="0.05"/>
    <n v="13.9"/>
    <n v="68.969999999999985"/>
    <n v="27.8"/>
    <n v="41.169999999999987"/>
    <n v="0.59692619979701311"/>
  </r>
  <r>
    <n v="2511"/>
    <x v="123"/>
    <n v="2026"/>
    <x v="1"/>
    <n v="5"/>
    <x v="4"/>
    <x v="2"/>
    <x v="10"/>
    <x v="1"/>
    <x v="2"/>
    <x v="3"/>
    <s v="Trail Tent 2P"/>
    <n v="8"/>
    <n v="195.03"/>
    <n v="0.15"/>
    <n v="101.13"/>
    <n v="1326.204"/>
    <n v="809.04"/>
    <n v="517.16399999999999"/>
    <n v="0.38995810599274322"/>
  </r>
  <r>
    <n v="3186"/>
    <x v="123"/>
    <n v="2026"/>
    <x v="1"/>
    <n v="5"/>
    <x v="4"/>
    <x v="1"/>
    <x v="6"/>
    <x v="0"/>
    <x v="1"/>
    <x v="1"/>
    <s v="Trail Boots"/>
    <n v="1"/>
    <n v="143.66"/>
    <n v="0.1"/>
    <n v="79.25"/>
    <n v="129.29400000000001"/>
    <n v="79.25"/>
    <n v="50.044000000000011"/>
    <n v="0.38705585719368268"/>
  </r>
  <r>
    <n v="3378"/>
    <x v="123"/>
    <n v="2026"/>
    <x v="1"/>
    <n v="5"/>
    <x v="4"/>
    <x v="0"/>
    <x v="0"/>
    <x v="1"/>
    <x v="2"/>
    <x v="4"/>
    <s v="Weighted Vest"/>
    <n v="3"/>
    <n v="120.28"/>
    <n v="0.2"/>
    <n v="69.23"/>
    <n v="288.67200000000003"/>
    <n v="207.69"/>
    <n v="80.982000000000028"/>
    <n v="0.28053292317924849"/>
  </r>
  <r>
    <n v="4255"/>
    <x v="123"/>
    <n v="2026"/>
    <x v="1"/>
    <n v="5"/>
    <x v="4"/>
    <x v="3"/>
    <x v="7"/>
    <x v="3"/>
    <x v="0"/>
    <x v="2"/>
    <s v="Insulated Bottle"/>
    <n v="6"/>
    <n v="36.04"/>
    <n v="0"/>
    <n v="13.38"/>
    <n v="216.24"/>
    <n v="80.28"/>
    <n v="135.96"/>
    <n v="0.62874583795782468"/>
  </r>
  <r>
    <n v="4587"/>
    <x v="123"/>
    <n v="2026"/>
    <x v="1"/>
    <n v="5"/>
    <x v="4"/>
    <x v="2"/>
    <x v="2"/>
    <x v="3"/>
    <x v="0"/>
    <x v="1"/>
    <s v="Hiking Daypack 20L"/>
    <n v="2"/>
    <n v="91.72"/>
    <n v="0"/>
    <n v="45.67"/>
    <n v="183.44"/>
    <n v="91.34"/>
    <n v="92.1"/>
    <n v="0.50207152202354988"/>
  </r>
  <r>
    <n v="830"/>
    <x v="124"/>
    <n v="2026"/>
    <x v="1"/>
    <n v="5"/>
    <x v="4"/>
    <x v="3"/>
    <x v="8"/>
    <x v="0"/>
    <x v="2"/>
    <x v="0"/>
    <s v="Trail Bike Light"/>
    <n v="2"/>
    <n v="50.4"/>
    <n v="0"/>
    <n v="22.21"/>
    <n v="100.8"/>
    <n v="44.42"/>
    <n v="56.379999999999995"/>
    <n v="0.55932539682539684"/>
  </r>
  <r>
    <n v="4320"/>
    <x v="124"/>
    <n v="2026"/>
    <x v="1"/>
    <n v="5"/>
    <x v="4"/>
    <x v="1"/>
    <x v="6"/>
    <x v="0"/>
    <x v="0"/>
    <x v="2"/>
    <s v="Travel Backpack 35L"/>
    <n v="2"/>
    <n v="165.17"/>
    <n v="0"/>
    <n v="87.78"/>
    <n v="330.34"/>
    <n v="175.56"/>
    <n v="154.77999999999997"/>
    <n v="0.46854755706242052"/>
  </r>
  <r>
    <n v="4386"/>
    <x v="124"/>
    <n v="2026"/>
    <x v="1"/>
    <n v="5"/>
    <x v="4"/>
    <x v="0"/>
    <x v="15"/>
    <x v="0"/>
    <x v="0"/>
    <x v="1"/>
    <s v="Trekking Poles"/>
    <n v="1"/>
    <n v="69.819999999999993"/>
    <n v="0.05"/>
    <n v="33.29"/>
    <n v="66.328999999999994"/>
    <n v="33.29"/>
    <n v="33.038999999999994"/>
    <n v="0.49810791659756665"/>
  </r>
  <r>
    <n v="4602"/>
    <x v="124"/>
    <n v="2026"/>
    <x v="1"/>
    <n v="5"/>
    <x v="4"/>
    <x v="1"/>
    <x v="12"/>
    <x v="3"/>
    <x v="1"/>
    <x v="2"/>
    <s v="Carry-On Duffel"/>
    <n v="2"/>
    <n v="131.36000000000001"/>
    <n v="0.1"/>
    <n v="65.3"/>
    <n v="236.44800000000004"/>
    <n v="130.6"/>
    <n v="105.84800000000004"/>
    <n v="0.4476586818243336"/>
  </r>
  <r>
    <n v="5190"/>
    <x v="124"/>
    <n v="2026"/>
    <x v="1"/>
    <n v="5"/>
    <x v="4"/>
    <x v="3"/>
    <x v="8"/>
    <x v="1"/>
    <x v="0"/>
    <x v="1"/>
    <s v="Hiking Daypack 20L"/>
    <n v="15"/>
    <n v="93.65"/>
    <n v="0.1"/>
    <n v="44.89"/>
    <n v="1264.2750000000001"/>
    <n v="673.35"/>
    <n v="590.92500000000007"/>
    <n v="0.46740226612089936"/>
  </r>
  <r>
    <n v="393"/>
    <x v="125"/>
    <n v="2026"/>
    <x v="1"/>
    <n v="5"/>
    <x v="4"/>
    <x v="1"/>
    <x v="12"/>
    <x v="3"/>
    <x v="1"/>
    <x v="3"/>
    <s v="Trail Tent 2P"/>
    <n v="3"/>
    <n v="199.93"/>
    <n v="0"/>
    <n v="104.86"/>
    <n v="599.79"/>
    <n v="314.58"/>
    <n v="285.20999999999998"/>
    <n v="0.47551643075076278"/>
  </r>
  <r>
    <n v="812"/>
    <x v="125"/>
    <n v="2026"/>
    <x v="1"/>
    <n v="5"/>
    <x v="4"/>
    <x v="0"/>
    <x v="0"/>
    <x v="0"/>
    <x v="1"/>
    <x v="1"/>
    <s v="Trekking Poles"/>
    <n v="5"/>
    <n v="70.150000000000006"/>
    <n v="0"/>
    <n v="32.700000000000003"/>
    <n v="350.75"/>
    <n v="163.5"/>
    <n v="187.25"/>
    <n v="0.53385602280826805"/>
  </r>
  <r>
    <n v="1297"/>
    <x v="125"/>
    <n v="2026"/>
    <x v="1"/>
    <n v="5"/>
    <x v="4"/>
    <x v="2"/>
    <x v="2"/>
    <x v="2"/>
    <x v="1"/>
    <x v="4"/>
    <s v="Recovery Roller"/>
    <n v="2"/>
    <n v="35.86"/>
    <n v="0"/>
    <n v="13.9"/>
    <n v="71.72"/>
    <n v="27.8"/>
    <n v="43.92"/>
    <n v="0.61238148354712774"/>
  </r>
  <r>
    <n v="1574"/>
    <x v="125"/>
    <n v="2026"/>
    <x v="1"/>
    <n v="5"/>
    <x v="4"/>
    <x v="1"/>
    <x v="6"/>
    <x v="0"/>
    <x v="0"/>
    <x v="1"/>
    <s v="Hiking Daypack 20L"/>
    <n v="1"/>
    <n v="92.27"/>
    <n v="0"/>
    <n v="46.5"/>
    <n v="92.27"/>
    <n v="46.5"/>
    <n v="45.769999999999996"/>
    <n v="0.49604421805570603"/>
  </r>
  <r>
    <n v="3060"/>
    <x v="125"/>
    <n v="2026"/>
    <x v="1"/>
    <n v="5"/>
    <x v="4"/>
    <x v="1"/>
    <x v="6"/>
    <x v="1"/>
    <x v="2"/>
    <x v="1"/>
    <s v="Summit Backpack 45L"/>
    <n v="6"/>
    <n v="157.31"/>
    <n v="0.15"/>
    <n v="80.34"/>
    <n v="802.28099999999995"/>
    <n v="482.04"/>
    <n v="320.24099999999993"/>
    <n v="0.3991631361081715"/>
  </r>
  <r>
    <n v="3490"/>
    <x v="125"/>
    <n v="2026"/>
    <x v="1"/>
    <n v="5"/>
    <x v="4"/>
    <x v="1"/>
    <x v="11"/>
    <x v="0"/>
    <x v="1"/>
    <x v="2"/>
    <s v="Packing Cube Set"/>
    <n v="2"/>
    <n v="46.18"/>
    <n v="0.05"/>
    <n v="17.899999999999999"/>
    <n v="87.74199999999999"/>
    <n v="35.799999999999997"/>
    <n v="51.941999999999993"/>
    <n v="0.59198559412823959"/>
  </r>
  <r>
    <n v="3654"/>
    <x v="125"/>
    <n v="2026"/>
    <x v="1"/>
    <n v="5"/>
    <x v="4"/>
    <x v="2"/>
    <x v="10"/>
    <x v="0"/>
    <x v="2"/>
    <x v="0"/>
    <s v="Trail Bike Light"/>
    <n v="1"/>
    <n v="51.44"/>
    <n v="0.1"/>
    <n v="22.88"/>
    <n v="46.295999999999999"/>
    <n v="22.88"/>
    <n v="23.416"/>
    <n v="0.50578883704855715"/>
  </r>
  <r>
    <n v="4209"/>
    <x v="125"/>
    <n v="2026"/>
    <x v="1"/>
    <n v="5"/>
    <x v="4"/>
    <x v="1"/>
    <x v="1"/>
    <x v="0"/>
    <x v="1"/>
    <x v="4"/>
    <s v="Training Mat"/>
    <n v="2"/>
    <n v="50.97"/>
    <n v="0.05"/>
    <n v="21.67"/>
    <n v="96.842999999999989"/>
    <n v="43.34"/>
    <n v="53.502999999999986"/>
    <n v="0.55247152607829153"/>
  </r>
  <r>
    <n v="4227"/>
    <x v="125"/>
    <n v="2026"/>
    <x v="1"/>
    <n v="5"/>
    <x v="4"/>
    <x v="1"/>
    <x v="1"/>
    <x v="0"/>
    <x v="1"/>
    <x v="0"/>
    <s v="Compact Repair Kit"/>
    <n v="2"/>
    <n v="40.549999999999997"/>
    <n v="0"/>
    <n v="16.52"/>
    <n v="81.099999999999994"/>
    <n v="33.04"/>
    <n v="48.059999999999995"/>
    <n v="0.59260172626387175"/>
  </r>
  <r>
    <n v="4247"/>
    <x v="125"/>
    <n v="2026"/>
    <x v="1"/>
    <n v="5"/>
    <x v="4"/>
    <x v="2"/>
    <x v="16"/>
    <x v="0"/>
    <x v="1"/>
    <x v="0"/>
    <s v="Trail Bike Light"/>
    <n v="2"/>
    <n v="51.3"/>
    <n v="0"/>
    <n v="23.12"/>
    <n v="102.6"/>
    <n v="46.24"/>
    <n v="56.359999999999992"/>
    <n v="0.54931773879142298"/>
  </r>
  <r>
    <n v="5196"/>
    <x v="125"/>
    <n v="2026"/>
    <x v="1"/>
    <n v="5"/>
    <x v="4"/>
    <x v="3"/>
    <x v="8"/>
    <x v="0"/>
    <x v="1"/>
    <x v="3"/>
    <s v="Portable Camp Stove"/>
    <n v="3"/>
    <n v="82.56"/>
    <n v="0"/>
    <n v="39.99"/>
    <n v="247.68"/>
    <n v="119.97"/>
    <n v="127.71000000000001"/>
    <n v="0.515625"/>
  </r>
  <r>
    <n v="400"/>
    <x v="126"/>
    <n v="2026"/>
    <x v="1"/>
    <n v="5"/>
    <x v="4"/>
    <x v="1"/>
    <x v="12"/>
    <x v="1"/>
    <x v="2"/>
    <x v="1"/>
    <s v="Hiking Daypack 20L"/>
    <n v="6"/>
    <n v="92.66"/>
    <n v="0.15"/>
    <n v="44.71"/>
    <n v="472.56600000000003"/>
    <n v="268.26"/>
    <n v="204.30600000000004"/>
    <n v="0.43233326138571126"/>
  </r>
  <r>
    <n v="829"/>
    <x v="126"/>
    <n v="2026"/>
    <x v="1"/>
    <n v="5"/>
    <x v="4"/>
    <x v="2"/>
    <x v="16"/>
    <x v="3"/>
    <x v="1"/>
    <x v="4"/>
    <s v="Resistance Band Set"/>
    <n v="1"/>
    <n v="39.42"/>
    <n v="0"/>
    <n v="14.86"/>
    <n v="39.42"/>
    <n v="14.86"/>
    <n v="24.560000000000002"/>
    <n v="0.62303399289700667"/>
  </r>
  <r>
    <n v="1236"/>
    <x v="126"/>
    <n v="2026"/>
    <x v="1"/>
    <n v="5"/>
    <x v="4"/>
    <x v="0"/>
    <x v="9"/>
    <x v="2"/>
    <x v="0"/>
    <x v="4"/>
    <s v="Weighted Vest"/>
    <n v="2"/>
    <n v="124.25"/>
    <n v="0"/>
    <n v="69.510000000000005"/>
    <n v="248.5"/>
    <n v="139.02000000000001"/>
    <n v="109.47999999999999"/>
    <n v="0.44056338028169012"/>
  </r>
  <r>
    <n v="1364"/>
    <x v="126"/>
    <n v="2026"/>
    <x v="1"/>
    <n v="5"/>
    <x v="4"/>
    <x v="1"/>
    <x v="14"/>
    <x v="0"/>
    <x v="1"/>
    <x v="1"/>
    <s v="Summit Backpack 45L"/>
    <n v="2"/>
    <n v="156.43"/>
    <n v="0"/>
    <n v="78.569999999999993"/>
    <n v="312.86"/>
    <n v="157.13999999999999"/>
    <n v="155.72000000000003"/>
    <n v="0.49773061433228927"/>
  </r>
  <r>
    <n v="2105"/>
    <x v="126"/>
    <n v="2026"/>
    <x v="1"/>
    <n v="5"/>
    <x v="4"/>
    <x v="1"/>
    <x v="14"/>
    <x v="2"/>
    <x v="1"/>
    <x v="3"/>
    <s v="Portable Camp Stove"/>
    <n v="1"/>
    <n v="80.3"/>
    <n v="0"/>
    <n v="40.020000000000003"/>
    <n v="80.3"/>
    <n v="40.020000000000003"/>
    <n v="40.279999999999994"/>
    <n v="0.50161892901618921"/>
  </r>
  <r>
    <n v="4706"/>
    <x v="126"/>
    <n v="2026"/>
    <x v="1"/>
    <n v="5"/>
    <x v="4"/>
    <x v="3"/>
    <x v="13"/>
    <x v="2"/>
    <x v="1"/>
    <x v="3"/>
    <s v="Portable Camp Stove"/>
    <n v="1"/>
    <n v="79.89"/>
    <n v="0"/>
    <n v="39.549999999999997"/>
    <n v="79.89"/>
    <n v="39.549999999999997"/>
    <n v="40.340000000000003"/>
    <n v="0.50494429841031419"/>
  </r>
  <r>
    <n v="68"/>
    <x v="127"/>
    <n v="2026"/>
    <x v="1"/>
    <n v="5"/>
    <x v="4"/>
    <x v="3"/>
    <x v="7"/>
    <x v="2"/>
    <x v="1"/>
    <x v="4"/>
    <s v="Resistance Band Set"/>
    <n v="1"/>
    <n v="39.5"/>
    <n v="0"/>
    <n v="14.68"/>
    <n v="39.5"/>
    <n v="14.68"/>
    <n v="24.82"/>
    <n v="0.62835443037974681"/>
  </r>
  <r>
    <n v="1352"/>
    <x v="127"/>
    <n v="2026"/>
    <x v="1"/>
    <n v="5"/>
    <x v="4"/>
    <x v="3"/>
    <x v="7"/>
    <x v="0"/>
    <x v="0"/>
    <x v="0"/>
    <s v="Commuter Helmet"/>
    <n v="1"/>
    <n v="80.7"/>
    <n v="0"/>
    <n v="41.88"/>
    <n v="80.7"/>
    <n v="41.88"/>
    <n v="38.82"/>
    <n v="0.48104089219330853"/>
  </r>
  <r>
    <n v="2526"/>
    <x v="127"/>
    <n v="2026"/>
    <x v="1"/>
    <n v="5"/>
    <x v="4"/>
    <x v="1"/>
    <x v="14"/>
    <x v="0"/>
    <x v="1"/>
    <x v="3"/>
    <s v="Portable Camp Stove"/>
    <n v="1"/>
    <n v="80.86"/>
    <n v="0"/>
    <n v="38.44"/>
    <n v="80.86"/>
    <n v="38.44"/>
    <n v="42.42"/>
    <n v="0.52461043779371752"/>
  </r>
  <r>
    <n v="3298"/>
    <x v="127"/>
    <n v="2026"/>
    <x v="1"/>
    <n v="5"/>
    <x v="4"/>
    <x v="1"/>
    <x v="14"/>
    <x v="3"/>
    <x v="1"/>
    <x v="3"/>
    <s v="Alpine Tent 4P"/>
    <n v="2"/>
    <n v="337.7"/>
    <n v="0.1"/>
    <n v="192.16"/>
    <n v="607.86"/>
    <n v="384.32"/>
    <n v="223.54000000000002"/>
    <n v="0.36774915276543946"/>
  </r>
  <r>
    <n v="3510"/>
    <x v="127"/>
    <n v="2026"/>
    <x v="1"/>
    <n v="5"/>
    <x v="4"/>
    <x v="2"/>
    <x v="2"/>
    <x v="0"/>
    <x v="0"/>
    <x v="3"/>
    <s v="Compact Sleeping Bag"/>
    <n v="4"/>
    <n v="121.81"/>
    <n v="0"/>
    <n v="58.95"/>
    <n v="487.24"/>
    <n v="235.8"/>
    <n v="251.44"/>
    <n v="0.5160495854199163"/>
  </r>
  <r>
    <n v="3638"/>
    <x v="127"/>
    <n v="2026"/>
    <x v="1"/>
    <n v="5"/>
    <x v="4"/>
    <x v="3"/>
    <x v="7"/>
    <x v="1"/>
    <x v="2"/>
    <x v="2"/>
    <s v="Travel Backpack 35L"/>
    <n v="10"/>
    <n v="168.55"/>
    <n v="0.1"/>
    <n v="88.85"/>
    <n v="1516.95"/>
    <n v="888.5"/>
    <n v="628.45000000000005"/>
    <n v="0.41428524341606515"/>
  </r>
  <r>
    <n v="3754"/>
    <x v="127"/>
    <n v="2026"/>
    <x v="1"/>
    <n v="5"/>
    <x v="4"/>
    <x v="1"/>
    <x v="12"/>
    <x v="0"/>
    <x v="0"/>
    <x v="0"/>
    <s v="Compact Repair Kit"/>
    <n v="1"/>
    <n v="39.42"/>
    <n v="0.05"/>
    <n v="16.77"/>
    <n v="37.448999999999998"/>
    <n v="16.77"/>
    <n v="20.678999999999998"/>
    <n v="0.55219097973243614"/>
  </r>
  <r>
    <n v="4029"/>
    <x v="127"/>
    <n v="2026"/>
    <x v="1"/>
    <n v="5"/>
    <x v="4"/>
    <x v="3"/>
    <x v="13"/>
    <x v="2"/>
    <x v="1"/>
    <x v="2"/>
    <s v="Travel Backpack 35L"/>
    <n v="1"/>
    <n v="161.36000000000001"/>
    <n v="0"/>
    <n v="87"/>
    <n v="161.36000000000001"/>
    <n v="87"/>
    <n v="74.360000000000014"/>
    <n v="0.46083292017848293"/>
  </r>
  <r>
    <n v="4651"/>
    <x v="127"/>
    <n v="2026"/>
    <x v="1"/>
    <n v="5"/>
    <x v="4"/>
    <x v="1"/>
    <x v="11"/>
    <x v="0"/>
    <x v="2"/>
    <x v="3"/>
    <s v="Compact Sleeping Bag"/>
    <n v="1"/>
    <n v="123.68"/>
    <n v="0"/>
    <n v="59.26"/>
    <n v="123.68"/>
    <n v="59.26"/>
    <n v="64.420000000000016"/>
    <n v="0.52086028460543343"/>
  </r>
  <r>
    <n v="4886"/>
    <x v="127"/>
    <n v="2026"/>
    <x v="1"/>
    <n v="5"/>
    <x v="4"/>
    <x v="3"/>
    <x v="8"/>
    <x v="3"/>
    <x v="0"/>
    <x v="1"/>
    <s v="Trail Boots"/>
    <n v="1"/>
    <n v="146.29"/>
    <n v="0"/>
    <n v="81.16"/>
    <n v="146.29"/>
    <n v="81.16"/>
    <n v="65.13"/>
    <n v="0.44521156606740037"/>
  </r>
  <r>
    <n v="162"/>
    <x v="128"/>
    <n v="2026"/>
    <x v="1"/>
    <n v="5"/>
    <x v="4"/>
    <x v="0"/>
    <x v="0"/>
    <x v="0"/>
    <x v="1"/>
    <x v="2"/>
    <s v="Travel Backpack 35L"/>
    <n v="2"/>
    <n v="164.95"/>
    <n v="0.1"/>
    <n v="86.27"/>
    <n v="296.90999999999997"/>
    <n v="172.54"/>
    <n v="124.36999999999998"/>
    <n v="0.41888114243373409"/>
  </r>
  <r>
    <n v="184"/>
    <x v="128"/>
    <n v="2026"/>
    <x v="1"/>
    <n v="5"/>
    <x v="4"/>
    <x v="0"/>
    <x v="15"/>
    <x v="2"/>
    <x v="2"/>
    <x v="1"/>
    <s v="Hiking Daypack 20L"/>
    <n v="2"/>
    <n v="91.59"/>
    <n v="0"/>
    <n v="44.97"/>
    <n v="183.18"/>
    <n v="89.94"/>
    <n v="93.240000000000009"/>
    <n v="0.50900753357353423"/>
  </r>
  <r>
    <n v="328"/>
    <x v="128"/>
    <n v="2026"/>
    <x v="1"/>
    <n v="5"/>
    <x v="4"/>
    <x v="3"/>
    <x v="13"/>
    <x v="0"/>
    <x v="0"/>
    <x v="4"/>
    <s v="Training Mat"/>
    <n v="1"/>
    <n v="51.78"/>
    <n v="0.1"/>
    <n v="21.63"/>
    <n v="46.602000000000004"/>
    <n v="21.63"/>
    <n v="24.972000000000005"/>
    <n v="0.53585683017896235"/>
  </r>
  <r>
    <n v="908"/>
    <x v="128"/>
    <n v="2026"/>
    <x v="1"/>
    <n v="5"/>
    <x v="4"/>
    <x v="3"/>
    <x v="8"/>
    <x v="2"/>
    <x v="0"/>
    <x v="2"/>
    <s v="Packing Cube Set"/>
    <n v="2"/>
    <n v="46.25"/>
    <n v="0"/>
    <n v="18.12"/>
    <n v="92.5"/>
    <n v="36.24"/>
    <n v="56.26"/>
    <n v="0.60821621621621624"/>
  </r>
  <r>
    <n v="3159"/>
    <x v="128"/>
    <n v="2026"/>
    <x v="1"/>
    <n v="5"/>
    <x v="4"/>
    <x v="0"/>
    <x v="0"/>
    <x v="0"/>
    <x v="0"/>
    <x v="3"/>
    <s v="Trail Tent 2P"/>
    <n v="3"/>
    <n v="198.5"/>
    <n v="0"/>
    <n v="102.23"/>
    <n v="595.5"/>
    <n v="306.69"/>
    <n v="288.81"/>
    <n v="0.48498740554156172"/>
  </r>
  <r>
    <n v="4509"/>
    <x v="128"/>
    <n v="2026"/>
    <x v="1"/>
    <n v="5"/>
    <x v="4"/>
    <x v="3"/>
    <x v="8"/>
    <x v="0"/>
    <x v="1"/>
    <x v="1"/>
    <s v="Summit Backpack 45L"/>
    <n v="1"/>
    <n v="152.80000000000001"/>
    <n v="0.1"/>
    <n v="77.67"/>
    <n v="137.52000000000001"/>
    <n v="77.67"/>
    <n v="59.850000000000009"/>
    <n v="0.43520942408376967"/>
  </r>
  <r>
    <n v="4677"/>
    <x v="128"/>
    <n v="2026"/>
    <x v="1"/>
    <n v="5"/>
    <x v="4"/>
    <x v="1"/>
    <x v="14"/>
    <x v="0"/>
    <x v="2"/>
    <x v="2"/>
    <s v="Travel Backpack 35L"/>
    <n v="2"/>
    <n v="161.47999999999999"/>
    <n v="0"/>
    <n v="85.03"/>
    <n v="322.95999999999998"/>
    <n v="170.06"/>
    <n v="152.89999999999998"/>
    <n v="0.47343324250681196"/>
  </r>
  <r>
    <n v="4867"/>
    <x v="128"/>
    <n v="2026"/>
    <x v="1"/>
    <n v="5"/>
    <x v="4"/>
    <x v="1"/>
    <x v="6"/>
    <x v="2"/>
    <x v="0"/>
    <x v="0"/>
    <s v="Commuter Helmet"/>
    <n v="1"/>
    <n v="82.86"/>
    <n v="0"/>
    <n v="42.67"/>
    <n v="82.86"/>
    <n v="42.67"/>
    <n v="40.19"/>
    <n v="0.48503499879314504"/>
  </r>
  <r>
    <n v="1615"/>
    <x v="129"/>
    <n v="2026"/>
    <x v="1"/>
    <n v="5"/>
    <x v="4"/>
    <x v="3"/>
    <x v="4"/>
    <x v="0"/>
    <x v="1"/>
    <x v="4"/>
    <s v="Training Mat"/>
    <n v="1"/>
    <n v="51.15"/>
    <n v="0"/>
    <n v="21.39"/>
    <n v="51.15"/>
    <n v="21.39"/>
    <n v="29.759999999999998"/>
    <n v="0.58181818181818179"/>
  </r>
  <r>
    <n v="1812"/>
    <x v="129"/>
    <n v="2026"/>
    <x v="1"/>
    <n v="5"/>
    <x v="4"/>
    <x v="2"/>
    <x v="2"/>
    <x v="1"/>
    <x v="2"/>
    <x v="4"/>
    <s v="Training Mat"/>
    <n v="12"/>
    <n v="50.53"/>
    <n v="0.1"/>
    <n v="22.09"/>
    <n v="545.72400000000005"/>
    <n v="265.08"/>
    <n v="280.64400000000006"/>
    <n v="0.5142599555819426"/>
  </r>
  <r>
    <n v="3645"/>
    <x v="129"/>
    <n v="2026"/>
    <x v="1"/>
    <n v="5"/>
    <x v="4"/>
    <x v="1"/>
    <x v="1"/>
    <x v="3"/>
    <x v="0"/>
    <x v="0"/>
    <s v="Trail Bike Light"/>
    <n v="2"/>
    <n v="50.93"/>
    <n v="0"/>
    <n v="22.91"/>
    <n v="101.86"/>
    <n v="45.82"/>
    <n v="56.04"/>
    <n v="0.55016689573924993"/>
  </r>
  <r>
    <n v="3804"/>
    <x v="129"/>
    <n v="2026"/>
    <x v="1"/>
    <n v="5"/>
    <x v="4"/>
    <x v="2"/>
    <x v="5"/>
    <x v="0"/>
    <x v="0"/>
    <x v="4"/>
    <s v="Training Mat"/>
    <n v="2"/>
    <n v="50.79"/>
    <n v="0.05"/>
    <n v="21.83"/>
    <n v="96.500999999999991"/>
    <n v="43.66"/>
    <n v="52.840999999999994"/>
    <n v="0.54756945523880585"/>
  </r>
  <r>
    <n v="4367"/>
    <x v="129"/>
    <n v="2026"/>
    <x v="1"/>
    <n v="5"/>
    <x v="4"/>
    <x v="3"/>
    <x v="8"/>
    <x v="0"/>
    <x v="2"/>
    <x v="2"/>
    <s v="Travel Backpack 35L"/>
    <n v="5"/>
    <n v="160.94"/>
    <n v="0.1"/>
    <n v="88.89"/>
    <n v="724.23"/>
    <n v="444.45"/>
    <n v="279.78000000000003"/>
    <n v="0.38631374011018604"/>
  </r>
  <r>
    <n v="4746"/>
    <x v="129"/>
    <n v="2026"/>
    <x v="1"/>
    <n v="5"/>
    <x v="4"/>
    <x v="1"/>
    <x v="1"/>
    <x v="0"/>
    <x v="0"/>
    <x v="4"/>
    <s v="Recovery Roller"/>
    <n v="2"/>
    <n v="36.409999999999997"/>
    <n v="0"/>
    <n v="13.92"/>
    <n v="72.819999999999993"/>
    <n v="27.84"/>
    <n v="44.97999999999999"/>
    <n v="0.61768744850315838"/>
  </r>
  <r>
    <n v="4795"/>
    <x v="129"/>
    <n v="2026"/>
    <x v="1"/>
    <n v="5"/>
    <x v="4"/>
    <x v="3"/>
    <x v="4"/>
    <x v="3"/>
    <x v="0"/>
    <x v="1"/>
    <s v="Trekking Poles"/>
    <n v="2"/>
    <n v="72.25"/>
    <n v="0"/>
    <n v="32.25"/>
    <n v="144.5"/>
    <n v="64.5"/>
    <n v="80"/>
    <n v="0.55363321799307963"/>
  </r>
  <r>
    <n v="4800"/>
    <x v="129"/>
    <n v="2026"/>
    <x v="1"/>
    <n v="5"/>
    <x v="4"/>
    <x v="3"/>
    <x v="8"/>
    <x v="2"/>
    <x v="1"/>
    <x v="0"/>
    <s v="Cycling Pack 12L"/>
    <n v="4"/>
    <n v="103.36"/>
    <n v="0"/>
    <n v="51.59"/>
    <n v="413.44"/>
    <n v="206.36"/>
    <n v="207.07999999999998"/>
    <n v="0.50087074303405565"/>
  </r>
  <r>
    <n v="5018"/>
    <x v="129"/>
    <n v="2026"/>
    <x v="1"/>
    <n v="5"/>
    <x v="4"/>
    <x v="2"/>
    <x v="2"/>
    <x v="1"/>
    <x v="2"/>
    <x v="1"/>
    <s v="Trail Boots"/>
    <n v="4"/>
    <n v="145.85"/>
    <n v="0.15"/>
    <n v="79.69"/>
    <n v="495.89"/>
    <n v="318.76"/>
    <n v="177.13"/>
    <n v="0.35719615237250196"/>
  </r>
  <r>
    <n v="474"/>
    <x v="130"/>
    <n v="2026"/>
    <x v="1"/>
    <n v="5"/>
    <x v="4"/>
    <x v="1"/>
    <x v="12"/>
    <x v="0"/>
    <x v="0"/>
    <x v="0"/>
    <s v="Cycling Pack 12L"/>
    <n v="2"/>
    <n v="100.49"/>
    <n v="0.1"/>
    <n v="50.11"/>
    <n v="180.88200000000001"/>
    <n v="100.22"/>
    <n v="80.662000000000006"/>
    <n v="0.44593713028383147"/>
  </r>
  <r>
    <n v="1175"/>
    <x v="130"/>
    <n v="2026"/>
    <x v="1"/>
    <n v="5"/>
    <x v="4"/>
    <x v="2"/>
    <x v="16"/>
    <x v="1"/>
    <x v="0"/>
    <x v="3"/>
    <s v="Alpine Tent 4P"/>
    <n v="4"/>
    <n v="332.89"/>
    <n v="0.1"/>
    <n v="198.06"/>
    <n v="1198.404"/>
    <n v="792.24"/>
    <n v="406.16399999999999"/>
    <n v="0.33892076461694054"/>
  </r>
  <r>
    <n v="2015"/>
    <x v="130"/>
    <n v="2026"/>
    <x v="1"/>
    <n v="5"/>
    <x v="4"/>
    <x v="1"/>
    <x v="12"/>
    <x v="0"/>
    <x v="1"/>
    <x v="1"/>
    <s v="Summit Backpack 45L"/>
    <n v="1"/>
    <n v="154.6"/>
    <n v="0"/>
    <n v="80.05"/>
    <n v="154.6"/>
    <n v="80.05"/>
    <n v="74.55"/>
    <n v="0.48221216041397152"/>
  </r>
  <r>
    <n v="2196"/>
    <x v="130"/>
    <n v="2026"/>
    <x v="1"/>
    <n v="5"/>
    <x v="4"/>
    <x v="3"/>
    <x v="4"/>
    <x v="3"/>
    <x v="0"/>
    <x v="0"/>
    <s v="Commuter Helmet"/>
    <n v="1"/>
    <n v="83.23"/>
    <n v="0.05"/>
    <n v="43.82"/>
    <n v="79.0685"/>
    <n v="43.82"/>
    <n v="35.2485"/>
    <n v="0.44579699880483376"/>
  </r>
  <r>
    <n v="3508"/>
    <x v="130"/>
    <n v="2026"/>
    <x v="1"/>
    <n v="5"/>
    <x v="4"/>
    <x v="1"/>
    <x v="12"/>
    <x v="3"/>
    <x v="0"/>
    <x v="2"/>
    <s v="Packing Cube Set"/>
    <n v="3"/>
    <n v="46.23"/>
    <n v="0"/>
    <n v="18.47"/>
    <n v="138.69"/>
    <n v="55.41"/>
    <n v="83.28"/>
    <n v="0.60047588146225395"/>
  </r>
  <r>
    <n v="3516"/>
    <x v="130"/>
    <n v="2026"/>
    <x v="1"/>
    <n v="5"/>
    <x v="4"/>
    <x v="3"/>
    <x v="7"/>
    <x v="3"/>
    <x v="0"/>
    <x v="3"/>
    <s v="Compact Sleeping Bag"/>
    <n v="1"/>
    <n v="125.3"/>
    <n v="0.05"/>
    <n v="59.62"/>
    <n v="119.035"/>
    <n v="59.62"/>
    <n v="59.414999999999999"/>
    <n v="0.49913890872432476"/>
  </r>
  <r>
    <n v="3570"/>
    <x v="130"/>
    <n v="2026"/>
    <x v="1"/>
    <n v="5"/>
    <x v="4"/>
    <x v="1"/>
    <x v="12"/>
    <x v="0"/>
    <x v="2"/>
    <x v="2"/>
    <s v="Insulated Bottle"/>
    <n v="1"/>
    <n v="36.159999999999997"/>
    <n v="0.1"/>
    <n v="13.38"/>
    <n v="32.543999999999997"/>
    <n v="13.38"/>
    <n v="19.163999999999994"/>
    <n v="0.58886430678466062"/>
  </r>
  <r>
    <n v="4799"/>
    <x v="130"/>
    <n v="2026"/>
    <x v="1"/>
    <n v="5"/>
    <x v="4"/>
    <x v="3"/>
    <x v="13"/>
    <x v="0"/>
    <x v="0"/>
    <x v="3"/>
    <s v="Compact Sleeping Bag"/>
    <n v="1"/>
    <n v="121.41"/>
    <n v="0.05"/>
    <n v="60.75"/>
    <n v="115.33949999999999"/>
    <n v="60.75"/>
    <n v="54.589499999999987"/>
    <n v="0.47329405797666879"/>
  </r>
  <r>
    <n v="5156"/>
    <x v="130"/>
    <n v="2026"/>
    <x v="1"/>
    <n v="5"/>
    <x v="4"/>
    <x v="0"/>
    <x v="0"/>
    <x v="2"/>
    <x v="1"/>
    <x v="2"/>
    <s v="Carry-On Duffel"/>
    <n v="3"/>
    <n v="132.58000000000001"/>
    <n v="0.1"/>
    <n v="67.88"/>
    <n v="357.96600000000001"/>
    <n v="203.64"/>
    <n v="154.32600000000002"/>
    <n v="0.43111915656794225"/>
  </r>
  <r>
    <n v="526"/>
    <x v="131"/>
    <n v="2026"/>
    <x v="1"/>
    <n v="5"/>
    <x v="4"/>
    <x v="1"/>
    <x v="1"/>
    <x v="2"/>
    <x v="0"/>
    <x v="3"/>
    <s v="Portable Camp Stove"/>
    <n v="2"/>
    <n v="81.11"/>
    <n v="0.05"/>
    <n v="40.049999999999997"/>
    <n v="154.10899999999998"/>
    <n v="80.099999999999994"/>
    <n v="74.008999999999986"/>
    <n v="0.48023801335418437"/>
  </r>
  <r>
    <n v="712"/>
    <x v="131"/>
    <n v="2026"/>
    <x v="1"/>
    <n v="5"/>
    <x v="4"/>
    <x v="1"/>
    <x v="14"/>
    <x v="3"/>
    <x v="2"/>
    <x v="0"/>
    <s v="Cycling Pack 12L"/>
    <n v="3"/>
    <n v="104.54"/>
    <n v="0"/>
    <n v="51.45"/>
    <n v="313.62"/>
    <n v="154.35000000000002"/>
    <n v="159.26999999999998"/>
    <n v="0.50784388750717424"/>
  </r>
  <r>
    <n v="1533"/>
    <x v="131"/>
    <n v="2026"/>
    <x v="1"/>
    <n v="5"/>
    <x v="4"/>
    <x v="2"/>
    <x v="16"/>
    <x v="2"/>
    <x v="1"/>
    <x v="1"/>
    <s v="Trail Boots"/>
    <n v="3"/>
    <n v="143.87"/>
    <n v="0"/>
    <n v="79.2"/>
    <n v="431.61"/>
    <n v="237.60000000000002"/>
    <n v="194.01"/>
    <n v="0.44950302356293875"/>
  </r>
  <r>
    <n v="1933"/>
    <x v="131"/>
    <n v="2026"/>
    <x v="1"/>
    <n v="5"/>
    <x v="4"/>
    <x v="3"/>
    <x v="13"/>
    <x v="0"/>
    <x v="0"/>
    <x v="2"/>
    <s v="Insulated Bottle"/>
    <n v="1"/>
    <n v="36.950000000000003"/>
    <n v="0.1"/>
    <n v="13.26"/>
    <n v="33.255000000000003"/>
    <n v="13.26"/>
    <n v="19.995000000000005"/>
    <n v="0.60126296797474077"/>
  </r>
  <r>
    <n v="3128"/>
    <x v="131"/>
    <n v="2026"/>
    <x v="1"/>
    <n v="5"/>
    <x v="4"/>
    <x v="2"/>
    <x v="5"/>
    <x v="0"/>
    <x v="1"/>
    <x v="3"/>
    <s v="Compact Sleeping Bag"/>
    <n v="1"/>
    <n v="121.38"/>
    <n v="0"/>
    <n v="59.68"/>
    <n v="121.38"/>
    <n v="59.68"/>
    <n v="61.699999999999996"/>
    <n v="0.50832097544900312"/>
  </r>
  <r>
    <n v="4922"/>
    <x v="131"/>
    <n v="2026"/>
    <x v="1"/>
    <n v="5"/>
    <x v="4"/>
    <x v="3"/>
    <x v="8"/>
    <x v="0"/>
    <x v="0"/>
    <x v="4"/>
    <s v="Resistance Band Set"/>
    <n v="2"/>
    <n v="39.79"/>
    <n v="0.1"/>
    <n v="14.33"/>
    <n v="71.622"/>
    <n v="28.66"/>
    <n v="42.962000000000003"/>
    <n v="0.59984362346764963"/>
  </r>
  <r>
    <n v="5051"/>
    <x v="131"/>
    <n v="2026"/>
    <x v="1"/>
    <n v="5"/>
    <x v="4"/>
    <x v="0"/>
    <x v="15"/>
    <x v="2"/>
    <x v="0"/>
    <x v="0"/>
    <s v="Trail Bike Light"/>
    <n v="4"/>
    <n v="51.31"/>
    <n v="0"/>
    <n v="22.19"/>
    <n v="205.24"/>
    <n v="88.76"/>
    <n v="116.48"/>
    <n v="0.56753069577080495"/>
  </r>
  <r>
    <n v="5182"/>
    <x v="131"/>
    <n v="2026"/>
    <x v="1"/>
    <n v="5"/>
    <x v="4"/>
    <x v="3"/>
    <x v="7"/>
    <x v="0"/>
    <x v="0"/>
    <x v="4"/>
    <s v="Training Mat"/>
    <n v="2"/>
    <n v="51.15"/>
    <n v="0"/>
    <n v="22.53"/>
    <n v="102.3"/>
    <n v="45.06"/>
    <n v="57.239999999999995"/>
    <n v="0.55953079178885623"/>
  </r>
  <r>
    <n v="1071"/>
    <x v="132"/>
    <n v="2026"/>
    <x v="1"/>
    <n v="5"/>
    <x v="4"/>
    <x v="1"/>
    <x v="12"/>
    <x v="2"/>
    <x v="2"/>
    <x v="4"/>
    <s v="Training Mat"/>
    <n v="1"/>
    <n v="50.83"/>
    <n v="0.1"/>
    <n v="21.82"/>
    <n v="45.747"/>
    <n v="21.82"/>
    <n v="23.927"/>
    <n v="0.52302883249174803"/>
  </r>
  <r>
    <n v="1210"/>
    <x v="132"/>
    <n v="2026"/>
    <x v="1"/>
    <n v="5"/>
    <x v="4"/>
    <x v="2"/>
    <x v="2"/>
    <x v="1"/>
    <x v="2"/>
    <x v="1"/>
    <s v="Trail Boots"/>
    <n v="6"/>
    <n v="141.9"/>
    <n v="0.1"/>
    <n v="79.64"/>
    <n v="766.2600000000001"/>
    <n v="477.84000000000003"/>
    <n v="288.42000000000007"/>
    <n v="0.37639965546942294"/>
  </r>
  <r>
    <n v="1244"/>
    <x v="132"/>
    <n v="2026"/>
    <x v="1"/>
    <n v="5"/>
    <x v="4"/>
    <x v="3"/>
    <x v="8"/>
    <x v="0"/>
    <x v="0"/>
    <x v="3"/>
    <s v="Compact Sleeping Bag"/>
    <n v="1"/>
    <n v="122.11"/>
    <n v="0"/>
    <n v="59.86"/>
    <n v="122.11"/>
    <n v="59.86"/>
    <n v="62.25"/>
    <n v="0.50978625829170421"/>
  </r>
  <r>
    <n v="1403"/>
    <x v="132"/>
    <n v="2026"/>
    <x v="1"/>
    <n v="5"/>
    <x v="4"/>
    <x v="1"/>
    <x v="11"/>
    <x v="0"/>
    <x v="0"/>
    <x v="0"/>
    <s v="Cycling Pack 12L"/>
    <n v="1"/>
    <n v="102.38"/>
    <n v="0"/>
    <n v="50.82"/>
    <n v="102.38"/>
    <n v="50.82"/>
    <n v="51.559999999999995"/>
    <n v="0.50361398710685679"/>
  </r>
  <r>
    <n v="1592"/>
    <x v="132"/>
    <n v="2026"/>
    <x v="1"/>
    <n v="5"/>
    <x v="4"/>
    <x v="2"/>
    <x v="16"/>
    <x v="2"/>
    <x v="0"/>
    <x v="4"/>
    <s v="Recovery Roller"/>
    <n v="5"/>
    <n v="37.119999999999997"/>
    <n v="0.1"/>
    <n v="13.96"/>
    <n v="167.04"/>
    <n v="69.800000000000011"/>
    <n v="97.239999999999981"/>
    <n v="0.58213601532567039"/>
  </r>
  <r>
    <n v="2581"/>
    <x v="132"/>
    <n v="2026"/>
    <x v="1"/>
    <n v="5"/>
    <x v="4"/>
    <x v="1"/>
    <x v="12"/>
    <x v="0"/>
    <x v="1"/>
    <x v="1"/>
    <s v="Hiking Daypack 20L"/>
    <n v="2"/>
    <n v="91.76"/>
    <n v="0.05"/>
    <n v="46.31"/>
    <n v="174.34399999999999"/>
    <n v="92.62"/>
    <n v="81.72399999999999"/>
    <n v="0.46875143394668006"/>
  </r>
  <r>
    <n v="3428"/>
    <x v="132"/>
    <n v="2026"/>
    <x v="1"/>
    <n v="5"/>
    <x v="4"/>
    <x v="3"/>
    <x v="4"/>
    <x v="0"/>
    <x v="0"/>
    <x v="1"/>
    <s v="Trail Boots"/>
    <n v="1"/>
    <n v="144.51"/>
    <n v="0"/>
    <n v="79.22"/>
    <n v="144.51"/>
    <n v="79.22"/>
    <n v="65.289999999999992"/>
    <n v="0.45180264341568055"/>
  </r>
  <r>
    <n v="765"/>
    <x v="133"/>
    <n v="2026"/>
    <x v="1"/>
    <n v="5"/>
    <x v="4"/>
    <x v="1"/>
    <x v="6"/>
    <x v="1"/>
    <x v="2"/>
    <x v="4"/>
    <s v="Training Mat"/>
    <n v="3"/>
    <n v="49.7"/>
    <n v="0.1"/>
    <n v="21.84"/>
    <n v="134.19000000000003"/>
    <n v="65.52"/>
    <n v="68.67000000000003"/>
    <n v="0.5117370892018781"/>
  </r>
  <r>
    <n v="854"/>
    <x v="133"/>
    <n v="2026"/>
    <x v="1"/>
    <n v="5"/>
    <x v="4"/>
    <x v="0"/>
    <x v="0"/>
    <x v="0"/>
    <x v="0"/>
    <x v="3"/>
    <s v="Compact Sleeping Bag"/>
    <n v="1"/>
    <n v="120.9"/>
    <n v="0"/>
    <n v="59.31"/>
    <n v="120.9"/>
    <n v="59.31"/>
    <n v="61.59"/>
    <n v="0.50942928039702229"/>
  </r>
  <r>
    <n v="1087"/>
    <x v="133"/>
    <n v="2026"/>
    <x v="1"/>
    <n v="5"/>
    <x v="4"/>
    <x v="2"/>
    <x v="10"/>
    <x v="0"/>
    <x v="0"/>
    <x v="3"/>
    <s v="Trail Tent 2P"/>
    <n v="1"/>
    <n v="195.72"/>
    <n v="0.05"/>
    <n v="105.73"/>
    <n v="185.934"/>
    <n v="105.73"/>
    <n v="80.203999999999994"/>
    <n v="0.43135736336549524"/>
  </r>
  <r>
    <n v="1150"/>
    <x v="133"/>
    <n v="2026"/>
    <x v="1"/>
    <n v="5"/>
    <x v="4"/>
    <x v="0"/>
    <x v="0"/>
    <x v="1"/>
    <x v="0"/>
    <x v="0"/>
    <s v="Compact Repair Kit"/>
    <n v="8"/>
    <n v="40.15"/>
    <n v="0.15"/>
    <n v="16.91"/>
    <n v="273.02"/>
    <n v="135.28"/>
    <n v="137.73999999999998"/>
    <n v="0.50450516445681637"/>
  </r>
  <r>
    <n v="1902"/>
    <x v="133"/>
    <n v="2026"/>
    <x v="1"/>
    <n v="5"/>
    <x v="4"/>
    <x v="1"/>
    <x v="14"/>
    <x v="2"/>
    <x v="2"/>
    <x v="2"/>
    <s v="Carry-On Duffel"/>
    <n v="4"/>
    <n v="130.83000000000001"/>
    <n v="0"/>
    <n v="66.959999999999994"/>
    <n v="523.32000000000005"/>
    <n v="267.83999999999997"/>
    <n v="255.48000000000008"/>
    <n v="0.48819078193074994"/>
  </r>
  <r>
    <n v="3913"/>
    <x v="133"/>
    <n v="2026"/>
    <x v="1"/>
    <n v="5"/>
    <x v="4"/>
    <x v="1"/>
    <x v="12"/>
    <x v="0"/>
    <x v="1"/>
    <x v="0"/>
    <s v="Trail Bike Light"/>
    <n v="1"/>
    <n v="50.34"/>
    <n v="0.05"/>
    <n v="22.23"/>
    <n v="47.823"/>
    <n v="22.23"/>
    <n v="25.593"/>
    <n v="0.53516090584028608"/>
  </r>
  <r>
    <n v="4378"/>
    <x v="133"/>
    <n v="2026"/>
    <x v="1"/>
    <n v="5"/>
    <x v="4"/>
    <x v="2"/>
    <x v="10"/>
    <x v="0"/>
    <x v="0"/>
    <x v="0"/>
    <s v="Cycling Pack 12L"/>
    <n v="2"/>
    <n v="103.37"/>
    <n v="0"/>
    <n v="50.49"/>
    <n v="206.74"/>
    <n v="100.98"/>
    <n v="105.76"/>
    <n v="0.51156041404662866"/>
  </r>
  <r>
    <n v="4551"/>
    <x v="133"/>
    <n v="2026"/>
    <x v="1"/>
    <n v="5"/>
    <x v="4"/>
    <x v="1"/>
    <x v="14"/>
    <x v="2"/>
    <x v="2"/>
    <x v="4"/>
    <s v="Weighted Vest"/>
    <n v="3"/>
    <n v="122.31"/>
    <n v="0.05"/>
    <n v="71.11"/>
    <n v="348.58350000000002"/>
    <n v="213.32999999999998"/>
    <n v="135.25350000000003"/>
    <n v="0.38800889887214979"/>
  </r>
  <r>
    <n v="787"/>
    <x v="134"/>
    <n v="2026"/>
    <x v="1"/>
    <n v="5"/>
    <x v="4"/>
    <x v="0"/>
    <x v="9"/>
    <x v="0"/>
    <x v="2"/>
    <x v="2"/>
    <s v="Travel Backpack 35L"/>
    <n v="1"/>
    <n v="166.48"/>
    <n v="0"/>
    <n v="89.42"/>
    <n v="166.48"/>
    <n v="89.42"/>
    <n v="77.059999999999988"/>
    <n v="0.4628784238346948"/>
  </r>
  <r>
    <n v="1133"/>
    <x v="134"/>
    <n v="2026"/>
    <x v="1"/>
    <n v="5"/>
    <x v="4"/>
    <x v="0"/>
    <x v="15"/>
    <x v="2"/>
    <x v="1"/>
    <x v="3"/>
    <s v="Trail Tent 2P"/>
    <n v="3"/>
    <n v="192.21"/>
    <n v="0"/>
    <n v="103.51"/>
    <n v="576.63"/>
    <n v="310.53000000000003"/>
    <n v="266.09999999999997"/>
    <n v="0.46147442900993701"/>
  </r>
  <r>
    <n v="2075"/>
    <x v="134"/>
    <n v="2026"/>
    <x v="1"/>
    <n v="5"/>
    <x v="4"/>
    <x v="0"/>
    <x v="9"/>
    <x v="1"/>
    <x v="2"/>
    <x v="3"/>
    <s v="Portable Camp Stove"/>
    <n v="6"/>
    <n v="81.13"/>
    <n v="0.05"/>
    <n v="39.409999999999997"/>
    <n v="462.44099999999997"/>
    <n v="236.45999999999998"/>
    <n v="225.98099999999999"/>
    <n v="0.48866990599881932"/>
  </r>
  <r>
    <n v="2172"/>
    <x v="134"/>
    <n v="2026"/>
    <x v="1"/>
    <n v="5"/>
    <x v="4"/>
    <x v="2"/>
    <x v="10"/>
    <x v="1"/>
    <x v="2"/>
    <x v="2"/>
    <s v="Insulated Bottle"/>
    <n v="6"/>
    <n v="37.1"/>
    <n v="0.1"/>
    <n v="13.63"/>
    <n v="200.34000000000003"/>
    <n v="81.78"/>
    <n v="118.56000000000003"/>
    <n v="0.59179395028451642"/>
  </r>
  <r>
    <n v="2977"/>
    <x v="134"/>
    <n v="2026"/>
    <x v="1"/>
    <n v="5"/>
    <x v="4"/>
    <x v="1"/>
    <x v="14"/>
    <x v="1"/>
    <x v="2"/>
    <x v="2"/>
    <s v="Insulated Bottle"/>
    <n v="6"/>
    <n v="35.92"/>
    <n v="0.15"/>
    <n v="13.3"/>
    <n v="183.19200000000001"/>
    <n v="79.800000000000011"/>
    <n v="103.392"/>
    <n v="0.56439145814227687"/>
  </r>
  <r>
    <n v="3531"/>
    <x v="134"/>
    <n v="2026"/>
    <x v="1"/>
    <n v="5"/>
    <x v="4"/>
    <x v="3"/>
    <x v="13"/>
    <x v="2"/>
    <x v="2"/>
    <x v="4"/>
    <s v="Recovery Roller"/>
    <n v="4"/>
    <n v="36.21"/>
    <n v="0"/>
    <n v="14.3"/>
    <n v="144.84"/>
    <n v="57.2"/>
    <n v="87.64"/>
    <n v="0.60508146920740125"/>
  </r>
  <r>
    <n v="3881"/>
    <x v="134"/>
    <n v="2026"/>
    <x v="1"/>
    <n v="5"/>
    <x v="4"/>
    <x v="2"/>
    <x v="10"/>
    <x v="0"/>
    <x v="2"/>
    <x v="1"/>
    <s v="Trekking Poles"/>
    <n v="3"/>
    <n v="73.03"/>
    <n v="0.05"/>
    <n v="33.200000000000003"/>
    <n v="208.13550000000001"/>
    <n v="99.600000000000009"/>
    <n v="108.5355"/>
    <n v="0.52146558371829888"/>
  </r>
  <r>
    <n v="4469"/>
    <x v="134"/>
    <n v="2026"/>
    <x v="1"/>
    <n v="5"/>
    <x v="4"/>
    <x v="2"/>
    <x v="5"/>
    <x v="2"/>
    <x v="0"/>
    <x v="0"/>
    <s v="Commuter Helmet"/>
    <n v="2"/>
    <n v="80.81"/>
    <n v="0"/>
    <n v="42.53"/>
    <n v="161.62"/>
    <n v="85.06"/>
    <n v="76.56"/>
    <n v="0.47370374953594852"/>
  </r>
  <r>
    <n v="5037"/>
    <x v="134"/>
    <n v="2026"/>
    <x v="1"/>
    <n v="5"/>
    <x v="4"/>
    <x v="1"/>
    <x v="11"/>
    <x v="0"/>
    <x v="1"/>
    <x v="0"/>
    <s v="Trail Bike Light"/>
    <n v="1"/>
    <n v="51.53"/>
    <n v="0.1"/>
    <n v="23.06"/>
    <n v="46.377000000000002"/>
    <n v="23.06"/>
    <n v="23.317000000000004"/>
    <n v="0.50277076999374692"/>
  </r>
  <r>
    <n v="35"/>
    <x v="135"/>
    <n v="2026"/>
    <x v="1"/>
    <n v="5"/>
    <x v="4"/>
    <x v="3"/>
    <x v="13"/>
    <x v="1"/>
    <x v="2"/>
    <x v="3"/>
    <s v="Portable Camp Stove"/>
    <n v="5"/>
    <n v="81.75"/>
    <n v="0.05"/>
    <n v="39.159999999999997"/>
    <n v="388.3125"/>
    <n v="195.79999999999998"/>
    <n v="192.51250000000002"/>
    <n v="0.49576694028649609"/>
  </r>
  <r>
    <n v="226"/>
    <x v="135"/>
    <n v="2026"/>
    <x v="1"/>
    <n v="5"/>
    <x v="4"/>
    <x v="2"/>
    <x v="10"/>
    <x v="0"/>
    <x v="1"/>
    <x v="2"/>
    <s v="Travel Backpack 35L"/>
    <n v="1"/>
    <n v="165.99"/>
    <n v="0.1"/>
    <n v="89.9"/>
    <n v="149.39100000000002"/>
    <n v="89.9"/>
    <n v="59.491000000000014"/>
    <n v="0.3982234538894579"/>
  </r>
  <r>
    <n v="1713"/>
    <x v="135"/>
    <n v="2026"/>
    <x v="1"/>
    <n v="5"/>
    <x v="4"/>
    <x v="0"/>
    <x v="15"/>
    <x v="2"/>
    <x v="1"/>
    <x v="3"/>
    <s v="Compact Sleeping Bag"/>
    <n v="2"/>
    <n v="121.22"/>
    <n v="0"/>
    <n v="60.38"/>
    <n v="242.44"/>
    <n v="120.76"/>
    <n v="121.67999999999999"/>
    <n v="0.50189737667051637"/>
  </r>
  <r>
    <n v="2320"/>
    <x v="135"/>
    <n v="2026"/>
    <x v="1"/>
    <n v="5"/>
    <x v="4"/>
    <x v="1"/>
    <x v="12"/>
    <x v="2"/>
    <x v="2"/>
    <x v="2"/>
    <s v="Carry-On Duffel"/>
    <n v="2"/>
    <n v="131.1"/>
    <n v="0"/>
    <n v="65.55"/>
    <n v="262.2"/>
    <n v="131.1"/>
    <n v="131.1"/>
    <n v="0.5"/>
  </r>
  <r>
    <n v="2496"/>
    <x v="135"/>
    <n v="2026"/>
    <x v="1"/>
    <n v="5"/>
    <x v="4"/>
    <x v="1"/>
    <x v="6"/>
    <x v="0"/>
    <x v="0"/>
    <x v="2"/>
    <s v="Packing Cube Set"/>
    <n v="2"/>
    <n v="46.44"/>
    <n v="0"/>
    <n v="18.63"/>
    <n v="92.88"/>
    <n v="37.26"/>
    <n v="55.62"/>
    <n v="0.59883720930232553"/>
  </r>
  <r>
    <n v="2504"/>
    <x v="135"/>
    <n v="2026"/>
    <x v="1"/>
    <n v="5"/>
    <x v="4"/>
    <x v="3"/>
    <x v="7"/>
    <x v="0"/>
    <x v="1"/>
    <x v="2"/>
    <s v="Insulated Bottle"/>
    <n v="1"/>
    <n v="36.659999999999997"/>
    <n v="0"/>
    <n v="13.61"/>
    <n v="36.659999999999997"/>
    <n v="13.61"/>
    <n v="23.049999999999997"/>
    <n v="0.62875068194217132"/>
  </r>
  <r>
    <n v="2598"/>
    <x v="135"/>
    <n v="2026"/>
    <x v="1"/>
    <n v="5"/>
    <x v="4"/>
    <x v="3"/>
    <x v="8"/>
    <x v="0"/>
    <x v="1"/>
    <x v="1"/>
    <s v="Summit Backpack 45L"/>
    <n v="5"/>
    <n v="156.16999999999999"/>
    <n v="0.1"/>
    <n v="80.59"/>
    <n v="702.76499999999999"/>
    <n v="402.95000000000005"/>
    <n v="299.81499999999994"/>
    <n v="0.42662198601239382"/>
  </r>
  <r>
    <n v="2600"/>
    <x v="135"/>
    <n v="2026"/>
    <x v="1"/>
    <n v="5"/>
    <x v="4"/>
    <x v="1"/>
    <x v="12"/>
    <x v="2"/>
    <x v="1"/>
    <x v="2"/>
    <s v="Insulated Bottle"/>
    <n v="1"/>
    <n v="35.97"/>
    <n v="0.1"/>
    <n v="13.54"/>
    <n v="32.372999999999998"/>
    <n v="13.54"/>
    <n v="18.832999999999998"/>
    <n v="0.58175022395205878"/>
  </r>
  <r>
    <n v="2856"/>
    <x v="135"/>
    <n v="2026"/>
    <x v="1"/>
    <n v="5"/>
    <x v="4"/>
    <x v="1"/>
    <x v="11"/>
    <x v="1"/>
    <x v="2"/>
    <x v="4"/>
    <s v="Weighted Vest"/>
    <n v="4"/>
    <n v="125.11"/>
    <n v="0.15"/>
    <n v="70.010000000000005"/>
    <n v="425.37399999999997"/>
    <n v="280.04000000000002"/>
    <n v="145.33399999999995"/>
    <n v="0.34166169065340135"/>
  </r>
  <r>
    <n v="3478"/>
    <x v="135"/>
    <n v="2026"/>
    <x v="1"/>
    <n v="5"/>
    <x v="4"/>
    <x v="3"/>
    <x v="8"/>
    <x v="0"/>
    <x v="1"/>
    <x v="4"/>
    <s v="Recovery Roller"/>
    <n v="4"/>
    <n v="36.29"/>
    <n v="0.1"/>
    <n v="13.77"/>
    <n v="130.64400000000001"/>
    <n v="55.08"/>
    <n v="75.564000000000007"/>
    <n v="0.57839625241113257"/>
  </r>
  <r>
    <n v="3599"/>
    <x v="135"/>
    <n v="2026"/>
    <x v="1"/>
    <n v="5"/>
    <x v="4"/>
    <x v="1"/>
    <x v="6"/>
    <x v="0"/>
    <x v="1"/>
    <x v="1"/>
    <s v="Trail Boots"/>
    <n v="4"/>
    <n v="143.34"/>
    <n v="0"/>
    <n v="80.55"/>
    <n v="573.36"/>
    <n v="322.2"/>
    <n v="251.16000000000003"/>
    <n v="0.43804939305148599"/>
  </r>
  <r>
    <n v="282"/>
    <x v="136"/>
    <n v="2026"/>
    <x v="1"/>
    <n v="5"/>
    <x v="4"/>
    <x v="1"/>
    <x v="12"/>
    <x v="3"/>
    <x v="1"/>
    <x v="0"/>
    <s v="Trail Bike Light"/>
    <n v="3"/>
    <n v="51.68"/>
    <n v="0"/>
    <n v="22.4"/>
    <n v="155.04"/>
    <n v="67.199999999999989"/>
    <n v="87.84"/>
    <n v="0.56656346749226016"/>
  </r>
  <r>
    <n v="980"/>
    <x v="136"/>
    <n v="2026"/>
    <x v="1"/>
    <n v="5"/>
    <x v="4"/>
    <x v="3"/>
    <x v="7"/>
    <x v="0"/>
    <x v="0"/>
    <x v="2"/>
    <s v="Packing Cube Set"/>
    <n v="1"/>
    <n v="46.84"/>
    <n v="0"/>
    <n v="17.93"/>
    <n v="46.84"/>
    <n v="17.93"/>
    <n v="28.910000000000004"/>
    <n v="0.61720751494449189"/>
  </r>
  <r>
    <n v="1155"/>
    <x v="136"/>
    <n v="2026"/>
    <x v="1"/>
    <n v="5"/>
    <x v="4"/>
    <x v="2"/>
    <x v="2"/>
    <x v="3"/>
    <x v="1"/>
    <x v="1"/>
    <s v="Trekking Poles"/>
    <n v="5"/>
    <n v="72.900000000000006"/>
    <n v="0.05"/>
    <n v="31.57"/>
    <n v="346.27499999999998"/>
    <n v="157.85"/>
    <n v="188.42499999999998"/>
    <n v="0.54414843693596127"/>
  </r>
  <r>
    <n v="1816"/>
    <x v="136"/>
    <n v="2026"/>
    <x v="1"/>
    <n v="5"/>
    <x v="4"/>
    <x v="3"/>
    <x v="7"/>
    <x v="0"/>
    <x v="1"/>
    <x v="1"/>
    <s v="Hiking Daypack 20L"/>
    <n v="1"/>
    <n v="91.07"/>
    <n v="0"/>
    <n v="45.3"/>
    <n v="91.07"/>
    <n v="45.3"/>
    <n v="45.769999999999996"/>
    <n v="0.50258043263423735"/>
  </r>
  <r>
    <n v="2128"/>
    <x v="136"/>
    <n v="2026"/>
    <x v="1"/>
    <n v="5"/>
    <x v="4"/>
    <x v="2"/>
    <x v="10"/>
    <x v="2"/>
    <x v="1"/>
    <x v="0"/>
    <s v="Commuter Helmet"/>
    <n v="1"/>
    <n v="81.86"/>
    <n v="0"/>
    <n v="43.14"/>
    <n v="81.86"/>
    <n v="43.14"/>
    <n v="38.72"/>
    <n v="0.47300268751526997"/>
  </r>
  <r>
    <n v="2296"/>
    <x v="136"/>
    <n v="2026"/>
    <x v="1"/>
    <n v="5"/>
    <x v="4"/>
    <x v="3"/>
    <x v="8"/>
    <x v="0"/>
    <x v="0"/>
    <x v="2"/>
    <s v="Packing Cube Set"/>
    <n v="1"/>
    <n v="45.45"/>
    <n v="0"/>
    <n v="17.93"/>
    <n v="45.45"/>
    <n v="17.93"/>
    <n v="27.520000000000003"/>
    <n v="0.60550055005500558"/>
  </r>
  <r>
    <n v="2322"/>
    <x v="136"/>
    <n v="2026"/>
    <x v="1"/>
    <n v="5"/>
    <x v="4"/>
    <x v="2"/>
    <x v="10"/>
    <x v="2"/>
    <x v="2"/>
    <x v="1"/>
    <s v="Trekking Poles"/>
    <n v="1"/>
    <n v="70.62"/>
    <n v="0"/>
    <n v="32.53"/>
    <n v="70.62"/>
    <n v="32.53"/>
    <n v="38.090000000000003"/>
    <n v="0.53936561880487111"/>
  </r>
  <r>
    <n v="3480"/>
    <x v="136"/>
    <n v="2026"/>
    <x v="1"/>
    <n v="5"/>
    <x v="4"/>
    <x v="3"/>
    <x v="8"/>
    <x v="0"/>
    <x v="1"/>
    <x v="4"/>
    <s v="Training Mat"/>
    <n v="2"/>
    <n v="51.56"/>
    <n v="0"/>
    <n v="22.46"/>
    <n v="103.12"/>
    <n v="44.92"/>
    <n v="58.2"/>
    <n v="0.56439100077579518"/>
  </r>
  <r>
    <n v="4426"/>
    <x v="136"/>
    <n v="2026"/>
    <x v="1"/>
    <n v="5"/>
    <x v="4"/>
    <x v="3"/>
    <x v="8"/>
    <x v="0"/>
    <x v="1"/>
    <x v="1"/>
    <s v="Trail Boots"/>
    <n v="2"/>
    <n v="146.22"/>
    <n v="0"/>
    <n v="81.069999999999993"/>
    <n v="292.44"/>
    <n v="162.13999999999999"/>
    <n v="130.30000000000001"/>
    <n v="0.4455614826973055"/>
  </r>
  <r>
    <n v="4938"/>
    <x v="136"/>
    <n v="2026"/>
    <x v="1"/>
    <n v="5"/>
    <x v="4"/>
    <x v="3"/>
    <x v="13"/>
    <x v="2"/>
    <x v="0"/>
    <x v="4"/>
    <s v="Training Mat"/>
    <n v="2"/>
    <n v="51.34"/>
    <n v="0"/>
    <n v="22.17"/>
    <n v="102.68"/>
    <n v="44.34"/>
    <n v="58.34"/>
    <n v="0.56817296455005839"/>
  </r>
  <r>
    <n v="915"/>
    <x v="137"/>
    <n v="2026"/>
    <x v="1"/>
    <n v="5"/>
    <x v="4"/>
    <x v="3"/>
    <x v="8"/>
    <x v="0"/>
    <x v="1"/>
    <x v="1"/>
    <s v="Summit Backpack 45L"/>
    <n v="1"/>
    <n v="153.61000000000001"/>
    <n v="0.05"/>
    <n v="79.94"/>
    <n v="145.92950000000002"/>
    <n v="79.94"/>
    <n v="65.989500000000021"/>
    <n v="0.45220123415758989"/>
  </r>
  <r>
    <n v="1188"/>
    <x v="137"/>
    <n v="2026"/>
    <x v="1"/>
    <n v="5"/>
    <x v="4"/>
    <x v="1"/>
    <x v="6"/>
    <x v="0"/>
    <x v="0"/>
    <x v="3"/>
    <s v="Portable Camp Stove"/>
    <n v="1"/>
    <n v="82.44"/>
    <n v="0.15"/>
    <n v="39.380000000000003"/>
    <n v="70.073999999999998"/>
    <n v="39.380000000000003"/>
    <n v="30.693999999999996"/>
    <n v="0.43802266175757054"/>
  </r>
  <r>
    <n v="1594"/>
    <x v="137"/>
    <n v="2026"/>
    <x v="1"/>
    <n v="5"/>
    <x v="4"/>
    <x v="0"/>
    <x v="0"/>
    <x v="1"/>
    <x v="2"/>
    <x v="1"/>
    <s v="Hiking Daypack 20L"/>
    <n v="10"/>
    <n v="92.09"/>
    <n v="0.15"/>
    <n v="45.13"/>
    <n v="782.7650000000001"/>
    <n v="451.3"/>
    <n v="331.46500000000009"/>
    <n v="0.42345403792964686"/>
  </r>
  <r>
    <n v="3022"/>
    <x v="137"/>
    <n v="2026"/>
    <x v="1"/>
    <n v="5"/>
    <x v="4"/>
    <x v="3"/>
    <x v="8"/>
    <x v="3"/>
    <x v="1"/>
    <x v="2"/>
    <s v="Insulated Bottle"/>
    <n v="1"/>
    <n v="36.72"/>
    <n v="0"/>
    <n v="13.67"/>
    <n v="36.72"/>
    <n v="13.67"/>
    <n v="23.049999999999997"/>
    <n v="0.62772331154684091"/>
  </r>
  <r>
    <n v="588"/>
    <x v="138"/>
    <n v="2026"/>
    <x v="1"/>
    <n v="5"/>
    <x v="4"/>
    <x v="1"/>
    <x v="1"/>
    <x v="1"/>
    <x v="2"/>
    <x v="2"/>
    <s v="Carry-On Duffel"/>
    <n v="3"/>
    <n v="132.41999999999999"/>
    <n v="0.05"/>
    <n v="67.09"/>
    <n v="377.39699999999999"/>
    <n v="201.27"/>
    <n v="176.12699999999998"/>
    <n v="0.46668892439526544"/>
  </r>
  <r>
    <n v="1016"/>
    <x v="138"/>
    <n v="2026"/>
    <x v="1"/>
    <n v="5"/>
    <x v="4"/>
    <x v="3"/>
    <x v="13"/>
    <x v="2"/>
    <x v="0"/>
    <x v="3"/>
    <s v="Trail Tent 2P"/>
    <n v="2"/>
    <n v="192.1"/>
    <n v="0.05"/>
    <n v="106.07"/>
    <n v="364.98999999999995"/>
    <n v="212.14"/>
    <n v="152.84999999999997"/>
    <n v="0.41877859667388145"/>
  </r>
  <r>
    <n v="1930"/>
    <x v="138"/>
    <n v="2026"/>
    <x v="1"/>
    <n v="5"/>
    <x v="4"/>
    <x v="2"/>
    <x v="16"/>
    <x v="2"/>
    <x v="1"/>
    <x v="2"/>
    <s v="Insulated Bottle"/>
    <n v="4"/>
    <n v="36.94"/>
    <n v="0"/>
    <n v="13.63"/>
    <n v="147.76"/>
    <n v="54.52"/>
    <n v="93.239999999999981"/>
    <n v="0.63102328099620997"/>
  </r>
  <r>
    <n v="2658"/>
    <x v="138"/>
    <n v="2026"/>
    <x v="1"/>
    <n v="5"/>
    <x v="4"/>
    <x v="0"/>
    <x v="15"/>
    <x v="0"/>
    <x v="2"/>
    <x v="1"/>
    <s v="Summit Backpack 45L"/>
    <n v="1"/>
    <n v="153.16999999999999"/>
    <n v="0"/>
    <n v="78.489999999999995"/>
    <n v="153.16999999999999"/>
    <n v="78.489999999999995"/>
    <n v="74.679999999999993"/>
    <n v="0.48756283867598094"/>
  </r>
  <r>
    <n v="2951"/>
    <x v="138"/>
    <n v="2026"/>
    <x v="1"/>
    <n v="5"/>
    <x v="4"/>
    <x v="0"/>
    <x v="0"/>
    <x v="0"/>
    <x v="2"/>
    <x v="0"/>
    <s v="Commuter Helmet"/>
    <n v="2"/>
    <n v="82.85"/>
    <n v="0"/>
    <n v="42.53"/>
    <n v="165.7"/>
    <n v="85.06"/>
    <n v="80.639999999999986"/>
    <n v="0.48666264333132164"/>
  </r>
  <r>
    <n v="4328"/>
    <x v="138"/>
    <n v="2026"/>
    <x v="1"/>
    <n v="5"/>
    <x v="4"/>
    <x v="2"/>
    <x v="5"/>
    <x v="3"/>
    <x v="1"/>
    <x v="1"/>
    <s v="Trail Boots"/>
    <n v="1"/>
    <n v="143.52000000000001"/>
    <n v="0"/>
    <n v="81.040000000000006"/>
    <n v="143.52000000000001"/>
    <n v="81.040000000000006"/>
    <n v="62.480000000000004"/>
    <n v="0.435340022296544"/>
  </r>
  <r>
    <n v="4591"/>
    <x v="138"/>
    <n v="2026"/>
    <x v="1"/>
    <n v="5"/>
    <x v="4"/>
    <x v="2"/>
    <x v="16"/>
    <x v="2"/>
    <x v="1"/>
    <x v="3"/>
    <s v="Trail Tent 2P"/>
    <n v="1"/>
    <n v="192.94"/>
    <n v="0"/>
    <n v="105.15"/>
    <n v="192.94"/>
    <n v="105.15"/>
    <n v="87.789999999999992"/>
    <n v="0.45501192080439512"/>
  </r>
  <r>
    <n v="280"/>
    <x v="139"/>
    <n v="2026"/>
    <x v="1"/>
    <n v="5"/>
    <x v="4"/>
    <x v="3"/>
    <x v="8"/>
    <x v="2"/>
    <x v="2"/>
    <x v="2"/>
    <s v="Travel Backpack 35L"/>
    <n v="1"/>
    <n v="168.56"/>
    <n v="0"/>
    <n v="85.46"/>
    <n v="168.56"/>
    <n v="85.46"/>
    <n v="83.100000000000009"/>
    <n v="0.49299952539155201"/>
  </r>
  <r>
    <n v="409"/>
    <x v="139"/>
    <n v="2026"/>
    <x v="1"/>
    <n v="5"/>
    <x v="4"/>
    <x v="0"/>
    <x v="0"/>
    <x v="0"/>
    <x v="1"/>
    <x v="3"/>
    <s v="Compact Sleeping Bag"/>
    <n v="2"/>
    <n v="123.9"/>
    <n v="0"/>
    <n v="58.95"/>
    <n v="247.8"/>
    <n v="117.9"/>
    <n v="129.9"/>
    <n v="0.52421307506053272"/>
  </r>
  <r>
    <n v="1372"/>
    <x v="139"/>
    <n v="2026"/>
    <x v="1"/>
    <n v="5"/>
    <x v="4"/>
    <x v="0"/>
    <x v="9"/>
    <x v="0"/>
    <x v="1"/>
    <x v="1"/>
    <s v="Trail Boots"/>
    <n v="2"/>
    <n v="140.93"/>
    <n v="0"/>
    <n v="81.040000000000006"/>
    <n v="281.86"/>
    <n v="162.08000000000001"/>
    <n v="119.78"/>
    <n v="0.42496274746327961"/>
  </r>
  <r>
    <n v="2327"/>
    <x v="139"/>
    <n v="2026"/>
    <x v="1"/>
    <n v="5"/>
    <x v="4"/>
    <x v="2"/>
    <x v="5"/>
    <x v="2"/>
    <x v="0"/>
    <x v="1"/>
    <s v="Trekking Poles"/>
    <n v="1"/>
    <n v="73.150000000000006"/>
    <n v="0"/>
    <n v="32.950000000000003"/>
    <n v="73.150000000000006"/>
    <n v="32.950000000000003"/>
    <n v="40.200000000000003"/>
    <n v="0.54955570745044424"/>
  </r>
  <r>
    <n v="2703"/>
    <x v="139"/>
    <n v="2026"/>
    <x v="1"/>
    <n v="5"/>
    <x v="4"/>
    <x v="3"/>
    <x v="8"/>
    <x v="2"/>
    <x v="2"/>
    <x v="3"/>
    <s v="Trail Tent 2P"/>
    <n v="2"/>
    <n v="197.35"/>
    <n v="0.05"/>
    <n v="102.63"/>
    <n v="374.96499999999997"/>
    <n v="205.26"/>
    <n v="169.70499999999998"/>
    <n v="0.45258890829810783"/>
  </r>
  <r>
    <n v="2776"/>
    <x v="139"/>
    <n v="2026"/>
    <x v="1"/>
    <n v="5"/>
    <x v="4"/>
    <x v="3"/>
    <x v="4"/>
    <x v="0"/>
    <x v="2"/>
    <x v="2"/>
    <s v="Insulated Bottle"/>
    <n v="3"/>
    <n v="36.74"/>
    <n v="0.05"/>
    <n v="13.97"/>
    <n v="104.70899999999999"/>
    <n v="41.910000000000004"/>
    <n v="62.798999999999985"/>
    <n v="0.59974787267570118"/>
  </r>
  <r>
    <n v="3411"/>
    <x v="139"/>
    <n v="2026"/>
    <x v="1"/>
    <n v="5"/>
    <x v="4"/>
    <x v="1"/>
    <x v="11"/>
    <x v="0"/>
    <x v="0"/>
    <x v="1"/>
    <s v="Summit Backpack 45L"/>
    <n v="2"/>
    <n v="151.35"/>
    <n v="0.05"/>
    <n v="77.150000000000006"/>
    <n v="287.565"/>
    <n v="154.30000000000001"/>
    <n v="133.26499999999999"/>
    <n v="0.46342566028550064"/>
  </r>
  <r>
    <n v="3841"/>
    <x v="139"/>
    <n v="2026"/>
    <x v="1"/>
    <n v="5"/>
    <x v="4"/>
    <x v="0"/>
    <x v="15"/>
    <x v="2"/>
    <x v="1"/>
    <x v="0"/>
    <s v="Trail Bike Light"/>
    <n v="2"/>
    <n v="50.09"/>
    <n v="0.05"/>
    <n v="23.16"/>
    <n v="95.171000000000006"/>
    <n v="46.32"/>
    <n v="48.851000000000006"/>
    <n v="0.51329711781950382"/>
  </r>
  <r>
    <n v="5121"/>
    <x v="139"/>
    <n v="2026"/>
    <x v="1"/>
    <n v="5"/>
    <x v="4"/>
    <x v="0"/>
    <x v="9"/>
    <x v="0"/>
    <x v="1"/>
    <x v="4"/>
    <s v="Weighted Vest"/>
    <n v="2"/>
    <n v="121.96"/>
    <n v="0.05"/>
    <n v="71.2"/>
    <n v="231.72399999999999"/>
    <n v="142.4"/>
    <n v="89.323999999999984"/>
    <n v="0.38547582468799085"/>
  </r>
  <r>
    <n v="53"/>
    <x v="140"/>
    <n v="2026"/>
    <x v="1"/>
    <n v="5"/>
    <x v="4"/>
    <x v="3"/>
    <x v="13"/>
    <x v="0"/>
    <x v="2"/>
    <x v="2"/>
    <s v="Carry-On Duffel"/>
    <n v="1"/>
    <n v="134.28"/>
    <n v="0.05"/>
    <n v="65.44"/>
    <n v="127.56599999999999"/>
    <n v="65.44"/>
    <n v="62.125999999999991"/>
    <n v="0.487010645469796"/>
  </r>
  <r>
    <n v="127"/>
    <x v="140"/>
    <n v="2026"/>
    <x v="1"/>
    <n v="5"/>
    <x v="4"/>
    <x v="3"/>
    <x v="7"/>
    <x v="0"/>
    <x v="2"/>
    <x v="0"/>
    <s v="Cycling Pack 12L"/>
    <n v="3"/>
    <n v="100.48"/>
    <n v="0.05"/>
    <n v="50.68"/>
    <n v="286.36799999999999"/>
    <n v="152.04"/>
    <n v="134.328"/>
    <n v="0.46907475695608447"/>
  </r>
  <r>
    <n v="1092"/>
    <x v="140"/>
    <n v="2026"/>
    <x v="1"/>
    <n v="5"/>
    <x v="4"/>
    <x v="3"/>
    <x v="8"/>
    <x v="0"/>
    <x v="1"/>
    <x v="4"/>
    <s v="Recovery Roller"/>
    <n v="3"/>
    <n v="36.229999999999997"/>
    <n v="0"/>
    <n v="13.55"/>
    <n v="108.69"/>
    <n v="40.650000000000006"/>
    <n v="68.039999999999992"/>
    <n v="0.62600055202870541"/>
  </r>
  <r>
    <n v="1213"/>
    <x v="140"/>
    <n v="2026"/>
    <x v="1"/>
    <n v="5"/>
    <x v="4"/>
    <x v="2"/>
    <x v="2"/>
    <x v="3"/>
    <x v="0"/>
    <x v="3"/>
    <s v="Compact Sleeping Bag"/>
    <n v="3"/>
    <n v="120.61"/>
    <n v="0"/>
    <n v="60.17"/>
    <n v="361.83"/>
    <n v="180.51"/>
    <n v="181.32"/>
    <n v="0.50111931017328581"/>
  </r>
  <r>
    <n v="1849"/>
    <x v="140"/>
    <n v="2026"/>
    <x v="1"/>
    <n v="5"/>
    <x v="4"/>
    <x v="2"/>
    <x v="5"/>
    <x v="3"/>
    <x v="0"/>
    <x v="2"/>
    <s v="Packing Cube Set"/>
    <n v="3"/>
    <n v="46.46"/>
    <n v="0"/>
    <n v="18.71"/>
    <n v="139.38"/>
    <n v="56.13"/>
    <n v="83.25"/>
    <n v="0.59728798966853214"/>
  </r>
  <r>
    <n v="2395"/>
    <x v="140"/>
    <n v="2026"/>
    <x v="1"/>
    <n v="5"/>
    <x v="4"/>
    <x v="1"/>
    <x v="12"/>
    <x v="0"/>
    <x v="2"/>
    <x v="4"/>
    <s v="Recovery Roller"/>
    <n v="1"/>
    <n v="36.9"/>
    <n v="0.05"/>
    <n v="13.89"/>
    <n v="35.055"/>
    <n v="13.89"/>
    <n v="21.164999999999999"/>
    <n v="0.60376551133932388"/>
  </r>
  <r>
    <n v="4166"/>
    <x v="140"/>
    <n v="2026"/>
    <x v="1"/>
    <n v="5"/>
    <x v="4"/>
    <x v="2"/>
    <x v="3"/>
    <x v="0"/>
    <x v="1"/>
    <x v="4"/>
    <s v="Resistance Band Set"/>
    <n v="6"/>
    <n v="40.61"/>
    <n v="0.05"/>
    <n v="15.14"/>
    <n v="231.47699999999998"/>
    <n v="90.84"/>
    <n v="140.63699999999997"/>
    <n v="0.607563602431343"/>
  </r>
  <r>
    <n v="1004"/>
    <x v="141"/>
    <n v="2026"/>
    <x v="1"/>
    <n v="5"/>
    <x v="4"/>
    <x v="3"/>
    <x v="13"/>
    <x v="0"/>
    <x v="2"/>
    <x v="2"/>
    <s v="Insulated Bottle"/>
    <n v="2"/>
    <n v="36.86"/>
    <n v="0.05"/>
    <n v="13.85"/>
    <n v="70.033999999999992"/>
    <n v="27.7"/>
    <n v="42.333999999999989"/>
    <n v="0.60447782505640113"/>
  </r>
  <r>
    <n v="1012"/>
    <x v="141"/>
    <n v="2026"/>
    <x v="1"/>
    <n v="5"/>
    <x v="4"/>
    <x v="1"/>
    <x v="6"/>
    <x v="0"/>
    <x v="1"/>
    <x v="1"/>
    <s v="Summit Backpack 45L"/>
    <n v="3"/>
    <n v="156.74"/>
    <n v="0"/>
    <n v="79.819999999999993"/>
    <n v="470.22"/>
    <n v="239.45999999999998"/>
    <n v="230.76000000000005"/>
    <n v="0.49074901110118674"/>
  </r>
  <r>
    <n v="2180"/>
    <x v="141"/>
    <n v="2026"/>
    <x v="1"/>
    <n v="5"/>
    <x v="4"/>
    <x v="0"/>
    <x v="9"/>
    <x v="1"/>
    <x v="0"/>
    <x v="0"/>
    <s v="Trail Bike Light"/>
    <n v="3"/>
    <n v="51.04"/>
    <n v="0.2"/>
    <n v="22.32"/>
    <n v="122.49600000000001"/>
    <n v="66.960000000000008"/>
    <n v="55.536000000000001"/>
    <n v="0.45336990595611282"/>
  </r>
  <r>
    <n v="3659"/>
    <x v="141"/>
    <n v="2026"/>
    <x v="1"/>
    <n v="5"/>
    <x v="4"/>
    <x v="3"/>
    <x v="13"/>
    <x v="2"/>
    <x v="1"/>
    <x v="1"/>
    <s v="Hiking Daypack 20L"/>
    <n v="2"/>
    <n v="93.55"/>
    <n v="0"/>
    <n v="44.31"/>
    <n v="187.1"/>
    <n v="88.62"/>
    <n v="98.47999999999999"/>
    <n v="0.52634954569748793"/>
  </r>
  <r>
    <n v="3775"/>
    <x v="141"/>
    <n v="2026"/>
    <x v="1"/>
    <n v="5"/>
    <x v="4"/>
    <x v="2"/>
    <x v="2"/>
    <x v="0"/>
    <x v="2"/>
    <x v="2"/>
    <s v="Carry-On Duffel"/>
    <n v="1"/>
    <n v="131.74"/>
    <n v="0"/>
    <n v="66.650000000000006"/>
    <n v="131.74"/>
    <n v="66.650000000000006"/>
    <n v="65.09"/>
    <n v="0.49407924700166994"/>
  </r>
  <r>
    <n v="4071"/>
    <x v="141"/>
    <n v="2026"/>
    <x v="1"/>
    <n v="5"/>
    <x v="4"/>
    <x v="3"/>
    <x v="8"/>
    <x v="0"/>
    <x v="1"/>
    <x v="1"/>
    <s v="Hiking Daypack 20L"/>
    <n v="5"/>
    <n v="91.79"/>
    <n v="0.05"/>
    <n v="44.48"/>
    <n v="436.0025"/>
    <n v="222.39999999999998"/>
    <n v="213.60250000000002"/>
    <n v="0.48991118170193981"/>
  </r>
  <r>
    <n v="5137"/>
    <x v="141"/>
    <n v="2026"/>
    <x v="1"/>
    <n v="5"/>
    <x v="4"/>
    <x v="3"/>
    <x v="13"/>
    <x v="0"/>
    <x v="2"/>
    <x v="1"/>
    <s v="Summit Backpack 45L"/>
    <n v="4"/>
    <n v="155.4"/>
    <n v="0.05"/>
    <n v="77.31"/>
    <n v="590.52"/>
    <n v="309.24"/>
    <n v="281.27999999999997"/>
    <n v="0.47632595001016048"/>
  </r>
  <r>
    <n v="133"/>
    <x v="142"/>
    <n v="2026"/>
    <x v="1"/>
    <n v="5"/>
    <x v="4"/>
    <x v="1"/>
    <x v="1"/>
    <x v="0"/>
    <x v="1"/>
    <x v="2"/>
    <s v="Insulated Bottle"/>
    <n v="1"/>
    <n v="36.57"/>
    <n v="0.05"/>
    <n v="13.33"/>
    <n v="34.741500000000002"/>
    <n v="13.33"/>
    <n v="21.411500000000004"/>
    <n v="0.61630902522919284"/>
  </r>
  <r>
    <n v="1385"/>
    <x v="142"/>
    <n v="2026"/>
    <x v="1"/>
    <n v="5"/>
    <x v="4"/>
    <x v="2"/>
    <x v="16"/>
    <x v="0"/>
    <x v="1"/>
    <x v="0"/>
    <s v="Compact Repair Kit"/>
    <n v="2"/>
    <n v="41.19"/>
    <n v="0"/>
    <n v="17.190000000000001"/>
    <n v="82.38"/>
    <n v="34.380000000000003"/>
    <n v="47.999999999999993"/>
    <n v="0.58266569555717407"/>
  </r>
  <r>
    <n v="1597"/>
    <x v="142"/>
    <n v="2026"/>
    <x v="1"/>
    <n v="5"/>
    <x v="4"/>
    <x v="3"/>
    <x v="8"/>
    <x v="0"/>
    <x v="0"/>
    <x v="2"/>
    <s v="Carry-On Duffel"/>
    <n v="1"/>
    <n v="136.66999999999999"/>
    <n v="0.05"/>
    <n v="67.099999999999994"/>
    <n v="129.83649999999997"/>
    <n v="67.099999999999994"/>
    <n v="62.736499999999978"/>
    <n v="0.48319617364916639"/>
  </r>
  <r>
    <n v="2273"/>
    <x v="142"/>
    <n v="2026"/>
    <x v="1"/>
    <n v="5"/>
    <x v="4"/>
    <x v="2"/>
    <x v="2"/>
    <x v="2"/>
    <x v="1"/>
    <x v="4"/>
    <s v="Recovery Roller"/>
    <n v="2"/>
    <n v="35.700000000000003"/>
    <n v="0"/>
    <n v="13.52"/>
    <n v="71.400000000000006"/>
    <n v="27.04"/>
    <n v="44.360000000000007"/>
    <n v="0.62128851540616248"/>
  </r>
  <r>
    <n v="2931"/>
    <x v="142"/>
    <n v="2026"/>
    <x v="1"/>
    <n v="5"/>
    <x v="4"/>
    <x v="0"/>
    <x v="0"/>
    <x v="0"/>
    <x v="0"/>
    <x v="0"/>
    <s v="Cycling Pack 12L"/>
    <n v="1"/>
    <n v="100.87"/>
    <n v="0"/>
    <n v="50.4"/>
    <n v="100.87"/>
    <n v="50.4"/>
    <n v="50.470000000000006"/>
    <n v="0.5003469812630118"/>
  </r>
  <r>
    <n v="4143"/>
    <x v="142"/>
    <n v="2026"/>
    <x v="1"/>
    <n v="5"/>
    <x v="4"/>
    <x v="2"/>
    <x v="16"/>
    <x v="2"/>
    <x v="0"/>
    <x v="2"/>
    <s v="Carry-On Duffel"/>
    <n v="1"/>
    <n v="130.80000000000001"/>
    <n v="0"/>
    <n v="68.7"/>
    <n v="130.80000000000001"/>
    <n v="68.7"/>
    <n v="62.100000000000009"/>
    <n v="0.4747706422018349"/>
  </r>
  <r>
    <n v="4504"/>
    <x v="142"/>
    <n v="2026"/>
    <x v="1"/>
    <n v="5"/>
    <x v="4"/>
    <x v="0"/>
    <x v="9"/>
    <x v="3"/>
    <x v="0"/>
    <x v="1"/>
    <s v="Summit Backpack 45L"/>
    <n v="1"/>
    <n v="153.88999999999999"/>
    <n v="0"/>
    <n v="79.64"/>
    <n v="153.88999999999999"/>
    <n v="79.64"/>
    <n v="74.249999999999986"/>
    <n v="0.4824874910650464"/>
  </r>
  <r>
    <n v="656"/>
    <x v="143"/>
    <n v="2026"/>
    <x v="1"/>
    <n v="5"/>
    <x v="4"/>
    <x v="3"/>
    <x v="7"/>
    <x v="0"/>
    <x v="1"/>
    <x v="3"/>
    <s v="Compact Sleeping Bag"/>
    <n v="1"/>
    <n v="122.51"/>
    <n v="0.15"/>
    <n v="62.2"/>
    <n v="104.1335"/>
    <n v="62.2"/>
    <n v="41.933499999999995"/>
    <n v="0.40268981643755369"/>
  </r>
  <r>
    <n v="979"/>
    <x v="143"/>
    <n v="2026"/>
    <x v="1"/>
    <n v="5"/>
    <x v="4"/>
    <x v="3"/>
    <x v="4"/>
    <x v="1"/>
    <x v="0"/>
    <x v="0"/>
    <s v="Commuter Helmet"/>
    <n v="8"/>
    <n v="79.94"/>
    <n v="0.15"/>
    <n v="41.65"/>
    <n v="543.59199999999998"/>
    <n v="333.2"/>
    <n v="210.392"/>
    <n v="0.38704028021015763"/>
  </r>
  <r>
    <n v="1510"/>
    <x v="143"/>
    <n v="2026"/>
    <x v="1"/>
    <n v="5"/>
    <x v="4"/>
    <x v="3"/>
    <x v="7"/>
    <x v="0"/>
    <x v="1"/>
    <x v="0"/>
    <s v="Trail Bike Light"/>
    <n v="2"/>
    <n v="50.78"/>
    <n v="0.05"/>
    <n v="23.03"/>
    <n v="96.481999999999999"/>
    <n v="46.06"/>
    <n v="50.421999999999997"/>
    <n v="0.52260525279326708"/>
  </r>
  <r>
    <n v="1959"/>
    <x v="143"/>
    <n v="2026"/>
    <x v="1"/>
    <n v="5"/>
    <x v="4"/>
    <x v="0"/>
    <x v="15"/>
    <x v="3"/>
    <x v="2"/>
    <x v="0"/>
    <s v="Commuter Helmet"/>
    <n v="2"/>
    <n v="80.59"/>
    <n v="0.05"/>
    <n v="41.44"/>
    <n v="153.12100000000001"/>
    <n v="82.88"/>
    <n v="70.241000000000014"/>
    <n v="0.45872871781140412"/>
  </r>
  <r>
    <n v="2089"/>
    <x v="143"/>
    <n v="2026"/>
    <x v="1"/>
    <n v="5"/>
    <x v="4"/>
    <x v="0"/>
    <x v="15"/>
    <x v="3"/>
    <x v="1"/>
    <x v="4"/>
    <s v="Recovery Roller"/>
    <n v="3"/>
    <n v="35.75"/>
    <n v="0.15"/>
    <n v="13.54"/>
    <n v="91.162499999999994"/>
    <n v="40.619999999999997"/>
    <n v="50.542499999999997"/>
    <n v="0.55442204853969557"/>
  </r>
  <r>
    <n v="2446"/>
    <x v="143"/>
    <n v="2026"/>
    <x v="1"/>
    <n v="5"/>
    <x v="4"/>
    <x v="1"/>
    <x v="12"/>
    <x v="0"/>
    <x v="1"/>
    <x v="3"/>
    <s v="Trail Tent 2P"/>
    <n v="5"/>
    <n v="195.78"/>
    <n v="0.1"/>
    <n v="101.98"/>
    <n v="881.01"/>
    <n v="509.90000000000003"/>
    <n v="371.10999999999996"/>
    <n v="0.4212324491208953"/>
  </r>
  <r>
    <n v="2847"/>
    <x v="143"/>
    <n v="2026"/>
    <x v="1"/>
    <n v="5"/>
    <x v="4"/>
    <x v="3"/>
    <x v="13"/>
    <x v="0"/>
    <x v="0"/>
    <x v="3"/>
    <s v="Compact Sleeping Bag"/>
    <n v="2"/>
    <n v="125.95"/>
    <n v="0.05"/>
    <n v="61.74"/>
    <n v="239.30500000000001"/>
    <n v="123.48"/>
    <n v="115.825"/>
    <n v="0.48400576669940032"/>
  </r>
  <r>
    <n v="3454"/>
    <x v="143"/>
    <n v="2026"/>
    <x v="1"/>
    <n v="5"/>
    <x v="4"/>
    <x v="3"/>
    <x v="7"/>
    <x v="0"/>
    <x v="1"/>
    <x v="4"/>
    <s v="Resistance Band Set"/>
    <n v="2"/>
    <n v="41.32"/>
    <n v="0"/>
    <n v="14.91"/>
    <n v="82.64"/>
    <n v="29.82"/>
    <n v="52.82"/>
    <n v="0.63915779283639884"/>
  </r>
  <r>
    <n v="4472"/>
    <x v="143"/>
    <n v="2026"/>
    <x v="1"/>
    <n v="5"/>
    <x v="4"/>
    <x v="3"/>
    <x v="8"/>
    <x v="3"/>
    <x v="1"/>
    <x v="1"/>
    <s v="Trail Boots"/>
    <n v="2"/>
    <n v="144.01"/>
    <n v="0"/>
    <n v="79.37"/>
    <n v="288.02"/>
    <n v="158.74"/>
    <n v="129.27999999999997"/>
    <n v="0.44885771821401282"/>
  </r>
  <r>
    <n v="4852"/>
    <x v="143"/>
    <n v="2026"/>
    <x v="1"/>
    <n v="5"/>
    <x v="4"/>
    <x v="0"/>
    <x v="15"/>
    <x v="0"/>
    <x v="2"/>
    <x v="0"/>
    <s v="Trail Bike Light"/>
    <n v="2"/>
    <n v="51.17"/>
    <n v="0.05"/>
    <n v="21.97"/>
    <n v="97.222999999999999"/>
    <n v="43.94"/>
    <n v="53.283000000000001"/>
    <n v="0.54804932989107513"/>
  </r>
  <r>
    <n v="4959"/>
    <x v="143"/>
    <n v="2026"/>
    <x v="1"/>
    <n v="5"/>
    <x v="4"/>
    <x v="0"/>
    <x v="0"/>
    <x v="1"/>
    <x v="2"/>
    <x v="3"/>
    <s v="Portable Camp Stove"/>
    <n v="6"/>
    <n v="83.58"/>
    <n v="0.2"/>
    <n v="40.5"/>
    <n v="401.18400000000003"/>
    <n v="243"/>
    <n v="158.18400000000003"/>
    <n v="0.39429289303661169"/>
  </r>
  <r>
    <n v="5056"/>
    <x v="143"/>
    <n v="2026"/>
    <x v="1"/>
    <n v="5"/>
    <x v="4"/>
    <x v="2"/>
    <x v="16"/>
    <x v="3"/>
    <x v="0"/>
    <x v="3"/>
    <s v="Portable Camp Stove"/>
    <n v="2"/>
    <n v="80.010000000000005"/>
    <n v="0"/>
    <n v="38.54"/>
    <n v="160.02000000000001"/>
    <n v="77.08"/>
    <n v="82.940000000000012"/>
    <n v="0.51831021122359711"/>
  </r>
  <r>
    <n v="1152"/>
    <x v="144"/>
    <n v="2026"/>
    <x v="1"/>
    <n v="5"/>
    <x v="4"/>
    <x v="3"/>
    <x v="7"/>
    <x v="0"/>
    <x v="1"/>
    <x v="1"/>
    <s v="Hiking Daypack 20L"/>
    <n v="2"/>
    <n v="94.4"/>
    <n v="0"/>
    <n v="46.39"/>
    <n v="188.8"/>
    <n v="92.78"/>
    <n v="96.02000000000001"/>
    <n v="0.50858050847457625"/>
  </r>
  <r>
    <n v="3919"/>
    <x v="144"/>
    <n v="2026"/>
    <x v="1"/>
    <n v="5"/>
    <x v="4"/>
    <x v="2"/>
    <x v="2"/>
    <x v="2"/>
    <x v="2"/>
    <x v="1"/>
    <s v="Summit Backpack 45L"/>
    <n v="6"/>
    <n v="157.33000000000001"/>
    <n v="0"/>
    <n v="78.849999999999994"/>
    <n v="943.98"/>
    <n v="473.09999999999997"/>
    <n v="470.88000000000005"/>
    <n v="0.4988241276298227"/>
  </r>
  <r>
    <n v="4202"/>
    <x v="144"/>
    <n v="2026"/>
    <x v="1"/>
    <n v="5"/>
    <x v="4"/>
    <x v="2"/>
    <x v="3"/>
    <x v="0"/>
    <x v="1"/>
    <x v="3"/>
    <s v="Compact Sleeping Bag"/>
    <n v="1"/>
    <n v="125.44"/>
    <n v="0"/>
    <n v="59.92"/>
    <n v="125.44"/>
    <n v="59.92"/>
    <n v="65.52"/>
    <n v="0.5223214285714286"/>
  </r>
  <r>
    <n v="4274"/>
    <x v="144"/>
    <n v="2026"/>
    <x v="1"/>
    <n v="5"/>
    <x v="4"/>
    <x v="1"/>
    <x v="12"/>
    <x v="3"/>
    <x v="0"/>
    <x v="4"/>
    <s v="Recovery Roller"/>
    <n v="2"/>
    <n v="36.18"/>
    <n v="0"/>
    <n v="13.71"/>
    <n v="72.36"/>
    <n v="27.42"/>
    <n v="44.94"/>
    <n v="0.62106135986733002"/>
  </r>
  <r>
    <n v="4364"/>
    <x v="144"/>
    <n v="2026"/>
    <x v="1"/>
    <n v="5"/>
    <x v="4"/>
    <x v="0"/>
    <x v="15"/>
    <x v="2"/>
    <x v="0"/>
    <x v="4"/>
    <s v="Resistance Band Set"/>
    <n v="1"/>
    <n v="41"/>
    <n v="0.05"/>
    <n v="14.51"/>
    <n v="38.949999999999996"/>
    <n v="14.51"/>
    <n v="24.439999999999998"/>
    <n v="0.62747111681643131"/>
  </r>
  <r>
    <n v="4896"/>
    <x v="144"/>
    <n v="2026"/>
    <x v="1"/>
    <n v="5"/>
    <x v="4"/>
    <x v="2"/>
    <x v="5"/>
    <x v="0"/>
    <x v="0"/>
    <x v="1"/>
    <s v="Trekking Poles"/>
    <n v="1"/>
    <n v="72.33"/>
    <n v="0.1"/>
    <n v="32.61"/>
    <n v="65.096999999999994"/>
    <n v="32.61"/>
    <n v="32.486999999999995"/>
    <n v="0.49905525600258072"/>
  </r>
  <r>
    <n v="5109"/>
    <x v="144"/>
    <n v="2026"/>
    <x v="1"/>
    <n v="5"/>
    <x v="4"/>
    <x v="3"/>
    <x v="4"/>
    <x v="0"/>
    <x v="2"/>
    <x v="3"/>
    <s v="Compact Sleeping Bag"/>
    <n v="2"/>
    <n v="125.42"/>
    <n v="0"/>
    <n v="62.28"/>
    <n v="250.84"/>
    <n v="124.56"/>
    <n v="126.28"/>
    <n v="0.50342848030617127"/>
  </r>
  <r>
    <n v="289"/>
    <x v="145"/>
    <n v="2026"/>
    <x v="1"/>
    <n v="5"/>
    <x v="4"/>
    <x v="0"/>
    <x v="15"/>
    <x v="0"/>
    <x v="2"/>
    <x v="0"/>
    <s v="Compact Repair Kit"/>
    <n v="2"/>
    <n v="41.29"/>
    <n v="0.15"/>
    <n v="16.43"/>
    <n v="70.192999999999998"/>
    <n v="32.86"/>
    <n v="37.332999999999998"/>
    <n v="0.531862151496588"/>
  </r>
  <r>
    <n v="4092"/>
    <x v="145"/>
    <n v="2026"/>
    <x v="1"/>
    <n v="5"/>
    <x v="4"/>
    <x v="3"/>
    <x v="8"/>
    <x v="1"/>
    <x v="2"/>
    <x v="2"/>
    <s v="Carry-On Duffel"/>
    <n v="8"/>
    <n v="131.4"/>
    <n v="0.05"/>
    <n v="66.489999999999995"/>
    <n v="998.64"/>
    <n v="531.91999999999996"/>
    <n v="466.72"/>
    <n v="0.46735560362092449"/>
  </r>
  <r>
    <n v="4727"/>
    <x v="145"/>
    <n v="2026"/>
    <x v="1"/>
    <n v="5"/>
    <x v="4"/>
    <x v="2"/>
    <x v="16"/>
    <x v="0"/>
    <x v="1"/>
    <x v="1"/>
    <s v="Trail Boots"/>
    <n v="4"/>
    <n v="140.66999999999999"/>
    <n v="0"/>
    <n v="80.72"/>
    <n v="562.67999999999995"/>
    <n v="322.88"/>
    <n v="239.79999999999995"/>
    <n v="0.42617473519584842"/>
  </r>
  <r>
    <n v="4753"/>
    <x v="145"/>
    <n v="2026"/>
    <x v="1"/>
    <n v="5"/>
    <x v="4"/>
    <x v="3"/>
    <x v="8"/>
    <x v="0"/>
    <x v="0"/>
    <x v="4"/>
    <s v="Recovery Roller"/>
    <n v="1"/>
    <n v="36.659999999999997"/>
    <n v="0.05"/>
    <n v="13.51"/>
    <n v="34.826999999999998"/>
    <n v="13.51"/>
    <n v="21.317"/>
    <n v="0.61208257960777557"/>
  </r>
  <r>
    <n v="942"/>
    <x v="146"/>
    <n v="2026"/>
    <x v="1"/>
    <n v="5"/>
    <x v="4"/>
    <x v="3"/>
    <x v="4"/>
    <x v="0"/>
    <x v="0"/>
    <x v="2"/>
    <s v="Packing Cube Set"/>
    <n v="1"/>
    <n v="46.28"/>
    <n v="0.05"/>
    <n v="17.95"/>
    <n v="43.966000000000001"/>
    <n v="17.95"/>
    <n v="26.016000000000002"/>
    <n v="0.591729973161079"/>
  </r>
  <r>
    <n v="1755"/>
    <x v="146"/>
    <n v="2026"/>
    <x v="1"/>
    <n v="5"/>
    <x v="4"/>
    <x v="3"/>
    <x v="13"/>
    <x v="3"/>
    <x v="0"/>
    <x v="1"/>
    <s v="Hiking Daypack 20L"/>
    <n v="2"/>
    <n v="92.12"/>
    <n v="0"/>
    <n v="46.64"/>
    <n v="184.24"/>
    <n v="93.28"/>
    <n v="90.960000000000008"/>
    <n v="0.49370386452453324"/>
  </r>
  <r>
    <n v="3073"/>
    <x v="146"/>
    <n v="2026"/>
    <x v="1"/>
    <n v="5"/>
    <x v="4"/>
    <x v="3"/>
    <x v="13"/>
    <x v="0"/>
    <x v="0"/>
    <x v="4"/>
    <s v="Resistance Band Set"/>
    <n v="3"/>
    <n v="39.549999999999997"/>
    <n v="0"/>
    <n v="14.87"/>
    <n v="118.64999999999999"/>
    <n v="44.61"/>
    <n v="74.039999999999992"/>
    <n v="0.6240202275600506"/>
  </r>
  <r>
    <n v="4230"/>
    <x v="146"/>
    <n v="2026"/>
    <x v="1"/>
    <n v="5"/>
    <x v="4"/>
    <x v="0"/>
    <x v="0"/>
    <x v="2"/>
    <x v="1"/>
    <x v="0"/>
    <s v="Commuter Helmet"/>
    <n v="1"/>
    <n v="83.3"/>
    <n v="0"/>
    <n v="41.93"/>
    <n v="83.3"/>
    <n v="41.93"/>
    <n v="41.37"/>
    <n v="0.49663865546218489"/>
  </r>
  <r>
    <n v="644"/>
    <x v="147"/>
    <n v="2026"/>
    <x v="1"/>
    <n v="5"/>
    <x v="4"/>
    <x v="3"/>
    <x v="13"/>
    <x v="2"/>
    <x v="1"/>
    <x v="1"/>
    <s v="Hiking Daypack 20L"/>
    <n v="2"/>
    <n v="93.84"/>
    <n v="0"/>
    <n v="44.72"/>
    <n v="187.68"/>
    <n v="89.44"/>
    <n v="98.240000000000009"/>
    <n v="0.52344416027280483"/>
  </r>
  <r>
    <n v="1122"/>
    <x v="147"/>
    <n v="2026"/>
    <x v="1"/>
    <n v="5"/>
    <x v="4"/>
    <x v="2"/>
    <x v="16"/>
    <x v="0"/>
    <x v="0"/>
    <x v="0"/>
    <s v="Trail Bike Light"/>
    <n v="2"/>
    <n v="51.25"/>
    <n v="0"/>
    <n v="22.57"/>
    <n v="102.5"/>
    <n v="45.14"/>
    <n v="57.36"/>
    <n v="0.55960975609756092"/>
  </r>
  <r>
    <n v="2019"/>
    <x v="147"/>
    <n v="2026"/>
    <x v="1"/>
    <n v="5"/>
    <x v="4"/>
    <x v="3"/>
    <x v="13"/>
    <x v="1"/>
    <x v="2"/>
    <x v="0"/>
    <s v="Commuter Helmet"/>
    <n v="8"/>
    <n v="80.13"/>
    <n v="0.1"/>
    <n v="43.8"/>
    <n v="576.93600000000004"/>
    <n v="350.4"/>
    <n v="226.53600000000006"/>
    <n v="0.39265360455925796"/>
  </r>
  <r>
    <n v="2432"/>
    <x v="147"/>
    <n v="2026"/>
    <x v="1"/>
    <n v="5"/>
    <x v="4"/>
    <x v="1"/>
    <x v="12"/>
    <x v="0"/>
    <x v="0"/>
    <x v="4"/>
    <s v="Resistance Band Set"/>
    <n v="1"/>
    <n v="41.13"/>
    <n v="0"/>
    <n v="14.8"/>
    <n v="41.13"/>
    <n v="14.8"/>
    <n v="26.330000000000002"/>
    <n v="0.64016532944322879"/>
  </r>
  <r>
    <n v="2989"/>
    <x v="147"/>
    <n v="2026"/>
    <x v="1"/>
    <n v="5"/>
    <x v="4"/>
    <x v="3"/>
    <x v="13"/>
    <x v="0"/>
    <x v="0"/>
    <x v="3"/>
    <s v="Portable Camp Stove"/>
    <n v="1"/>
    <n v="81.28"/>
    <n v="0.15"/>
    <n v="39.020000000000003"/>
    <n v="69.087999999999994"/>
    <n v="39.020000000000003"/>
    <n v="30.067999999999991"/>
    <n v="0.43521306160259371"/>
  </r>
  <r>
    <n v="3019"/>
    <x v="147"/>
    <n v="2026"/>
    <x v="1"/>
    <n v="5"/>
    <x v="4"/>
    <x v="2"/>
    <x v="3"/>
    <x v="0"/>
    <x v="2"/>
    <x v="2"/>
    <s v="Packing Cube Set"/>
    <n v="1"/>
    <n v="46.19"/>
    <n v="0"/>
    <n v="18.329999999999998"/>
    <n v="46.19"/>
    <n v="18.329999999999998"/>
    <n v="27.86"/>
    <n v="0.60316085732842606"/>
  </r>
  <r>
    <n v="3798"/>
    <x v="147"/>
    <n v="2026"/>
    <x v="1"/>
    <n v="5"/>
    <x v="4"/>
    <x v="3"/>
    <x v="8"/>
    <x v="0"/>
    <x v="0"/>
    <x v="1"/>
    <s v="Summit Backpack 45L"/>
    <n v="3"/>
    <n v="156.58000000000001"/>
    <n v="0"/>
    <n v="79.099999999999994"/>
    <n v="469.74"/>
    <n v="237.29999999999998"/>
    <n v="232.44000000000003"/>
    <n v="0.49482692553327379"/>
  </r>
  <r>
    <n v="3862"/>
    <x v="147"/>
    <n v="2026"/>
    <x v="1"/>
    <n v="5"/>
    <x v="4"/>
    <x v="3"/>
    <x v="13"/>
    <x v="3"/>
    <x v="1"/>
    <x v="4"/>
    <s v="Weighted Vest"/>
    <n v="1"/>
    <n v="123.91"/>
    <n v="0"/>
    <n v="68.89"/>
    <n v="123.91"/>
    <n v="68.89"/>
    <n v="55.019999999999996"/>
    <n v="0.44403195867968687"/>
  </r>
  <r>
    <n v="4281"/>
    <x v="147"/>
    <n v="2026"/>
    <x v="1"/>
    <n v="5"/>
    <x v="4"/>
    <x v="2"/>
    <x v="2"/>
    <x v="3"/>
    <x v="1"/>
    <x v="0"/>
    <s v="Trail Bike Light"/>
    <n v="1"/>
    <n v="50.64"/>
    <n v="0"/>
    <n v="22.97"/>
    <n v="50.64"/>
    <n v="22.97"/>
    <n v="27.67"/>
    <n v="0.54640600315955767"/>
  </r>
  <r>
    <n v="191"/>
    <x v="148"/>
    <n v="2026"/>
    <x v="1"/>
    <n v="5"/>
    <x v="4"/>
    <x v="2"/>
    <x v="5"/>
    <x v="0"/>
    <x v="0"/>
    <x v="1"/>
    <s v="Trekking Poles"/>
    <n v="2"/>
    <n v="70.48"/>
    <n v="0.1"/>
    <n v="33.229999999999997"/>
    <n v="126.864"/>
    <n v="66.459999999999994"/>
    <n v="60.404000000000011"/>
    <n v="0.47613192079707412"/>
  </r>
  <r>
    <n v="1039"/>
    <x v="148"/>
    <n v="2026"/>
    <x v="1"/>
    <n v="5"/>
    <x v="4"/>
    <x v="1"/>
    <x v="11"/>
    <x v="3"/>
    <x v="1"/>
    <x v="0"/>
    <s v="Compact Repair Kit"/>
    <n v="1"/>
    <n v="41.27"/>
    <n v="0.05"/>
    <n v="17.149999999999999"/>
    <n v="39.206499999999998"/>
    <n v="17.149999999999999"/>
    <n v="22.0565"/>
    <n v="0.56257253261576523"/>
  </r>
  <r>
    <n v="2641"/>
    <x v="148"/>
    <n v="2026"/>
    <x v="1"/>
    <n v="5"/>
    <x v="4"/>
    <x v="0"/>
    <x v="15"/>
    <x v="3"/>
    <x v="0"/>
    <x v="4"/>
    <s v="Recovery Roller"/>
    <n v="2"/>
    <n v="36.9"/>
    <n v="0"/>
    <n v="14.07"/>
    <n v="73.8"/>
    <n v="28.14"/>
    <n v="45.66"/>
    <n v="0.61869918699186988"/>
  </r>
  <r>
    <n v="3058"/>
    <x v="148"/>
    <n v="2026"/>
    <x v="1"/>
    <n v="5"/>
    <x v="4"/>
    <x v="1"/>
    <x v="11"/>
    <x v="0"/>
    <x v="0"/>
    <x v="3"/>
    <s v="Trail Tent 2P"/>
    <n v="1"/>
    <n v="196.91"/>
    <n v="0"/>
    <n v="106.31"/>
    <n v="196.91"/>
    <n v="106.31"/>
    <n v="90.6"/>
    <n v="0.46010867909197095"/>
  </r>
  <r>
    <n v="3110"/>
    <x v="148"/>
    <n v="2026"/>
    <x v="1"/>
    <n v="5"/>
    <x v="4"/>
    <x v="1"/>
    <x v="6"/>
    <x v="2"/>
    <x v="2"/>
    <x v="4"/>
    <s v="Recovery Roller"/>
    <n v="3"/>
    <n v="35.79"/>
    <n v="0"/>
    <n v="13.67"/>
    <n v="107.37"/>
    <n v="41.01"/>
    <n v="66.360000000000014"/>
    <n v="0.61804973456272716"/>
  </r>
  <r>
    <n v="3981"/>
    <x v="148"/>
    <n v="2026"/>
    <x v="1"/>
    <n v="5"/>
    <x v="4"/>
    <x v="3"/>
    <x v="13"/>
    <x v="0"/>
    <x v="1"/>
    <x v="0"/>
    <s v="Commuter Helmet"/>
    <n v="2"/>
    <n v="82.22"/>
    <n v="0.05"/>
    <n v="42.35"/>
    <n v="156.21799999999999"/>
    <n v="84.7"/>
    <n v="71.517999999999986"/>
    <n v="0.45780895927485943"/>
  </r>
  <r>
    <n v="4663"/>
    <x v="148"/>
    <n v="2026"/>
    <x v="1"/>
    <n v="5"/>
    <x v="4"/>
    <x v="2"/>
    <x v="5"/>
    <x v="0"/>
    <x v="1"/>
    <x v="0"/>
    <s v="Compact Repair Kit"/>
    <n v="1"/>
    <n v="40.57"/>
    <n v="0"/>
    <n v="16.809999999999999"/>
    <n v="40.57"/>
    <n v="16.809999999999999"/>
    <n v="23.76"/>
    <n v="0.58565442445156524"/>
  </r>
  <r>
    <n v="5021"/>
    <x v="148"/>
    <n v="2026"/>
    <x v="1"/>
    <n v="5"/>
    <x v="4"/>
    <x v="2"/>
    <x v="10"/>
    <x v="2"/>
    <x v="0"/>
    <x v="3"/>
    <s v="Trail Tent 2P"/>
    <n v="1"/>
    <n v="191.62"/>
    <n v="0.05"/>
    <n v="106.15"/>
    <n v="182.03899999999999"/>
    <n v="106.15"/>
    <n v="75.888999999999982"/>
    <n v="0.41688319535923613"/>
  </r>
  <r>
    <n v="5107"/>
    <x v="148"/>
    <n v="2026"/>
    <x v="1"/>
    <n v="5"/>
    <x v="4"/>
    <x v="1"/>
    <x v="6"/>
    <x v="3"/>
    <x v="0"/>
    <x v="1"/>
    <s v="Summit Backpack 45L"/>
    <n v="1"/>
    <n v="154.07"/>
    <n v="0.05"/>
    <n v="78.400000000000006"/>
    <n v="146.36649999999997"/>
    <n v="78.400000000000006"/>
    <n v="67.966499999999968"/>
    <n v="0.46435830603314271"/>
  </r>
  <r>
    <n v="454"/>
    <x v="149"/>
    <n v="2026"/>
    <x v="1"/>
    <n v="5"/>
    <x v="4"/>
    <x v="2"/>
    <x v="10"/>
    <x v="3"/>
    <x v="0"/>
    <x v="3"/>
    <s v="Compact Sleeping Bag"/>
    <n v="1"/>
    <n v="120.8"/>
    <n v="0"/>
    <n v="61.4"/>
    <n v="120.8"/>
    <n v="61.4"/>
    <n v="59.4"/>
    <n v="0.49172185430463577"/>
  </r>
  <r>
    <n v="873"/>
    <x v="149"/>
    <n v="2026"/>
    <x v="1"/>
    <n v="5"/>
    <x v="4"/>
    <x v="2"/>
    <x v="10"/>
    <x v="0"/>
    <x v="2"/>
    <x v="0"/>
    <s v="Compact Repair Kit"/>
    <n v="1"/>
    <n v="40.15"/>
    <n v="0"/>
    <n v="16.82"/>
    <n v="40.15"/>
    <n v="16.82"/>
    <n v="23.33"/>
    <n v="0.58107098381070976"/>
  </r>
  <r>
    <n v="1116"/>
    <x v="149"/>
    <n v="2026"/>
    <x v="1"/>
    <n v="5"/>
    <x v="4"/>
    <x v="1"/>
    <x v="12"/>
    <x v="1"/>
    <x v="2"/>
    <x v="2"/>
    <s v="Carry-On Duffel"/>
    <n v="5"/>
    <n v="134.4"/>
    <n v="0.15"/>
    <n v="67.709999999999994"/>
    <n v="571.19999999999993"/>
    <n v="338.54999999999995"/>
    <n v="232.64999999999998"/>
    <n v="0.40730042016806722"/>
  </r>
  <r>
    <n v="1206"/>
    <x v="149"/>
    <n v="2026"/>
    <x v="1"/>
    <n v="5"/>
    <x v="4"/>
    <x v="3"/>
    <x v="13"/>
    <x v="0"/>
    <x v="0"/>
    <x v="2"/>
    <s v="Insulated Bottle"/>
    <n v="2"/>
    <n v="37.130000000000003"/>
    <n v="0.05"/>
    <n v="13.44"/>
    <n v="70.546999999999997"/>
    <n v="26.88"/>
    <n v="43.667000000000002"/>
    <n v="0.6189774193091131"/>
  </r>
  <r>
    <n v="1576"/>
    <x v="149"/>
    <n v="2026"/>
    <x v="1"/>
    <n v="5"/>
    <x v="4"/>
    <x v="1"/>
    <x v="1"/>
    <x v="0"/>
    <x v="2"/>
    <x v="3"/>
    <s v="Compact Sleeping Bag"/>
    <n v="6"/>
    <n v="123.82"/>
    <n v="0"/>
    <n v="61.91"/>
    <n v="742.92"/>
    <n v="371.46"/>
    <n v="371.46"/>
    <n v="0.5"/>
  </r>
  <r>
    <n v="2634"/>
    <x v="149"/>
    <n v="2026"/>
    <x v="1"/>
    <n v="5"/>
    <x v="4"/>
    <x v="2"/>
    <x v="16"/>
    <x v="3"/>
    <x v="0"/>
    <x v="2"/>
    <s v="Insulated Bottle"/>
    <n v="2"/>
    <n v="36.94"/>
    <n v="0.05"/>
    <n v="13.82"/>
    <n v="70.185999999999993"/>
    <n v="27.64"/>
    <n v="42.545999999999992"/>
    <n v="0.60618926851508848"/>
  </r>
  <r>
    <n v="2649"/>
    <x v="149"/>
    <n v="2026"/>
    <x v="1"/>
    <n v="5"/>
    <x v="4"/>
    <x v="0"/>
    <x v="0"/>
    <x v="0"/>
    <x v="1"/>
    <x v="3"/>
    <s v="Trail Tent 2P"/>
    <n v="3"/>
    <n v="199.17"/>
    <n v="0.05"/>
    <n v="105.24"/>
    <n v="567.6345"/>
    <n v="315.71999999999997"/>
    <n v="251.91450000000003"/>
    <n v="0.4437970207941907"/>
  </r>
  <r>
    <n v="2774"/>
    <x v="149"/>
    <n v="2026"/>
    <x v="1"/>
    <n v="5"/>
    <x v="4"/>
    <x v="0"/>
    <x v="9"/>
    <x v="0"/>
    <x v="0"/>
    <x v="3"/>
    <s v="Portable Camp Stove"/>
    <n v="3"/>
    <n v="83.17"/>
    <n v="0"/>
    <n v="40.520000000000003"/>
    <n v="249.51"/>
    <n v="121.56"/>
    <n v="127.94999999999999"/>
    <n v="0.51280509799206442"/>
  </r>
  <r>
    <n v="3037"/>
    <x v="149"/>
    <n v="2026"/>
    <x v="1"/>
    <n v="5"/>
    <x v="4"/>
    <x v="1"/>
    <x v="6"/>
    <x v="0"/>
    <x v="2"/>
    <x v="2"/>
    <s v="Packing Cube Set"/>
    <n v="1"/>
    <n v="45.8"/>
    <n v="0.05"/>
    <n v="17.88"/>
    <n v="43.51"/>
    <n v="17.88"/>
    <n v="25.63"/>
    <n v="0.58905998621006661"/>
  </r>
  <r>
    <n v="3138"/>
    <x v="149"/>
    <n v="2026"/>
    <x v="1"/>
    <n v="5"/>
    <x v="4"/>
    <x v="2"/>
    <x v="2"/>
    <x v="3"/>
    <x v="0"/>
    <x v="1"/>
    <s v="Summit Backpack 45L"/>
    <n v="1"/>
    <n v="154.85"/>
    <n v="0"/>
    <n v="80.17"/>
    <n v="154.85"/>
    <n v="80.17"/>
    <n v="74.679999999999993"/>
    <n v="0.48227316758153049"/>
  </r>
  <r>
    <n v="3228"/>
    <x v="149"/>
    <n v="2026"/>
    <x v="1"/>
    <n v="5"/>
    <x v="4"/>
    <x v="3"/>
    <x v="13"/>
    <x v="0"/>
    <x v="2"/>
    <x v="3"/>
    <s v="Trail Tent 2P"/>
    <n v="1"/>
    <n v="194.99"/>
    <n v="0"/>
    <n v="101.21"/>
    <n v="194.99"/>
    <n v="101.21"/>
    <n v="93.780000000000015"/>
    <n v="0.48094774090979031"/>
  </r>
  <r>
    <n v="3401"/>
    <x v="149"/>
    <n v="2026"/>
    <x v="1"/>
    <n v="5"/>
    <x v="4"/>
    <x v="2"/>
    <x v="10"/>
    <x v="0"/>
    <x v="0"/>
    <x v="4"/>
    <s v="Recovery Roller"/>
    <n v="1"/>
    <n v="36.31"/>
    <n v="0"/>
    <n v="13.93"/>
    <n v="36.31"/>
    <n v="13.93"/>
    <n v="22.380000000000003"/>
    <n v="0.61635912971633167"/>
  </r>
  <r>
    <n v="3511"/>
    <x v="149"/>
    <n v="2026"/>
    <x v="1"/>
    <n v="5"/>
    <x v="4"/>
    <x v="0"/>
    <x v="0"/>
    <x v="0"/>
    <x v="0"/>
    <x v="2"/>
    <s v="Packing Cube Set"/>
    <n v="1"/>
    <n v="47.19"/>
    <n v="0"/>
    <n v="18.54"/>
    <n v="47.19"/>
    <n v="18.54"/>
    <n v="28.65"/>
    <n v="0.60712015257469798"/>
  </r>
  <r>
    <n v="4485"/>
    <x v="149"/>
    <n v="2026"/>
    <x v="1"/>
    <n v="5"/>
    <x v="4"/>
    <x v="3"/>
    <x v="8"/>
    <x v="0"/>
    <x v="1"/>
    <x v="4"/>
    <s v="Weighted Vest"/>
    <n v="1"/>
    <n v="124.14"/>
    <n v="0"/>
    <n v="70.900000000000006"/>
    <n v="124.14"/>
    <n v="70.900000000000006"/>
    <n v="53.239999999999995"/>
    <n v="0.42887062993394548"/>
  </r>
  <r>
    <n v="447"/>
    <x v="150"/>
    <n v="2026"/>
    <x v="1"/>
    <n v="5"/>
    <x v="4"/>
    <x v="3"/>
    <x v="8"/>
    <x v="0"/>
    <x v="0"/>
    <x v="2"/>
    <s v="Carry-On Duffel"/>
    <n v="1"/>
    <n v="131.94999999999999"/>
    <n v="0"/>
    <n v="65.17"/>
    <n v="131.94999999999999"/>
    <n v="65.17"/>
    <n v="66.779999999999987"/>
    <n v="0.50610079575596811"/>
  </r>
  <r>
    <n v="1208"/>
    <x v="150"/>
    <n v="2026"/>
    <x v="1"/>
    <n v="5"/>
    <x v="4"/>
    <x v="3"/>
    <x v="8"/>
    <x v="3"/>
    <x v="1"/>
    <x v="0"/>
    <s v="Cycling Pack 12L"/>
    <n v="1"/>
    <n v="102.24"/>
    <n v="0"/>
    <n v="50.75"/>
    <n v="102.24"/>
    <n v="50.75"/>
    <n v="51.489999999999995"/>
    <n v="0.50361893583724571"/>
  </r>
  <r>
    <n v="1355"/>
    <x v="150"/>
    <n v="2026"/>
    <x v="1"/>
    <n v="5"/>
    <x v="4"/>
    <x v="3"/>
    <x v="13"/>
    <x v="3"/>
    <x v="1"/>
    <x v="1"/>
    <s v="Summit Backpack 45L"/>
    <n v="2"/>
    <n v="152.07"/>
    <n v="0"/>
    <n v="76.849999999999994"/>
    <n v="304.14"/>
    <n v="153.69999999999999"/>
    <n v="150.44"/>
    <n v="0.49464062602748737"/>
  </r>
  <r>
    <n v="1474"/>
    <x v="150"/>
    <n v="2026"/>
    <x v="1"/>
    <n v="5"/>
    <x v="4"/>
    <x v="2"/>
    <x v="3"/>
    <x v="0"/>
    <x v="1"/>
    <x v="3"/>
    <s v="Compact Sleeping Bag"/>
    <n v="2"/>
    <n v="123.34"/>
    <n v="0.05"/>
    <n v="58.96"/>
    <n v="234.346"/>
    <n v="117.92"/>
    <n v="116.426"/>
    <n v="0.49681240558831813"/>
  </r>
  <r>
    <n v="1625"/>
    <x v="150"/>
    <n v="2026"/>
    <x v="1"/>
    <n v="5"/>
    <x v="4"/>
    <x v="2"/>
    <x v="2"/>
    <x v="2"/>
    <x v="0"/>
    <x v="1"/>
    <s v="Summit Backpack 45L"/>
    <n v="1"/>
    <n v="155.81"/>
    <n v="0"/>
    <n v="80.31"/>
    <n v="155.81"/>
    <n v="80.31"/>
    <n v="75.5"/>
    <n v="0.48456453372697517"/>
  </r>
  <r>
    <n v="1877"/>
    <x v="150"/>
    <n v="2026"/>
    <x v="1"/>
    <n v="5"/>
    <x v="4"/>
    <x v="2"/>
    <x v="16"/>
    <x v="0"/>
    <x v="0"/>
    <x v="2"/>
    <s v="Travel Backpack 35L"/>
    <n v="1"/>
    <n v="163.19"/>
    <n v="0.05"/>
    <n v="87.95"/>
    <n v="155.03049999999999"/>
    <n v="87.95"/>
    <n v="67.080499999999986"/>
    <n v="0.4326922766810401"/>
  </r>
  <r>
    <n v="1978"/>
    <x v="150"/>
    <n v="2026"/>
    <x v="1"/>
    <n v="5"/>
    <x v="4"/>
    <x v="1"/>
    <x v="12"/>
    <x v="0"/>
    <x v="0"/>
    <x v="1"/>
    <s v="Trail Boots"/>
    <n v="1"/>
    <n v="147.30000000000001"/>
    <n v="0.05"/>
    <n v="81.510000000000005"/>
    <n v="139.935"/>
    <n v="81.510000000000005"/>
    <n v="58.424999999999997"/>
    <n v="0.41751527494908347"/>
  </r>
  <r>
    <n v="3616"/>
    <x v="150"/>
    <n v="2026"/>
    <x v="1"/>
    <n v="5"/>
    <x v="4"/>
    <x v="2"/>
    <x v="2"/>
    <x v="0"/>
    <x v="0"/>
    <x v="4"/>
    <s v="Weighted Vest"/>
    <n v="5"/>
    <n v="126.16"/>
    <n v="0"/>
    <n v="68.59"/>
    <n v="630.79999999999995"/>
    <n v="342.95000000000005"/>
    <n v="287.84999999999991"/>
    <n v="0.45632530120481918"/>
  </r>
  <r>
    <n v="3992"/>
    <x v="150"/>
    <n v="2026"/>
    <x v="1"/>
    <n v="5"/>
    <x v="4"/>
    <x v="3"/>
    <x v="8"/>
    <x v="0"/>
    <x v="1"/>
    <x v="2"/>
    <s v="Travel Backpack 35L"/>
    <n v="2"/>
    <n v="163.57"/>
    <n v="0"/>
    <n v="85.72"/>
    <n v="327.14"/>
    <n v="171.44"/>
    <n v="155.69999999999999"/>
    <n v="0.47594302133643085"/>
  </r>
  <r>
    <n v="4091"/>
    <x v="150"/>
    <n v="2026"/>
    <x v="1"/>
    <n v="5"/>
    <x v="4"/>
    <x v="2"/>
    <x v="16"/>
    <x v="0"/>
    <x v="1"/>
    <x v="1"/>
    <s v="Trail Boots"/>
    <n v="1"/>
    <n v="142.06"/>
    <n v="0"/>
    <n v="77.36"/>
    <n v="142.06"/>
    <n v="77.36"/>
    <n v="64.7"/>
    <n v="0.45544136280444886"/>
  </r>
  <r>
    <n v="4204"/>
    <x v="150"/>
    <n v="2026"/>
    <x v="1"/>
    <n v="5"/>
    <x v="4"/>
    <x v="1"/>
    <x v="11"/>
    <x v="0"/>
    <x v="1"/>
    <x v="0"/>
    <s v="Commuter Helmet"/>
    <n v="1"/>
    <n v="81.37"/>
    <n v="0"/>
    <n v="42.01"/>
    <n v="81.37"/>
    <n v="42.01"/>
    <n v="39.360000000000007"/>
    <n v="0.48371635737986979"/>
  </r>
  <r>
    <n v="4234"/>
    <x v="150"/>
    <n v="2026"/>
    <x v="1"/>
    <n v="5"/>
    <x v="4"/>
    <x v="3"/>
    <x v="8"/>
    <x v="2"/>
    <x v="1"/>
    <x v="3"/>
    <s v="Compact Sleeping Bag"/>
    <n v="1"/>
    <n v="120.75"/>
    <n v="0"/>
    <n v="61.21"/>
    <n v="120.75"/>
    <n v="61.21"/>
    <n v="59.54"/>
    <n v="0.49308488612836437"/>
  </r>
  <r>
    <n v="4696"/>
    <x v="150"/>
    <n v="2026"/>
    <x v="1"/>
    <n v="5"/>
    <x v="4"/>
    <x v="1"/>
    <x v="14"/>
    <x v="0"/>
    <x v="1"/>
    <x v="0"/>
    <s v="Commuter Helmet"/>
    <n v="4"/>
    <n v="81.790000000000006"/>
    <n v="0"/>
    <n v="42.96"/>
    <n v="327.16000000000003"/>
    <n v="171.84"/>
    <n v="155.32000000000002"/>
    <n v="0.47475241472062601"/>
  </r>
  <r>
    <n v="4755"/>
    <x v="150"/>
    <n v="2026"/>
    <x v="1"/>
    <n v="5"/>
    <x v="4"/>
    <x v="0"/>
    <x v="15"/>
    <x v="0"/>
    <x v="1"/>
    <x v="3"/>
    <s v="Portable Camp Stove"/>
    <n v="1"/>
    <n v="81.2"/>
    <n v="0.1"/>
    <n v="40.270000000000003"/>
    <n v="73.08"/>
    <n v="40.270000000000003"/>
    <n v="32.809999999999995"/>
    <n v="0.44896004378762994"/>
  </r>
  <r>
    <n v="5090"/>
    <x v="150"/>
    <n v="2026"/>
    <x v="1"/>
    <n v="5"/>
    <x v="4"/>
    <x v="1"/>
    <x v="1"/>
    <x v="3"/>
    <x v="1"/>
    <x v="2"/>
    <s v="Packing Cube Set"/>
    <n v="2"/>
    <n v="46.52"/>
    <n v="0.05"/>
    <n v="18.739999999999998"/>
    <n v="88.388000000000005"/>
    <n v="37.479999999999997"/>
    <n v="50.908000000000008"/>
    <n v="0.57596053762954258"/>
  </r>
  <r>
    <n v="27"/>
    <x v="151"/>
    <n v="2026"/>
    <x v="1"/>
    <n v="6"/>
    <x v="5"/>
    <x v="3"/>
    <x v="13"/>
    <x v="0"/>
    <x v="0"/>
    <x v="3"/>
    <s v="Trail Tent 2P"/>
    <n v="1"/>
    <n v="195.22"/>
    <n v="0"/>
    <n v="105.91"/>
    <n v="195.22"/>
    <n v="105.91"/>
    <n v="89.31"/>
    <n v="0.45748386435816002"/>
  </r>
  <r>
    <n v="463"/>
    <x v="151"/>
    <n v="2026"/>
    <x v="1"/>
    <n v="6"/>
    <x v="5"/>
    <x v="3"/>
    <x v="4"/>
    <x v="0"/>
    <x v="1"/>
    <x v="0"/>
    <s v="Compact Repair Kit"/>
    <n v="1"/>
    <n v="40.71"/>
    <n v="0.05"/>
    <n v="16.559999999999999"/>
    <n v="38.674500000000002"/>
    <n v="16.559999999999999"/>
    <n v="22.114500000000003"/>
    <n v="0.57181088314005357"/>
  </r>
  <r>
    <n v="653"/>
    <x v="151"/>
    <n v="2026"/>
    <x v="1"/>
    <n v="6"/>
    <x v="5"/>
    <x v="1"/>
    <x v="11"/>
    <x v="0"/>
    <x v="0"/>
    <x v="4"/>
    <s v="Resistance Band Set"/>
    <n v="1"/>
    <n v="41.26"/>
    <n v="0.05"/>
    <n v="14.32"/>
    <n v="39.196999999999996"/>
    <n v="14.32"/>
    <n v="24.876999999999995"/>
    <n v="0.63466591831007468"/>
  </r>
  <r>
    <n v="1485"/>
    <x v="151"/>
    <n v="2026"/>
    <x v="1"/>
    <n v="6"/>
    <x v="5"/>
    <x v="1"/>
    <x v="11"/>
    <x v="2"/>
    <x v="1"/>
    <x v="4"/>
    <s v="Resistance Band Set"/>
    <n v="2"/>
    <n v="40.840000000000003"/>
    <n v="0"/>
    <n v="14.48"/>
    <n v="81.680000000000007"/>
    <n v="28.96"/>
    <n v="52.720000000000006"/>
    <n v="0.64544564152791384"/>
  </r>
  <r>
    <n v="1925"/>
    <x v="151"/>
    <n v="2026"/>
    <x v="1"/>
    <n v="6"/>
    <x v="5"/>
    <x v="3"/>
    <x v="4"/>
    <x v="0"/>
    <x v="0"/>
    <x v="1"/>
    <s v="Trail Boots"/>
    <n v="1"/>
    <n v="143.32"/>
    <n v="0"/>
    <n v="80.36"/>
    <n v="143.32"/>
    <n v="80.36"/>
    <n v="62.959999999999994"/>
    <n v="0.43929667876081496"/>
  </r>
  <r>
    <n v="1952"/>
    <x v="151"/>
    <n v="2026"/>
    <x v="1"/>
    <n v="6"/>
    <x v="5"/>
    <x v="0"/>
    <x v="15"/>
    <x v="0"/>
    <x v="1"/>
    <x v="1"/>
    <s v="Summit Backpack 45L"/>
    <n v="2"/>
    <n v="156.31"/>
    <n v="0"/>
    <n v="79.87"/>
    <n v="312.62"/>
    <n v="159.74"/>
    <n v="152.88"/>
    <n v="0.4890282131661442"/>
  </r>
  <r>
    <n v="2010"/>
    <x v="151"/>
    <n v="2026"/>
    <x v="1"/>
    <n v="6"/>
    <x v="5"/>
    <x v="3"/>
    <x v="8"/>
    <x v="0"/>
    <x v="1"/>
    <x v="0"/>
    <s v="Cycling Pack 12L"/>
    <n v="3"/>
    <n v="100.69"/>
    <n v="0.1"/>
    <n v="51.31"/>
    <n v="271.863"/>
    <n v="153.93"/>
    <n v="117.93299999999999"/>
    <n v="0.43379569856876438"/>
  </r>
  <r>
    <n v="2114"/>
    <x v="151"/>
    <n v="2026"/>
    <x v="1"/>
    <n v="6"/>
    <x v="5"/>
    <x v="3"/>
    <x v="13"/>
    <x v="2"/>
    <x v="2"/>
    <x v="2"/>
    <s v="Packing Cube Set"/>
    <n v="2"/>
    <n v="45.54"/>
    <n v="0.1"/>
    <n v="18.309999999999999"/>
    <n v="81.971999999999994"/>
    <n v="36.619999999999997"/>
    <n v="45.351999999999997"/>
    <n v="0.5532620894939736"/>
  </r>
  <r>
    <n v="3104"/>
    <x v="151"/>
    <n v="2026"/>
    <x v="1"/>
    <n v="6"/>
    <x v="5"/>
    <x v="2"/>
    <x v="3"/>
    <x v="1"/>
    <x v="2"/>
    <x v="1"/>
    <s v="Summit Backpack 45L"/>
    <n v="5"/>
    <n v="153.97"/>
    <n v="0.15"/>
    <n v="79.81"/>
    <n v="654.37249999999995"/>
    <n v="399.05"/>
    <n v="255.32249999999993"/>
    <n v="0.39017914108554369"/>
  </r>
  <r>
    <n v="3230"/>
    <x v="151"/>
    <n v="2026"/>
    <x v="1"/>
    <n v="6"/>
    <x v="5"/>
    <x v="2"/>
    <x v="16"/>
    <x v="2"/>
    <x v="0"/>
    <x v="4"/>
    <s v="Weighted Vest"/>
    <n v="1"/>
    <n v="124.17"/>
    <n v="0"/>
    <n v="71.040000000000006"/>
    <n v="124.17"/>
    <n v="71.040000000000006"/>
    <n v="53.129999999999995"/>
    <n v="0.4278811307079004"/>
  </r>
  <r>
    <n v="3415"/>
    <x v="151"/>
    <n v="2026"/>
    <x v="1"/>
    <n v="6"/>
    <x v="5"/>
    <x v="2"/>
    <x v="5"/>
    <x v="2"/>
    <x v="0"/>
    <x v="1"/>
    <s v="Summit Backpack 45L"/>
    <n v="1"/>
    <n v="152.94999999999999"/>
    <n v="0.05"/>
    <n v="76.97"/>
    <n v="145.30249999999998"/>
    <n v="76.97"/>
    <n v="68.332499999999982"/>
    <n v="0.47027752447480248"/>
  </r>
  <r>
    <n v="4130"/>
    <x v="151"/>
    <n v="2026"/>
    <x v="1"/>
    <n v="6"/>
    <x v="5"/>
    <x v="3"/>
    <x v="13"/>
    <x v="0"/>
    <x v="1"/>
    <x v="0"/>
    <s v="Commuter Helmet"/>
    <n v="3"/>
    <n v="80.099999999999994"/>
    <n v="0"/>
    <n v="43.51"/>
    <n v="240.29999999999998"/>
    <n v="130.53"/>
    <n v="109.76999999999998"/>
    <n v="0.45680399500624214"/>
  </r>
  <r>
    <n v="4314"/>
    <x v="151"/>
    <n v="2026"/>
    <x v="1"/>
    <n v="6"/>
    <x v="5"/>
    <x v="3"/>
    <x v="4"/>
    <x v="2"/>
    <x v="1"/>
    <x v="4"/>
    <s v="Recovery Roller"/>
    <n v="2"/>
    <n v="36.61"/>
    <n v="0"/>
    <n v="14.15"/>
    <n v="73.22"/>
    <n v="28.3"/>
    <n v="44.92"/>
    <n v="0.61349358098880091"/>
  </r>
  <r>
    <n v="998"/>
    <x v="152"/>
    <n v="2026"/>
    <x v="1"/>
    <n v="6"/>
    <x v="5"/>
    <x v="1"/>
    <x v="11"/>
    <x v="0"/>
    <x v="0"/>
    <x v="2"/>
    <s v="Carry-On Duffel"/>
    <n v="2"/>
    <n v="131.81"/>
    <n v="0.05"/>
    <n v="66.09"/>
    <n v="250.43899999999999"/>
    <n v="132.18"/>
    <n v="118.25899999999999"/>
    <n v="0.47220680485068217"/>
  </r>
  <r>
    <n v="1172"/>
    <x v="152"/>
    <n v="2026"/>
    <x v="1"/>
    <n v="6"/>
    <x v="5"/>
    <x v="0"/>
    <x v="15"/>
    <x v="0"/>
    <x v="0"/>
    <x v="1"/>
    <s v="Summit Backpack 45L"/>
    <n v="1"/>
    <n v="153.43"/>
    <n v="0.05"/>
    <n v="78.16"/>
    <n v="145.7585"/>
    <n v="78.16"/>
    <n v="67.598500000000001"/>
    <n v="0.46377055197467043"/>
  </r>
  <r>
    <n v="1261"/>
    <x v="152"/>
    <n v="2026"/>
    <x v="1"/>
    <n v="6"/>
    <x v="5"/>
    <x v="1"/>
    <x v="14"/>
    <x v="0"/>
    <x v="1"/>
    <x v="0"/>
    <s v="Commuter Helmet"/>
    <n v="2"/>
    <n v="80.06"/>
    <n v="0"/>
    <n v="42.87"/>
    <n v="160.12"/>
    <n v="85.74"/>
    <n v="74.38000000000001"/>
    <n v="0.4645266050462154"/>
  </r>
  <r>
    <n v="1762"/>
    <x v="152"/>
    <n v="2026"/>
    <x v="1"/>
    <n v="6"/>
    <x v="5"/>
    <x v="3"/>
    <x v="13"/>
    <x v="2"/>
    <x v="2"/>
    <x v="4"/>
    <s v="Resistance Band Set"/>
    <n v="1"/>
    <n v="40.549999999999997"/>
    <n v="0"/>
    <n v="15.16"/>
    <n v="40.549999999999997"/>
    <n v="15.16"/>
    <n v="25.389999999999997"/>
    <n v="0.62614056720098643"/>
  </r>
  <r>
    <n v="1851"/>
    <x v="152"/>
    <n v="2026"/>
    <x v="1"/>
    <n v="6"/>
    <x v="5"/>
    <x v="1"/>
    <x v="6"/>
    <x v="0"/>
    <x v="1"/>
    <x v="2"/>
    <s v="Packing Cube Set"/>
    <n v="3"/>
    <n v="45.43"/>
    <n v="0.15"/>
    <n v="17.850000000000001"/>
    <n v="115.84649999999999"/>
    <n v="53.550000000000004"/>
    <n v="62.296499999999988"/>
    <n v="0.53775038520801222"/>
  </r>
  <r>
    <n v="3205"/>
    <x v="152"/>
    <n v="2026"/>
    <x v="1"/>
    <n v="6"/>
    <x v="5"/>
    <x v="3"/>
    <x v="4"/>
    <x v="1"/>
    <x v="2"/>
    <x v="1"/>
    <s v="Trail Boots"/>
    <n v="6"/>
    <n v="146.85"/>
    <n v="0.15"/>
    <n v="80.45"/>
    <n v="748.93499999999995"/>
    <n v="482.70000000000005"/>
    <n v="266.2349999999999"/>
    <n v="0.35548478839952724"/>
  </r>
  <r>
    <n v="1396"/>
    <x v="153"/>
    <n v="2026"/>
    <x v="1"/>
    <n v="6"/>
    <x v="5"/>
    <x v="2"/>
    <x v="3"/>
    <x v="0"/>
    <x v="2"/>
    <x v="3"/>
    <s v="Trail Tent 2P"/>
    <n v="1"/>
    <n v="192.33"/>
    <n v="0.1"/>
    <n v="105.15"/>
    <n v="173.09700000000001"/>
    <n v="105.15"/>
    <n v="67.947000000000003"/>
    <n v="0.39253713235931298"/>
  </r>
  <r>
    <n v="1441"/>
    <x v="153"/>
    <n v="2026"/>
    <x v="1"/>
    <n v="6"/>
    <x v="5"/>
    <x v="2"/>
    <x v="10"/>
    <x v="3"/>
    <x v="1"/>
    <x v="2"/>
    <s v="Carry-On Duffel"/>
    <n v="3"/>
    <n v="135.4"/>
    <n v="0"/>
    <n v="65.16"/>
    <n v="406.20000000000005"/>
    <n v="195.48"/>
    <n v="210.72000000000006"/>
    <n v="0.51875923190546536"/>
  </r>
  <r>
    <n v="1511"/>
    <x v="153"/>
    <n v="2026"/>
    <x v="1"/>
    <n v="6"/>
    <x v="5"/>
    <x v="2"/>
    <x v="5"/>
    <x v="0"/>
    <x v="1"/>
    <x v="4"/>
    <s v="Recovery Roller"/>
    <n v="2"/>
    <n v="36.08"/>
    <n v="0.05"/>
    <n v="13.73"/>
    <n v="68.551999999999992"/>
    <n v="27.46"/>
    <n v="41.091999999999992"/>
    <n v="0.59942817131520587"/>
  </r>
  <r>
    <n v="1701"/>
    <x v="153"/>
    <n v="2026"/>
    <x v="1"/>
    <n v="6"/>
    <x v="5"/>
    <x v="0"/>
    <x v="9"/>
    <x v="0"/>
    <x v="1"/>
    <x v="2"/>
    <s v="Packing Cube Set"/>
    <n v="1"/>
    <n v="46.16"/>
    <n v="0"/>
    <n v="18.36"/>
    <n v="46.16"/>
    <n v="18.36"/>
    <n v="27.799999999999997"/>
    <n v="0.60225303292894283"/>
  </r>
  <r>
    <n v="1984"/>
    <x v="153"/>
    <n v="2026"/>
    <x v="1"/>
    <n v="6"/>
    <x v="5"/>
    <x v="1"/>
    <x v="1"/>
    <x v="0"/>
    <x v="0"/>
    <x v="0"/>
    <s v="Trail Bike Light"/>
    <n v="2"/>
    <n v="50.77"/>
    <n v="0"/>
    <n v="22.93"/>
    <n v="101.54"/>
    <n v="45.86"/>
    <n v="55.680000000000007"/>
    <n v="0.54835532794957653"/>
  </r>
  <r>
    <n v="2572"/>
    <x v="153"/>
    <n v="2026"/>
    <x v="1"/>
    <n v="6"/>
    <x v="5"/>
    <x v="3"/>
    <x v="8"/>
    <x v="3"/>
    <x v="2"/>
    <x v="1"/>
    <s v="Trekking Poles"/>
    <n v="2"/>
    <n v="70.97"/>
    <n v="0.05"/>
    <n v="32.54"/>
    <n v="134.84299999999999"/>
    <n v="65.08"/>
    <n v="69.762999999999991"/>
    <n v="0.51736463887632278"/>
  </r>
  <r>
    <n v="2833"/>
    <x v="153"/>
    <n v="2026"/>
    <x v="1"/>
    <n v="6"/>
    <x v="5"/>
    <x v="3"/>
    <x v="13"/>
    <x v="0"/>
    <x v="0"/>
    <x v="1"/>
    <s v="Trail Boots"/>
    <n v="3"/>
    <n v="141.6"/>
    <n v="0"/>
    <n v="78.02"/>
    <n v="424.79999999999995"/>
    <n v="234.06"/>
    <n v="190.73999999999995"/>
    <n v="0.44901129943502821"/>
  </r>
  <r>
    <n v="3522"/>
    <x v="153"/>
    <n v="2026"/>
    <x v="1"/>
    <n v="6"/>
    <x v="5"/>
    <x v="3"/>
    <x v="13"/>
    <x v="0"/>
    <x v="1"/>
    <x v="0"/>
    <s v="Compact Repair Kit"/>
    <n v="1"/>
    <n v="40.57"/>
    <n v="0"/>
    <n v="16.329999999999998"/>
    <n v="40.57"/>
    <n v="16.329999999999998"/>
    <n v="24.240000000000002"/>
    <n v="0.59748582696573826"/>
  </r>
  <r>
    <n v="146"/>
    <x v="154"/>
    <n v="2026"/>
    <x v="1"/>
    <n v="6"/>
    <x v="5"/>
    <x v="1"/>
    <x v="14"/>
    <x v="3"/>
    <x v="0"/>
    <x v="0"/>
    <s v="Commuter Helmet"/>
    <n v="2"/>
    <n v="81.81"/>
    <n v="0"/>
    <n v="42.54"/>
    <n v="163.62"/>
    <n v="85.08"/>
    <n v="78.540000000000006"/>
    <n v="0.48001466813348004"/>
  </r>
  <r>
    <n v="161"/>
    <x v="154"/>
    <n v="2026"/>
    <x v="1"/>
    <n v="6"/>
    <x v="5"/>
    <x v="0"/>
    <x v="0"/>
    <x v="3"/>
    <x v="0"/>
    <x v="0"/>
    <s v="Trail Bike Light"/>
    <n v="2"/>
    <n v="50.09"/>
    <n v="0"/>
    <n v="22.91"/>
    <n v="100.18"/>
    <n v="45.82"/>
    <n v="54.360000000000007"/>
    <n v="0.54262327809942112"/>
  </r>
  <r>
    <n v="819"/>
    <x v="154"/>
    <n v="2026"/>
    <x v="1"/>
    <n v="6"/>
    <x v="5"/>
    <x v="3"/>
    <x v="8"/>
    <x v="0"/>
    <x v="0"/>
    <x v="1"/>
    <s v="Trekking Poles"/>
    <n v="1"/>
    <n v="72.38"/>
    <n v="0"/>
    <n v="32.68"/>
    <n v="72.38"/>
    <n v="32.68"/>
    <n v="39.699999999999996"/>
    <n v="0.54849405913235694"/>
  </r>
  <r>
    <n v="2104"/>
    <x v="154"/>
    <n v="2026"/>
    <x v="1"/>
    <n v="6"/>
    <x v="5"/>
    <x v="1"/>
    <x v="1"/>
    <x v="0"/>
    <x v="1"/>
    <x v="1"/>
    <s v="Hiking Daypack 20L"/>
    <n v="1"/>
    <n v="92.31"/>
    <n v="0"/>
    <n v="45.58"/>
    <n v="92.31"/>
    <n v="45.58"/>
    <n v="46.730000000000004"/>
    <n v="0.50622901094139316"/>
  </r>
  <r>
    <n v="2678"/>
    <x v="154"/>
    <n v="2026"/>
    <x v="1"/>
    <n v="6"/>
    <x v="5"/>
    <x v="3"/>
    <x v="8"/>
    <x v="1"/>
    <x v="0"/>
    <x v="2"/>
    <s v="Packing Cube Set"/>
    <n v="12"/>
    <n v="47.6"/>
    <n v="0.15"/>
    <n v="18.670000000000002"/>
    <n v="485.52000000000004"/>
    <n v="224.04000000000002"/>
    <n v="261.48"/>
    <n v="0.53855659911023235"/>
  </r>
  <r>
    <n v="3015"/>
    <x v="154"/>
    <n v="2026"/>
    <x v="1"/>
    <n v="6"/>
    <x v="5"/>
    <x v="1"/>
    <x v="14"/>
    <x v="0"/>
    <x v="0"/>
    <x v="2"/>
    <s v="Packing Cube Set"/>
    <n v="1"/>
    <n v="45.5"/>
    <n v="0.05"/>
    <n v="18.89"/>
    <n v="43.225000000000001"/>
    <n v="18.89"/>
    <n v="24.335000000000001"/>
    <n v="0.56298438403701567"/>
  </r>
  <r>
    <n v="3243"/>
    <x v="154"/>
    <n v="2026"/>
    <x v="1"/>
    <n v="6"/>
    <x v="5"/>
    <x v="2"/>
    <x v="5"/>
    <x v="0"/>
    <x v="0"/>
    <x v="4"/>
    <s v="Recovery Roller"/>
    <n v="1"/>
    <n v="35.99"/>
    <n v="0"/>
    <n v="14.05"/>
    <n v="35.99"/>
    <n v="14.05"/>
    <n v="21.94"/>
    <n v="0.60961378160600166"/>
  </r>
  <r>
    <n v="3283"/>
    <x v="154"/>
    <n v="2026"/>
    <x v="1"/>
    <n v="6"/>
    <x v="5"/>
    <x v="1"/>
    <x v="12"/>
    <x v="3"/>
    <x v="0"/>
    <x v="4"/>
    <s v="Weighted Vest"/>
    <n v="1"/>
    <n v="122.55"/>
    <n v="0"/>
    <n v="68.97"/>
    <n v="122.55"/>
    <n v="68.97"/>
    <n v="53.58"/>
    <n v="0.43720930232558142"/>
  </r>
  <r>
    <n v="3966"/>
    <x v="154"/>
    <n v="2026"/>
    <x v="1"/>
    <n v="6"/>
    <x v="5"/>
    <x v="3"/>
    <x v="8"/>
    <x v="0"/>
    <x v="1"/>
    <x v="4"/>
    <s v="Weighted Vest"/>
    <n v="3"/>
    <n v="126.22"/>
    <n v="0"/>
    <n v="69.599999999999994"/>
    <n v="378.65999999999997"/>
    <n v="208.79999999999998"/>
    <n v="169.85999999999999"/>
    <n v="0.4485818412295991"/>
  </r>
  <r>
    <n v="1349"/>
    <x v="155"/>
    <n v="2026"/>
    <x v="1"/>
    <n v="6"/>
    <x v="5"/>
    <x v="0"/>
    <x v="15"/>
    <x v="2"/>
    <x v="0"/>
    <x v="1"/>
    <s v="Hiking Daypack 20L"/>
    <n v="6"/>
    <n v="91.98"/>
    <n v="0.05"/>
    <n v="46.46"/>
    <n v="524.28599999999994"/>
    <n v="278.76"/>
    <n v="245.52599999999995"/>
    <n v="0.46830546686350577"/>
  </r>
  <r>
    <n v="2333"/>
    <x v="155"/>
    <n v="2026"/>
    <x v="1"/>
    <n v="6"/>
    <x v="5"/>
    <x v="2"/>
    <x v="5"/>
    <x v="0"/>
    <x v="2"/>
    <x v="3"/>
    <s v="Compact Sleeping Bag"/>
    <n v="1"/>
    <n v="125.32"/>
    <n v="0"/>
    <n v="59.03"/>
    <n v="125.32"/>
    <n v="59.03"/>
    <n v="66.289999999999992"/>
    <n v="0.52896584743057773"/>
  </r>
  <r>
    <n v="2628"/>
    <x v="155"/>
    <n v="2026"/>
    <x v="1"/>
    <n v="6"/>
    <x v="5"/>
    <x v="3"/>
    <x v="8"/>
    <x v="3"/>
    <x v="0"/>
    <x v="2"/>
    <s v="Travel Backpack 35L"/>
    <n v="2"/>
    <n v="167.26"/>
    <n v="0"/>
    <n v="89.65"/>
    <n v="334.52"/>
    <n v="179.3"/>
    <n v="155.21999999999997"/>
    <n v="0.46400813105344968"/>
  </r>
  <r>
    <n v="2718"/>
    <x v="155"/>
    <n v="2026"/>
    <x v="1"/>
    <n v="6"/>
    <x v="5"/>
    <x v="0"/>
    <x v="0"/>
    <x v="3"/>
    <x v="0"/>
    <x v="0"/>
    <s v="Commuter Helmet"/>
    <n v="1"/>
    <n v="80.19"/>
    <n v="0"/>
    <n v="42.18"/>
    <n v="80.19"/>
    <n v="42.18"/>
    <n v="38.01"/>
    <n v="0.47399925177702956"/>
  </r>
  <r>
    <n v="3185"/>
    <x v="155"/>
    <n v="2026"/>
    <x v="1"/>
    <n v="6"/>
    <x v="5"/>
    <x v="0"/>
    <x v="15"/>
    <x v="0"/>
    <x v="1"/>
    <x v="0"/>
    <s v="Trail Bike Light"/>
    <n v="1"/>
    <n v="49.86"/>
    <n v="0"/>
    <n v="22.72"/>
    <n v="49.86"/>
    <n v="22.72"/>
    <n v="27.14"/>
    <n v="0.5443241075010028"/>
  </r>
  <r>
    <n v="4495"/>
    <x v="155"/>
    <n v="2026"/>
    <x v="1"/>
    <n v="6"/>
    <x v="5"/>
    <x v="2"/>
    <x v="10"/>
    <x v="2"/>
    <x v="1"/>
    <x v="3"/>
    <s v="Trail Tent 2P"/>
    <n v="2"/>
    <n v="195.51"/>
    <n v="0"/>
    <n v="102.97"/>
    <n v="391.02"/>
    <n v="205.94"/>
    <n v="185.07999999999998"/>
    <n v="0.47332617257429288"/>
  </r>
  <r>
    <n v="815"/>
    <x v="156"/>
    <n v="2026"/>
    <x v="1"/>
    <n v="6"/>
    <x v="5"/>
    <x v="0"/>
    <x v="0"/>
    <x v="2"/>
    <x v="1"/>
    <x v="4"/>
    <s v="Resistance Band Set"/>
    <n v="1"/>
    <n v="39.61"/>
    <n v="0"/>
    <n v="14.75"/>
    <n v="39.61"/>
    <n v="14.75"/>
    <n v="24.86"/>
    <n v="0.62761928805857103"/>
  </r>
  <r>
    <n v="1140"/>
    <x v="156"/>
    <n v="2026"/>
    <x v="1"/>
    <n v="6"/>
    <x v="5"/>
    <x v="1"/>
    <x v="1"/>
    <x v="2"/>
    <x v="0"/>
    <x v="1"/>
    <s v="Trekking Poles"/>
    <n v="1"/>
    <n v="70.86"/>
    <n v="0"/>
    <n v="31.47"/>
    <n v="70.86"/>
    <n v="31.47"/>
    <n v="39.39"/>
    <n v="0.55588484335309063"/>
  </r>
  <r>
    <n v="1544"/>
    <x v="156"/>
    <n v="2026"/>
    <x v="1"/>
    <n v="6"/>
    <x v="5"/>
    <x v="3"/>
    <x v="7"/>
    <x v="1"/>
    <x v="0"/>
    <x v="4"/>
    <s v="Resistance Band Set"/>
    <n v="8"/>
    <n v="40.46"/>
    <n v="0.2"/>
    <n v="14.7"/>
    <n v="258.94400000000002"/>
    <n v="117.6"/>
    <n v="141.34400000000002"/>
    <n v="0.54584775086505199"/>
  </r>
  <r>
    <n v="2420"/>
    <x v="156"/>
    <n v="2026"/>
    <x v="1"/>
    <n v="6"/>
    <x v="5"/>
    <x v="2"/>
    <x v="5"/>
    <x v="0"/>
    <x v="1"/>
    <x v="2"/>
    <s v="Carry-On Duffel"/>
    <n v="1"/>
    <n v="131.79"/>
    <n v="0"/>
    <n v="68.22"/>
    <n v="131.79"/>
    <n v="68.22"/>
    <n v="63.569999999999993"/>
    <n v="0.48235829729114499"/>
  </r>
  <r>
    <n v="2805"/>
    <x v="156"/>
    <n v="2026"/>
    <x v="1"/>
    <n v="6"/>
    <x v="5"/>
    <x v="2"/>
    <x v="10"/>
    <x v="1"/>
    <x v="0"/>
    <x v="3"/>
    <s v="Alpine Tent 4P"/>
    <n v="12"/>
    <n v="338.45"/>
    <n v="0.1"/>
    <n v="196.78"/>
    <n v="3655.2599999999998"/>
    <n v="2361.36"/>
    <n v="1293.8999999999996"/>
    <n v="0.35398302719915947"/>
  </r>
  <r>
    <n v="3160"/>
    <x v="156"/>
    <n v="2026"/>
    <x v="1"/>
    <n v="6"/>
    <x v="5"/>
    <x v="2"/>
    <x v="3"/>
    <x v="2"/>
    <x v="0"/>
    <x v="4"/>
    <s v="Resistance Band Set"/>
    <n v="2"/>
    <n v="40.99"/>
    <n v="0"/>
    <n v="14.53"/>
    <n v="81.98"/>
    <n v="29.06"/>
    <n v="52.92"/>
    <n v="0.64552329836545497"/>
  </r>
  <r>
    <n v="3278"/>
    <x v="156"/>
    <n v="2026"/>
    <x v="1"/>
    <n v="6"/>
    <x v="5"/>
    <x v="1"/>
    <x v="12"/>
    <x v="2"/>
    <x v="0"/>
    <x v="0"/>
    <s v="Cycling Pack 12L"/>
    <n v="1"/>
    <n v="101.85"/>
    <n v="0"/>
    <n v="51.59"/>
    <n v="101.85"/>
    <n v="51.59"/>
    <n v="50.259999999999991"/>
    <n v="0.49347079037800679"/>
  </r>
  <r>
    <n v="3555"/>
    <x v="156"/>
    <n v="2026"/>
    <x v="1"/>
    <n v="6"/>
    <x v="5"/>
    <x v="2"/>
    <x v="2"/>
    <x v="1"/>
    <x v="2"/>
    <x v="3"/>
    <s v="Alpine Tent 4P"/>
    <n v="4"/>
    <n v="346.14"/>
    <n v="0.05"/>
    <n v="198.97"/>
    <n v="1315.3319999999999"/>
    <n v="795.88"/>
    <n v="519.45199999999988"/>
    <n v="0.39492082607280893"/>
  </r>
  <r>
    <n v="3702"/>
    <x v="156"/>
    <n v="2026"/>
    <x v="1"/>
    <n v="6"/>
    <x v="5"/>
    <x v="0"/>
    <x v="9"/>
    <x v="2"/>
    <x v="2"/>
    <x v="0"/>
    <s v="Commuter Helmet"/>
    <n v="2"/>
    <n v="83.28"/>
    <n v="0"/>
    <n v="43.56"/>
    <n v="166.56"/>
    <n v="87.12"/>
    <n v="79.44"/>
    <n v="0.47694524495677232"/>
  </r>
  <r>
    <n v="4349"/>
    <x v="156"/>
    <n v="2026"/>
    <x v="1"/>
    <n v="6"/>
    <x v="5"/>
    <x v="3"/>
    <x v="7"/>
    <x v="2"/>
    <x v="2"/>
    <x v="0"/>
    <s v="Commuter Helmet"/>
    <n v="1"/>
    <n v="80.349999999999994"/>
    <n v="0.15"/>
    <n v="43.51"/>
    <n v="68.297499999999999"/>
    <n v="43.51"/>
    <n v="24.787500000000001"/>
    <n v="0.3629342216040119"/>
  </r>
  <r>
    <n v="4989"/>
    <x v="156"/>
    <n v="2026"/>
    <x v="1"/>
    <n v="6"/>
    <x v="5"/>
    <x v="1"/>
    <x v="1"/>
    <x v="0"/>
    <x v="0"/>
    <x v="0"/>
    <s v="Compact Repair Kit"/>
    <n v="1"/>
    <n v="40.86"/>
    <n v="0.05"/>
    <n v="16.899999999999999"/>
    <n v="38.817"/>
    <n v="16.899999999999999"/>
    <n v="21.917000000000002"/>
    <n v="0.564623747327202"/>
  </r>
  <r>
    <n v="713"/>
    <x v="157"/>
    <n v="2026"/>
    <x v="1"/>
    <n v="6"/>
    <x v="5"/>
    <x v="1"/>
    <x v="6"/>
    <x v="2"/>
    <x v="0"/>
    <x v="2"/>
    <s v="Insulated Bottle"/>
    <n v="4"/>
    <n v="36.299999999999997"/>
    <n v="0.05"/>
    <n v="13.16"/>
    <n v="137.93999999999997"/>
    <n v="52.64"/>
    <n v="85.299999999999969"/>
    <n v="0.61838480498767567"/>
  </r>
  <r>
    <n v="3355"/>
    <x v="157"/>
    <n v="2026"/>
    <x v="1"/>
    <n v="6"/>
    <x v="5"/>
    <x v="0"/>
    <x v="15"/>
    <x v="1"/>
    <x v="1"/>
    <x v="3"/>
    <s v="Alpine Tent 4P"/>
    <n v="10"/>
    <n v="338.26"/>
    <n v="0.05"/>
    <n v="197.42"/>
    <n v="3213.47"/>
    <n v="1974.1999999999998"/>
    <n v="1239.27"/>
    <n v="0.38564853569505864"/>
  </r>
  <r>
    <n v="3879"/>
    <x v="157"/>
    <n v="2026"/>
    <x v="1"/>
    <n v="6"/>
    <x v="5"/>
    <x v="0"/>
    <x v="9"/>
    <x v="3"/>
    <x v="0"/>
    <x v="0"/>
    <s v="Compact Repair Kit"/>
    <n v="2"/>
    <n v="41.25"/>
    <n v="0"/>
    <n v="17.13"/>
    <n v="82.5"/>
    <n v="34.26"/>
    <n v="48.24"/>
    <n v="0.58472727272727276"/>
  </r>
  <r>
    <n v="3989"/>
    <x v="157"/>
    <n v="2026"/>
    <x v="1"/>
    <n v="6"/>
    <x v="5"/>
    <x v="1"/>
    <x v="12"/>
    <x v="0"/>
    <x v="0"/>
    <x v="1"/>
    <s v="Hiking Daypack 20L"/>
    <n v="2"/>
    <n v="92"/>
    <n v="0"/>
    <n v="44.27"/>
    <n v="184"/>
    <n v="88.54"/>
    <n v="95.46"/>
    <n v="0.51880434782608698"/>
  </r>
  <r>
    <n v="4193"/>
    <x v="157"/>
    <n v="2026"/>
    <x v="1"/>
    <n v="6"/>
    <x v="5"/>
    <x v="1"/>
    <x v="6"/>
    <x v="0"/>
    <x v="1"/>
    <x v="3"/>
    <s v="Portable Camp Stove"/>
    <n v="1"/>
    <n v="80.89"/>
    <n v="0.1"/>
    <n v="40.32"/>
    <n v="72.801000000000002"/>
    <n v="40.32"/>
    <n v="32.481000000000002"/>
    <n v="0.44616145382618372"/>
  </r>
  <r>
    <n v="4413"/>
    <x v="157"/>
    <n v="2026"/>
    <x v="1"/>
    <n v="6"/>
    <x v="5"/>
    <x v="0"/>
    <x v="0"/>
    <x v="2"/>
    <x v="1"/>
    <x v="3"/>
    <s v="Trail Tent 2P"/>
    <n v="1"/>
    <n v="194.73"/>
    <n v="0"/>
    <n v="101.91"/>
    <n v="194.73"/>
    <n v="101.91"/>
    <n v="92.82"/>
    <n v="0.47665999075643195"/>
  </r>
  <r>
    <n v="4598"/>
    <x v="157"/>
    <n v="2026"/>
    <x v="1"/>
    <n v="6"/>
    <x v="5"/>
    <x v="3"/>
    <x v="4"/>
    <x v="1"/>
    <x v="2"/>
    <x v="1"/>
    <s v="Hiking Daypack 20L"/>
    <n v="5"/>
    <n v="93.82"/>
    <n v="0.15"/>
    <n v="46.06"/>
    <n v="398.73499999999996"/>
    <n v="230.3"/>
    <n v="168.43499999999995"/>
    <n v="0.4224234140469233"/>
  </r>
  <r>
    <n v="72"/>
    <x v="158"/>
    <n v="2026"/>
    <x v="1"/>
    <n v="6"/>
    <x v="5"/>
    <x v="2"/>
    <x v="10"/>
    <x v="2"/>
    <x v="1"/>
    <x v="1"/>
    <s v="Trail Boots"/>
    <n v="3"/>
    <n v="142.53"/>
    <n v="0"/>
    <n v="80.67"/>
    <n v="427.59000000000003"/>
    <n v="242.01"/>
    <n v="185.58000000000004"/>
    <n v="0.43401389181225014"/>
  </r>
  <r>
    <n v="176"/>
    <x v="158"/>
    <n v="2026"/>
    <x v="1"/>
    <n v="6"/>
    <x v="5"/>
    <x v="1"/>
    <x v="14"/>
    <x v="0"/>
    <x v="0"/>
    <x v="3"/>
    <s v="Trail Tent 2P"/>
    <n v="1"/>
    <n v="196.33"/>
    <n v="0"/>
    <n v="103.27"/>
    <n v="196.33"/>
    <n v="103.27"/>
    <n v="93.060000000000016"/>
    <n v="0.47399786074466466"/>
  </r>
  <r>
    <n v="205"/>
    <x v="158"/>
    <n v="2026"/>
    <x v="1"/>
    <n v="6"/>
    <x v="5"/>
    <x v="3"/>
    <x v="7"/>
    <x v="0"/>
    <x v="1"/>
    <x v="0"/>
    <s v="Compact Repair Kit"/>
    <n v="2"/>
    <n v="41.05"/>
    <n v="0"/>
    <n v="16.690000000000001"/>
    <n v="82.1"/>
    <n v="33.380000000000003"/>
    <n v="48.719999999999992"/>
    <n v="0.59342265529841653"/>
  </r>
  <r>
    <n v="896"/>
    <x v="158"/>
    <n v="2026"/>
    <x v="1"/>
    <n v="6"/>
    <x v="5"/>
    <x v="3"/>
    <x v="8"/>
    <x v="0"/>
    <x v="1"/>
    <x v="4"/>
    <s v="Weighted Vest"/>
    <n v="1"/>
    <n v="123.09"/>
    <n v="0"/>
    <n v="68.03"/>
    <n v="123.09"/>
    <n v="68.03"/>
    <n v="55.06"/>
    <n v="0.44731497278414167"/>
  </r>
  <r>
    <n v="1697"/>
    <x v="158"/>
    <n v="2026"/>
    <x v="1"/>
    <n v="6"/>
    <x v="5"/>
    <x v="1"/>
    <x v="12"/>
    <x v="0"/>
    <x v="2"/>
    <x v="1"/>
    <s v="Trail Boots"/>
    <n v="2"/>
    <n v="141.09"/>
    <n v="0"/>
    <n v="81.69"/>
    <n v="282.18"/>
    <n v="163.38"/>
    <n v="118.80000000000001"/>
    <n v="0.42100786731873274"/>
  </r>
  <r>
    <n v="2159"/>
    <x v="158"/>
    <n v="2026"/>
    <x v="1"/>
    <n v="6"/>
    <x v="5"/>
    <x v="2"/>
    <x v="10"/>
    <x v="2"/>
    <x v="1"/>
    <x v="1"/>
    <s v="Summit Backpack 45L"/>
    <n v="1"/>
    <n v="157.04"/>
    <n v="0"/>
    <n v="77.540000000000006"/>
    <n v="157.04"/>
    <n v="77.540000000000006"/>
    <n v="79.499999999999986"/>
    <n v="0.5062404482934284"/>
  </r>
  <r>
    <n v="2772"/>
    <x v="158"/>
    <n v="2026"/>
    <x v="1"/>
    <n v="6"/>
    <x v="5"/>
    <x v="3"/>
    <x v="7"/>
    <x v="2"/>
    <x v="1"/>
    <x v="2"/>
    <s v="Carry-On Duffel"/>
    <n v="6"/>
    <n v="136.46"/>
    <n v="0"/>
    <n v="68.61"/>
    <n v="818.76"/>
    <n v="411.65999999999997"/>
    <n v="407.1"/>
    <n v="0.49721530118716112"/>
  </r>
  <r>
    <n v="3091"/>
    <x v="158"/>
    <n v="2026"/>
    <x v="1"/>
    <n v="6"/>
    <x v="5"/>
    <x v="0"/>
    <x v="0"/>
    <x v="0"/>
    <x v="1"/>
    <x v="4"/>
    <s v="Recovery Roller"/>
    <n v="1"/>
    <n v="36.1"/>
    <n v="0"/>
    <n v="13.65"/>
    <n v="36.1"/>
    <n v="13.65"/>
    <n v="22.450000000000003"/>
    <n v="0.62188365650969535"/>
  </r>
  <r>
    <n v="4241"/>
    <x v="158"/>
    <n v="2026"/>
    <x v="1"/>
    <n v="6"/>
    <x v="5"/>
    <x v="3"/>
    <x v="13"/>
    <x v="0"/>
    <x v="1"/>
    <x v="1"/>
    <s v="Hiking Daypack 20L"/>
    <n v="3"/>
    <n v="92.73"/>
    <n v="0"/>
    <n v="44.68"/>
    <n v="278.19"/>
    <n v="134.04"/>
    <n v="144.15"/>
    <n v="0.51817103418526911"/>
  </r>
  <r>
    <n v="5185"/>
    <x v="158"/>
    <n v="2026"/>
    <x v="1"/>
    <n v="6"/>
    <x v="5"/>
    <x v="1"/>
    <x v="12"/>
    <x v="0"/>
    <x v="1"/>
    <x v="2"/>
    <s v="Travel Backpack 35L"/>
    <n v="3"/>
    <n v="164.31"/>
    <n v="0.05"/>
    <n v="86"/>
    <n v="468.2835"/>
    <n v="258"/>
    <n v="210.2835"/>
    <n v="0.44905169624810615"/>
  </r>
  <r>
    <n v="1437"/>
    <x v="159"/>
    <n v="2026"/>
    <x v="1"/>
    <n v="6"/>
    <x v="5"/>
    <x v="3"/>
    <x v="8"/>
    <x v="3"/>
    <x v="1"/>
    <x v="2"/>
    <s v="Insulated Bottle"/>
    <n v="2"/>
    <n v="36.85"/>
    <n v="0.1"/>
    <n v="13.92"/>
    <n v="66.33"/>
    <n v="27.84"/>
    <n v="38.489999999999995"/>
    <n v="0.58028041610131154"/>
  </r>
  <r>
    <n v="2316"/>
    <x v="159"/>
    <n v="2026"/>
    <x v="1"/>
    <n v="6"/>
    <x v="5"/>
    <x v="1"/>
    <x v="11"/>
    <x v="3"/>
    <x v="1"/>
    <x v="4"/>
    <s v="Recovery Roller"/>
    <n v="1"/>
    <n v="35.619999999999997"/>
    <n v="0"/>
    <n v="14.05"/>
    <n v="35.619999999999997"/>
    <n v="14.05"/>
    <n v="21.569999999999997"/>
    <n v="0.60555867490174053"/>
  </r>
  <r>
    <n v="2329"/>
    <x v="159"/>
    <n v="2026"/>
    <x v="1"/>
    <n v="6"/>
    <x v="5"/>
    <x v="3"/>
    <x v="8"/>
    <x v="0"/>
    <x v="1"/>
    <x v="1"/>
    <s v="Summit Backpack 45L"/>
    <n v="3"/>
    <n v="157.43"/>
    <n v="0.15"/>
    <n v="77.56"/>
    <n v="401.44650000000001"/>
    <n v="232.68"/>
    <n v="168.76650000000001"/>
    <n v="0.42039599299034863"/>
  </r>
  <r>
    <n v="3036"/>
    <x v="159"/>
    <n v="2026"/>
    <x v="1"/>
    <n v="6"/>
    <x v="5"/>
    <x v="1"/>
    <x v="12"/>
    <x v="2"/>
    <x v="1"/>
    <x v="0"/>
    <s v="Commuter Helmet"/>
    <n v="1"/>
    <n v="81.2"/>
    <n v="0.1"/>
    <n v="41.64"/>
    <n v="73.08"/>
    <n v="41.64"/>
    <n v="31.439999999999998"/>
    <n v="0.43021346469622329"/>
  </r>
  <r>
    <n v="3429"/>
    <x v="159"/>
    <n v="2026"/>
    <x v="1"/>
    <n v="6"/>
    <x v="5"/>
    <x v="3"/>
    <x v="13"/>
    <x v="0"/>
    <x v="0"/>
    <x v="1"/>
    <s v="Hiking Daypack 20L"/>
    <n v="4"/>
    <n v="93.58"/>
    <n v="0.1"/>
    <n v="44.56"/>
    <n v="336.88799999999998"/>
    <n v="178.24"/>
    <n v="158.64799999999997"/>
    <n v="0.4709220868656645"/>
  </r>
  <r>
    <n v="3615"/>
    <x v="159"/>
    <n v="2026"/>
    <x v="1"/>
    <n v="6"/>
    <x v="5"/>
    <x v="1"/>
    <x v="14"/>
    <x v="0"/>
    <x v="1"/>
    <x v="1"/>
    <s v="Summit Backpack 45L"/>
    <n v="4"/>
    <n v="155.22"/>
    <n v="0"/>
    <n v="77.209999999999994"/>
    <n v="620.88"/>
    <n v="308.83999999999997"/>
    <n v="312.04000000000002"/>
    <n v="0.50257698750161062"/>
  </r>
  <r>
    <n v="3661"/>
    <x v="159"/>
    <n v="2026"/>
    <x v="1"/>
    <n v="6"/>
    <x v="5"/>
    <x v="3"/>
    <x v="8"/>
    <x v="0"/>
    <x v="1"/>
    <x v="0"/>
    <s v="Cycling Pack 12L"/>
    <n v="4"/>
    <n v="100.33"/>
    <n v="0"/>
    <n v="49.99"/>
    <n v="401.32"/>
    <n v="199.96"/>
    <n v="201.35999999999999"/>
    <n v="0.5017442439948171"/>
  </r>
  <r>
    <n v="3831"/>
    <x v="159"/>
    <n v="2026"/>
    <x v="1"/>
    <n v="6"/>
    <x v="5"/>
    <x v="2"/>
    <x v="3"/>
    <x v="0"/>
    <x v="2"/>
    <x v="2"/>
    <s v="Carry-On Duffel"/>
    <n v="2"/>
    <n v="134.28"/>
    <n v="0"/>
    <n v="69.12"/>
    <n v="268.56"/>
    <n v="138.24"/>
    <n v="130.32"/>
    <n v="0.48525469168900803"/>
  </r>
  <r>
    <n v="4394"/>
    <x v="159"/>
    <n v="2026"/>
    <x v="1"/>
    <n v="6"/>
    <x v="5"/>
    <x v="2"/>
    <x v="2"/>
    <x v="0"/>
    <x v="1"/>
    <x v="4"/>
    <s v="Training Mat"/>
    <n v="2"/>
    <n v="51.16"/>
    <n v="0"/>
    <n v="21.57"/>
    <n v="102.32"/>
    <n v="43.14"/>
    <n v="59.179999999999993"/>
    <n v="0.57838154808444098"/>
  </r>
  <r>
    <n v="372"/>
    <x v="160"/>
    <n v="2026"/>
    <x v="1"/>
    <n v="6"/>
    <x v="5"/>
    <x v="1"/>
    <x v="12"/>
    <x v="0"/>
    <x v="0"/>
    <x v="4"/>
    <s v="Recovery Roller"/>
    <n v="3"/>
    <n v="35.94"/>
    <n v="0.1"/>
    <n v="14.04"/>
    <n v="97.037999999999997"/>
    <n v="42.12"/>
    <n v="54.917999999999999"/>
    <n v="0.56594323873121866"/>
  </r>
  <r>
    <n v="532"/>
    <x v="160"/>
    <n v="2026"/>
    <x v="1"/>
    <n v="6"/>
    <x v="5"/>
    <x v="2"/>
    <x v="10"/>
    <x v="2"/>
    <x v="0"/>
    <x v="1"/>
    <s v="Trail Boots"/>
    <n v="1"/>
    <n v="145.34"/>
    <n v="0.05"/>
    <n v="77.89"/>
    <n v="138.07300000000001"/>
    <n v="77.89"/>
    <n v="60.183000000000007"/>
    <n v="0.43587812244247609"/>
  </r>
  <r>
    <n v="910"/>
    <x v="160"/>
    <n v="2026"/>
    <x v="1"/>
    <n v="6"/>
    <x v="5"/>
    <x v="2"/>
    <x v="16"/>
    <x v="0"/>
    <x v="2"/>
    <x v="2"/>
    <s v="Insulated Bottle"/>
    <n v="1"/>
    <n v="35.950000000000003"/>
    <n v="0.1"/>
    <n v="13.63"/>
    <n v="32.355000000000004"/>
    <n v="13.63"/>
    <n v="18.725000000000001"/>
    <n v="0.57873589862463293"/>
  </r>
  <r>
    <n v="938"/>
    <x v="160"/>
    <n v="2026"/>
    <x v="1"/>
    <n v="6"/>
    <x v="5"/>
    <x v="3"/>
    <x v="13"/>
    <x v="2"/>
    <x v="2"/>
    <x v="4"/>
    <s v="Training Mat"/>
    <n v="1"/>
    <n v="51.09"/>
    <n v="0"/>
    <n v="22.4"/>
    <n v="51.09"/>
    <n v="22.4"/>
    <n v="28.690000000000005"/>
    <n v="0.56155803484047762"/>
  </r>
  <r>
    <n v="1079"/>
    <x v="160"/>
    <n v="2026"/>
    <x v="1"/>
    <n v="6"/>
    <x v="5"/>
    <x v="1"/>
    <x v="14"/>
    <x v="2"/>
    <x v="0"/>
    <x v="3"/>
    <s v="Trail Tent 2P"/>
    <n v="2"/>
    <n v="198.69"/>
    <n v="0.15"/>
    <n v="104.25"/>
    <n v="337.77299999999997"/>
    <n v="208.5"/>
    <n v="129.27299999999997"/>
    <n v="0.38272153191640534"/>
  </r>
  <r>
    <n v="1662"/>
    <x v="160"/>
    <n v="2026"/>
    <x v="1"/>
    <n v="6"/>
    <x v="5"/>
    <x v="1"/>
    <x v="6"/>
    <x v="2"/>
    <x v="1"/>
    <x v="0"/>
    <s v="Commuter Helmet"/>
    <n v="3"/>
    <n v="83.45"/>
    <n v="0"/>
    <n v="43.73"/>
    <n v="250.35000000000002"/>
    <n v="131.19"/>
    <n v="119.16000000000003"/>
    <n v="0.47597363690832839"/>
  </r>
  <r>
    <n v="2748"/>
    <x v="160"/>
    <n v="2026"/>
    <x v="1"/>
    <n v="6"/>
    <x v="5"/>
    <x v="2"/>
    <x v="2"/>
    <x v="0"/>
    <x v="1"/>
    <x v="4"/>
    <s v="Resistance Band Set"/>
    <n v="2"/>
    <n v="40.86"/>
    <n v="0"/>
    <n v="14.59"/>
    <n v="81.72"/>
    <n v="29.18"/>
    <n v="52.54"/>
    <n v="0.64292706803720023"/>
  </r>
  <r>
    <n v="3354"/>
    <x v="160"/>
    <n v="2026"/>
    <x v="1"/>
    <n v="6"/>
    <x v="5"/>
    <x v="1"/>
    <x v="6"/>
    <x v="2"/>
    <x v="1"/>
    <x v="3"/>
    <s v="Portable Camp Stove"/>
    <n v="1"/>
    <n v="82.21"/>
    <n v="0.05"/>
    <n v="39.04"/>
    <n v="78.099499999999992"/>
    <n v="39.04"/>
    <n v="39.059499999999993"/>
    <n v="0.50012484074802011"/>
  </r>
  <r>
    <n v="3532"/>
    <x v="160"/>
    <n v="2026"/>
    <x v="1"/>
    <n v="6"/>
    <x v="5"/>
    <x v="2"/>
    <x v="10"/>
    <x v="3"/>
    <x v="2"/>
    <x v="4"/>
    <s v="Recovery Roller"/>
    <n v="1"/>
    <n v="35.93"/>
    <n v="0.1"/>
    <n v="13.52"/>
    <n v="32.337000000000003"/>
    <n v="13.52"/>
    <n v="18.817000000000004"/>
    <n v="0.58190308315551853"/>
  </r>
  <r>
    <n v="3636"/>
    <x v="160"/>
    <n v="2026"/>
    <x v="1"/>
    <n v="6"/>
    <x v="5"/>
    <x v="0"/>
    <x v="0"/>
    <x v="3"/>
    <x v="1"/>
    <x v="2"/>
    <s v="Travel Backpack 35L"/>
    <n v="2"/>
    <n v="164.77"/>
    <n v="0"/>
    <n v="89.07"/>
    <n v="329.54"/>
    <n v="178.14"/>
    <n v="151.40000000000003"/>
    <n v="0.45942829398555568"/>
  </r>
  <r>
    <n v="3810"/>
    <x v="160"/>
    <n v="2026"/>
    <x v="1"/>
    <n v="6"/>
    <x v="5"/>
    <x v="2"/>
    <x v="2"/>
    <x v="1"/>
    <x v="2"/>
    <x v="2"/>
    <s v="Packing Cube Set"/>
    <n v="4"/>
    <n v="47.36"/>
    <n v="0.1"/>
    <n v="18.87"/>
    <n v="170.49600000000001"/>
    <n v="75.48"/>
    <n v="95.016000000000005"/>
    <n v="0.55729166666666663"/>
  </r>
  <r>
    <n v="4137"/>
    <x v="160"/>
    <n v="2026"/>
    <x v="1"/>
    <n v="6"/>
    <x v="5"/>
    <x v="3"/>
    <x v="8"/>
    <x v="0"/>
    <x v="0"/>
    <x v="1"/>
    <s v="Hiking Daypack 20L"/>
    <n v="1"/>
    <n v="90.7"/>
    <n v="0"/>
    <n v="44.18"/>
    <n v="90.7"/>
    <n v="44.18"/>
    <n v="46.52"/>
    <n v="0.51289966923925034"/>
  </r>
  <r>
    <n v="4303"/>
    <x v="160"/>
    <n v="2026"/>
    <x v="1"/>
    <n v="6"/>
    <x v="5"/>
    <x v="2"/>
    <x v="10"/>
    <x v="3"/>
    <x v="0"/>
    <x v="2"/>
    <s v="Packing Cube Set"/>
    <n v="1"/>
    <n v="45.59"/>
    <n v="0"/>
    <n v="18.57"/>
    <n v="45.59"/>
    <n v="18.57"/>
    <n v="27.020000000000003"/>
    <n v="0.59267383198069756"/>
  </r>
  <r>
    <n v="4991"/>
    <x v="160"/>
    <n v="2026"/>
    <x v="1"/>
    <n v="6"/>
    <x v="5"/>
    <x v="3"/>
    <x v="4"/>
    <x v="0"/>
    <x v="1"/>
    <x v="1"/>
    <s v="Trail Boots"/>
    <n v="3"/>
    <n v="146.55000000000001"/>
    <n v="0.1"/>
    <n v="79.59"/>
    <n v="395.68500000000006"/>
    <n v="238.77"/>
    <n v="156.91500000000005"/>
    <n v="0.39656544978960545"/>
  </r>
  <r>
    <n v="39"/>
    <x v="161"/>
    <n v="2026"/>
    <x v="1"/>
    <n v="6"/>
    <x v="5"/>
    <x v="3"/>
    <x v="8"/>
    <x v="3"/>
    <x v="2"/>
    <x v="0"/>
    <s v="Compact Repair Kit"/>
    <n v="4"/>
    <n v="40.33"/>
    <n v="0.1"/>
    <n v="17.170000000000002"/>
    <n v="145.18799999999999"/>
    <n v="68.680000000000007"/>
    <n v="76.507999999999981"/>
    <n v="0.52695815081136177"/>
  </r>
  <r>
    <n v="206"/>
    <x v="161"/>
    <n v="2026"/>
    <x v="1"/>
    <n v="6"/>
    <x v="5"/>
    <x v="0"/>
    <x v="0"/>
    <x v="2"/>
    <x v="1"/>
    <x v="0"/>
    <s v="Trail Bike Light"/>
    <n v="2"/>
    <n v="51.83"/>
    <n v="0.1"/>
    <n v="23.1"/>
    <n v="93.293999999999997"/>
    <n v="46.2"/>
    <n v="47.093999999999994"/>
    <n v="0.50479130490706792"/>
  </r>
  <r>
    <n v="397"/>
    <x v="161"/>
    <n v="2026"/>
    <x v="1"/>
    <n v="6"/>
    <x v="5"/>
    <x v="3"/>
    <x v="8"/>
    <x v="0"/>
    <x v="2"/>
    <x v="3"/>
    <s v="Compact Sleeping Bag"/>
    <n v="2"/>
    <n v="121.19"/>
    <n v="0.05"/>
    <n v="58.91"/>
    <n v="230.261"/>
    <n v="117.82"/>
    <n v="112.441"/>
    <n v="0.48831977625390321"/>
  </r>
  <r>
    <n v="763"/>
    <x v="161"/>
    <n v="2026"/>
    <x v="1"/>
    <n v="6"/>
    <x v="5"/>
    <x v="3"/>
    <x v="13"/>
    <x v="2"/>
    <x v="1"/>
    <x v="1"/>
    <s v="Summit Backpack 45L"/>
    <n v="1"/>
    <n v="154.09"/>
    <n v="0"/>
    <n v="77.37"/>
    <n v="154.09"/>
    <n v="77.37"/>
    <n v="76.72"/>
    <n v="0.49789084301382308"/>
  </r>
  <r>
    <n v="1059"/>
    <x v="161"/>
    <n v="2026"/>
    <x v="1"/>
    <n v="6"/>
    <x v="5"/>
    <x v="0"/>
    <x v="0"/>
    <x v="0"/>
    <x v="1"/>
    <x v="0"/>
    <s v="Commuter Helmet"/>
    <n v="1"/>
    <n v="80.64"/>
    <n v="0.05"/>
    <n v="43.85"/>
    <n v="76.60799999999999"/>
    <n v="43.85"/>
    <n v="32.757999999999988"/>
    <n v="0.42760547201336668"/>
  </r>
  <r>
    <n v="1332"/>
    <x v="161"/>
    <n v="2026"/>
    <x v="1"/>
    <n v="6"/>
    <x v="5"/>
    <x v="1"/>
    <x v="12"/>
    <x v="3"/>
    <x v="0"/>
    <x v="1"/>
    <s v="Hiking Daypack 20L"/>
    <n v="1"/>
    <n v="94.01"/>
    <n v="0.15"/>
    <n v="46.12"/>
    <n v="79.908500000000004"/>
    <n v="46.12"/>
    <n v="33.788500000000006"/>
    <n v="0.42283987310486376"/>
  </r>
  <r>
    <n v="1447"/>
    <x v="161"/>
    <n v="2026"/>
    <x v="1"/>
    <n v="6"/>
    <x v="5"/>
    <x v="1"/>
    <x v="6"/>
    <x v="0"/>
    <x v="0"/>
    <x v="0"/>
    <s v="Trail Bike Light"/>
    <n v="1"/>
    <n v="51.09"/>
    <n v="0"/>
    <n v="22.78"/>
    <n v="51.09"/>
    <n v="22.78"/>
    <n v="28.310000000000002"/>
    <n v="0.55412018007437858"/>
  </r>
  <r>
    <n v="2990"/>
    <x v="161"/>
    <n v="2026"/>
    <x v="1"/>
    <n v="6"/>
    <x v="5"/>
    <x v="1"/>
    <x v="6"/>
    <x v="3"/>
    <x v="0"/>
    <x v="1"/>
    <s v="Trail Boots"/>
    <n v="1"/>
    <n v="146.66"/>
    <n v="0"/>
    <n v="78.709999999999994"/>
    <n v="146.66"/>
    <n v="78.709999999999994"/>
    <n v="67.95"/>
    <n v="0.4633165143870176"/>
  </r>
  <r>
    <n v="3769"/>
    <x v="161"/>
    <n v="2026"/>
    <x v="1"/>
    <n v="6"/>
    <x v="5"/>
    <x v="1"/>
    <x v="12"/>
    <x v="2"/>
    <x v="1"/>
    <x v="3"/>
    <s v="Trail Tent 2P"/>
    <n v="2"/>
    <n v="199.03"/>
    <n v="0"/>
    <n v="104.7"/>
    <n v="398.06"/>
    <n v="209.4"/>
    <n v="188.66"/>
    <n v="0.47394865095714211"/>
  </r>
  <r>
    <n v="4152"/>
    <x v="161"/>
    <n v="2026"/>
    <x v="1"/>
    <n v="6"/>
    <x v="5"/>
    <x v="2"/>
    <x v="2"/>
    <x v="0"/>
    <x v="0"/>
    <x v="0"/>
    <s v="Compact Repair Kit"/>
    <n v="5"/>
    <n v="41.18"/>
    <n v="0.05"/>
    <n v="16.87"/>
    <n v="195.60499999999999"/>
    <n v="84.350000000000009"/>
    <n v="111.25499999999998"/>
    <n v="0.56877380435060443"/>
  </r>
  <r>
    <n v="4242"/>
    <x v="161"/>
    <n v="2026"/>
    <x v="1"/>
    <n v="6"/>
    <x v="5"/>
    <x v="1"/>
    <x v="12"/>
    <x v="2"/>
    <x v="2"/>
    <x v="1"/>
    <s v="Trail Boots"/>
    <n v="2"/>
    <n v="141.18"/>
    <n v="0"/>
    <n v="78.66"/>
    <n v="282.36"/>
    <n v="157.32"/>
    <n v="125.04000000000002"/>
    <n v="0.44283892902677441"/>
  </r>
  <r>
    <n v="4780"/>
    <x v="161"/>
    <n v="2026"/>
    <x v="1"/>
    <n v="6"/>
    <x v="5"/>
    <x v="1"/>
    <x v="12"/>
    <x v="2"/>
    <x v="0"/>
    <x v="0"/>
    <s v="Commuter Helmet"/>
    <n v="1"/>
    <n v="82.47"/>
    <n v="0.1"/>
    <n v="42.73"/>
    <n v="74.222999999999999"/>
    <n v="42.73"/>
    <n v="31.493000000000002"/>
    <n v="0.42430243994449163"/>
  </r>
  <r>
    <n v="63"/>
    <x v="162"/>
    <n v="2026"/>
    <x v="1"/>
    <n v="6"/>
    <x v="5"/>
    <x v="1"/>
    <x v="1"/>
    <x v="3"/>
    <x v="0"/>
    <x v="2"/>
    <s v="Travel Backpack 35L"/>
    <n v="1"/>
    <n v="166.91"/>
    <n v="0"/>
    <n v="85.58"/>
    <n v="166.91"/>
    <n v="85.58"/>
    <n v="81.33"/>
    <n v="0.48726858786172189"/>
  </r>
  <r>
    <n v="190"/>
    <x v="162"/>
    <n v="2026"/>
    <x v="1"/>
    <n v="6"/>
    <x v="5"/>
    <x v="0"/>
    <x v="0"/>
    <x v="2"/>
    <x v="2"/>
    <x v="2"/>
    <s v="Packing Cube Set"/>
    <n v="1"/>
    <n v="45.99"/>
    <n v="0"/>
    <n v="18.579999999999998"/>
    <n v="45.99"/>
    <n v="18.579999999999998"/>
    <n v="27.410000000000004"/>
    <n v="0.59599913024570561"/>
  </r>
  <r>
    <n v="268"/>
    <x v="162"/>
    <n v="2026"/>
    <x v="1"/>
    <n v="6"/>
    <x v="5"/>
    <x v="3"/>
    <x v="13"/>
    <x v="2"/>
    <x v="2"/>
    <x v="4"/>
    <s v="Recovery Roller"/>
    <n v="1"/>
    <n v="37.01"/>
    <n v="0.05"/>
    <n v="14.18"/>
    <n v="35.159499999999994"/>
    <n v="14.18"/>
    <n v="20.979499999999994"/>
    <n v="0.59669506107879799"/>
  </r>
  <r>
    <n v="691"/>
    <x v="162"/>
    <n v="2026"/>
    <x v="1"/>
    <n v="6"/>
    <x v="5"/>
    <x v="3"/>
    <x v="8"/>
    <x v="3"/>
    <x v="2"/>
    <x v="1"/>
    <s v="Trail Boots"/>
    <n v="5"/>
    <n v="140.9"/>
    <n v="0"/>
    <n v="80.16"/>
    <n v="704.5"/>
    <n v="400.79999999999995"/>
    <n v="303.70000000000005"/>
    <n v="0.43108587650816188"/>
  </r>
  <r>
    <n v="810"/>
    <x v="162"/>
    <n v="2026"/>
    <x v="1"/>
    <n v="6"/>
    <x v="5"/>
    <x v="1"/>
    <x v="12"/>
    <x v="2"/>
    <x v="1"/>
    <x v="4"/>
    <s v="Recovery Roller"/>
    <n v="3"/>
    <n v="36.659999999999997"/>
    <n v="0"/>
    <n v="13.55"/>
    <n v="109.97999999999999"/>
    <n v="40.650000000000006"/>
    <n v="69.329999999999984"/>
    <n v="0.63038734315330047"/>
  </r>
  <r>
    <n v="855"/>
    <x v="162"/>
    <n v="2026"/>
    <x v="1"/>
    <n v="6"/>
    <x v="5"/>
    <x v="1"/>
    <x v="6"/>
    <x v="0"/>
    <x v="2"/>
    <x v="2"/>
    <s v="Insulated Bottle"/>
    <n v="1"/>
    <n v="36.299999999999997"/>
    <n v="0.1"/>
    <n v="13.69"/>
    <n v="32.67"/>
    <n v="13.69"/>
    <n v="18.980000000000004"/>
    <n v="0.58096112641567199"/>
  </r>
  <r>
    <n v="1612"/>
    <x v="162"/>
    <n v="2026"/>
    <x v="1"/>
    <n v="6"/>
    <x v="5"/>
    <x v="2"/>
    <x v="16"/>
    <x v="0"/>
    <x v="1"/>
    <x v="3"/>
    <s v="Compact Sleeping Bag"/>
    <n v="2"/>
    <n v="120.64"/>
    <n v="0"/>
    <n v="61.66"/>
    <n v="241.28"/>
    <n v="123.32"/>
    <n v="117.96000000000001"/>
    <n v="0.48889257294429711"/>
  </r>
  <r>
    <n v="1704"/>
    <x v="162"/>
    <n v="2026"/>
    <x v="1"/>
    <n v="6"/>
    <x v="5"/>
    <x v="2"/>
    <x v="16"/>
    <x v="0"/>
    <x v="0"/>
    <x v="2"/>
    <s v="Packing Cube Set"/>
    <n v="1"/>
    <n v="47.07"/>
    <n v="0"/>
    <n v="18.7"/>
    <n v="47.07"/>
    <n v="18.7"/>
    <n v="28.37"/>
    <n v="0.60271935415338862"/>
  </r>
  <r>
    <n v="1857"/>
    <x v="162"/>
    <n v="2026"/>
    <x v="1"/>
    <n v="6"/>
    <x v="5"/>
    <x v="2"/>
    <x v="3"/>
    <x v="3"/>
    <x v="2"/>
    <x v="1"/>
    <s v="Summit Backpack 45L"/>
    <n v="2"/>
    <n v="154.94"/>
    <n v="0.05"/>
    <n v="77.260000000000005"/>
    <n v="294.38599999999997"/>
    <n v="154.52000000000001"/>
    <n v="139.86599999999996"/>
    <n v="0.47511090880680457"/>
  </r>
  <r>
    <n v="1888"/>
    <x v="162"/>
    <n v="2026"/>
    <x v="1"/>
    <n v="6"/>
    <x v="5"/>
    <x v="1"/>
    <x v="12"/>
    <x v="0"/>
    <x v="0"/>
    <x v="2"/>
    <s v="Packing Cube Set"/>
    <n v="1"/>
    <n v="45.97"/>
    <n v="0.05"/>
    <n v="18.41"/>
    <n v="43.671499999999995"/>
    <n v="18.41"/>
    <n v="25.261499999999995"/>
    <n v="0.57844360738696854"/>
  </r>
  <r>
    <n v="2683"/>
    <x v="162"/>
    <n v="2026"/>
    <x v="1"/>
    <n v="6"/>
    <x v="5"/>
    <x v="3"/>
    <x v="8"/>
    <x v="0"/>
    <x v="0"/>
    <x v="3"/>
    <s v="Trail Tent 2P"/>
    <n v="1"/>
    <n v="198.64"/>
    <n v="0.05"/>
    <n v="101.89"/>
    <n v="188.70799999999997"/>
    <n v="101.89"/>
    <n v="86.817999999999969"/>
    <n v="0.46006528605040581"/>
  </r>
  <r>
    <n v="4211"/>
    <x v="162"/>
    <n v="2026"/>
    <x v="1"/>
    <n v="6"/>
    <x v="5"/>
    <x v="2"/>
    <x v="3"/>
    <x v="0"/>
    <x v="1"/>
    <x v="2"/>
    <s v="Travel Backpack 35L"/>
    <n v="5"/>
    <n v="168.57"/>
    <n v="0"/>
    <n v="88.65"/>
    <n v="842.84999999999991"/>
    <n v="443.25"/>
    <n v="399.59999999999991"/>
    <n v="0.47410571276027758"/>
  </r>
  <r>
    <n v="4353"/>
    <x v="162"/>
    <n v="2026"/>
    <x v="1"/>
    <n v="6"/>
    <x v="5"/>
    <x v="1"/>
    <x v="6"/>
    <x v="2"/>
    <x v="1"/>
    <x v="2"/>
    <s v="Insulated Bottle"/>
    <n v="1"/>
    <n v="36.65"/>
    <n v="0"/>
    <n v="13.97"/>
    <n v="36.65"/>
    <n v="13.97"/>
    <n v="22.68"/>
    <n v="0.61882673942701227"/>
  </r>
  <r>
    <n v="5020"/>
    <x v="162"/>
    <n v="2026"/>
    <x v="1"/>
    <n v="6"/>
    <x v="5"/>
    <x v="2"/>
    <x v="5"/>
    <x v="2"/>
    <x v="0"/>
    <x v="2"/>
    <s v="Insulated Bottle"/>
    <n v="2"/>
    <n v="35.450000000000003"/>
    <n v="0.05"/>
    <n v="13.39"/>
    <n v="67.355000000000004"/>
    <n v="26.78"/>
    <n v="40.575000000000003"/>
    <n v="0.60240516665429444"/>
  </r>
  <r>
    <n v="564"/>
    <x v="163"/>
    <n v="2026"/>
    <x v="1"/>
    <n v="6"/>
    <x v="5"/>
    <x v="2"/>
    <x v="5"/>
    <x v="2"/>
    <x v="1"/>
    <x v="2"/>
    <s v="Packing Cube Set"/>
    <n v="3"/>
    <n v="45.82"/>
    <n v="0.1"/>
    <n v="18.61"/>
    <n v="123.71400000000001"/>
    <n v="55.83"/>
    <n v="67.884000000000015"/>
    <n v="0.54871720258014456"/>
  </r>
  <r>
    <n v="736"/>
    <x v="163"/>
    <n v="2026"/>
    <x v="1"/>
    <n v="6"/>
    <x v="5"/>
    <x v="3"/>
    <x v="13"/>
    <x v="2"/>
    <x v="2"/>
    <x v="1"/>
    <s v="Summit Backpack 45L"/>
    <n v="1"/>
    <n v="152.78"/>
    <n v="0"/>
    <n v="78.540000000000006"/>
    <n v="152.78"/>
    <n v="78.540000000000006"/>
    <n v="74.239999999999995"/>
    <n v="0.48592747741851022"/>
  </r>
  <r>
    <n v="1300"/>
    <x v="163"/>
    <n v="2026"/>
    <x v="1"/>
    <n v="6"/>
    <x v="5"/>
    <x v="1"/>
    <x v="6"/>
    <x v="0"/>
    <x v="1"/>
    <x v="0"/>
    <s v="Trail Bike Light"/>
    <n v="1"/>
    <n v="49.76"/>
    <n v="0.05"/>
    <n v="22.58"/>
    <n v="47.271999999999998"/>
    <n v="22.58"/>
    <n v="24.692"/>
    <n v="0.52233880521238796"/>
  </r>
  <r>
    <n v="1948"/>
    <x v="163"/>
    <n v="2026"/>
    <x v="1"/>
    <n v="6"/>
    <x v="5"/>
    <x v="3"/>
    <x v="8"/>
    <x v="2"/>
    <x v="1"/>
    <x v="1"/>
    <s v="Summit Backpack 45L"/>
    <n v="1"/>
    <n v="157.6"/>
    <n v="0.05"/>
    <n v="79.34"/>
    <n v="149.72"/>
    <n v="79.34"/>
    <n v="70.38"/>
    <n v="0.47007747795885652"/>
  </r>
  <r>
    <n v="2272"/>
    <x v="163"/>
    <n v="2026"/>
    <x v="1"/>
    <n v="6"/>
    <x v="5"/>
    <x v="3"/>
    <x v="8"/>
    <x v="0"/>
    <x v="0"/>
    <x v="4"/>
    <s v="Weighted Vest"/>
    <n v="1"/>
    <n v="125.01"/>
    <n v="0.15"/>
    <n v="70.39"/>
    <n v="106.2585"/>
    <n v="70.39"/>
    <n v="35.868499999999997"/>
    <n v="0.33755887764272974"/>
  </r>
  <r>
    <n v="2680"/>
    <x v="163"/>
    <n v="2026"/>
    <x v="1"/>
    <n v="6"/>
    <x v="5"/>
    <x v="1"/>
    <x v="14"/>
    <x v="0"/>
    <x v="0"/>
    <x v="1"/>
    <s v="Hiking Daypack 20L"/>
    <n v="1"/>
    <n v="93.59"/>
    <n v="0.15"/>
    <n v="46.48"/>
    <n v="79.551500000000004"/>
    <n v="46.48"/>
    <n v="33.071500000000007"/>
    <n v="0.41572440494522422"/>
  </r>
  <r>
    <n v="4178"/>
    <x v="163"/>
    <n v="2026"/>
    <x v="1"/>
    <n v="6"/>
    <x v="5"/>
    <x v="2"/>
    <x v="2"/>
    <x v="2"/>
    <x v="0"/>
    <x v="1"/>
    <s v="Trail Boots"/>
    <n v="4"/>
    <n v="143.9"/>
    <n v="0.05"/>
    <n v="79.709999999999994"/>
    <n v="546.82000000000005"/>
    <n v="318.83999999999997"/>
    <n v="227.98000000000008"/>
    <n v="0.41691964448996022"/>
  </r>
  <r>
    <n v="4272"/>
    <x v="163"/>
    <n v="2026"/>
    <x v="1"/>
    <n v="6"/>
    <x v="5"/>
    <x v="3"/>
    <x v="7"/>
    <x v="3"/>
    <x v="0"/>
    <x v="3"/>
    <s v="Trail Tent 2P"/>
    <n v="4"/>
    <n v="190.97"/>
    <n v="0"/>
    <n v="103.36"/>
    <n v="763.88"/>
    <n v="413.44"/>
    <n v="350.44"/>
    <n v="0.45876315651673039"/>
  </r>
  <r>
    <n v="4713"/>
    <x v="163"/>
    <n v="2026"/>
    <x v="1"/>
    <n v="6"/>
    <x v="5"/>
    <x v="3"/>
    <x v="13"/>
    <x v="2"/>
    <x v="2"/>
    <x v="4"/>
    <s v="Recovery Roller"/>
    <n v="1"/>
    <n v="35.78"/>
    <n v="0"/>
    <n v="14"/>
    <n v="35.78"/>
    <n v="14"/>
    <n v="21.78"/>
    <n v="0.60871995528228062"/>
  </r>
  <r>
    <n v="5166"/>
    <x v="163"/>
    <n v="2026"/>
    <x v="1"/>
    <n v="6"/>
    <x v="5"/>
    <x v="3"/>
    <x v="7"/>
    <x v="3"/>
    <x v="1"/>
    <x v="3"/>
    <s v="Compact Sleeping Bag"/>
    <n v="3"/>
    <n v="125.25"/>
    <n v="0.05"/>
    <n v="58.95"/>
    <n v="356.96249999999998"/>
    <n v="176.85000000000002"/>
    <n v="180.11249999999995"/>
    <n v="0.50456980775291516"/>
  </r>
  <r>
    <n v="486"/>
    <x v="164"/>
    <n v="2026"/>
    <x v="1"/>
    <n v="6"/>
    <x v="5"/>
    <x v="0"/>
    <x v="9"/>
    <x v="1"/>
    <x v="2"/>
    <x v="1"/>
    <s v="Trekking Poles"/>
    <n v="8"/>
    <n v="72.36"/>
    <n v="0.1"/>
    <n v="32.229999999999997"/>
    <n v="520.99199999999996"/>
    <n v="257.83999999999997"/>
    <n v="263.15199999999999"/>
    <n v="0.5050979669553467"/>
  </r>
  <r>
    <n v="1507"/>
    <x v="164"/>
    <n v="2026"/>
    <x v="1"/>
    <n v="6"/>
    <x v="5"/>
    <x v="0"/>
    <x v="15"/>
    <x v="2"/>
    <x v="0"/>
    <x v="2"/>
    <s v="Travel Backpack 35L"/>
    <n v="1"/>
    <n v="162.51"/>
    <n v="0"/>
    <n v="88.29"/>
    <n v="162.51"/>
    <n v="88.29"/>
    <n v="74.219999999999985"/>
    <n v="0.45671035628576695"/>
  </r>
  <r>
    <n v="1821"/>
    <x v="164"/>
    <n v="2026"/>
    <x v="1"/>
    <n v="6"/>
    <x v="5"/>
    <x v="0"/>
    <x v="15"/>
    <x v="2"/>
    <x v="2"/>
    <x v="1"/>
    <s v="Trekking Poles"/>
    <n v="3"/>
    <n v="70.52"/>
    <n v="0"/>
    <n v="33.119999999999997"/>
    <n v="211.56"/>
    <n v="99.359999999999985"/>
    <n v="112.20000000000002"/>
    <n v="0.53034600113442998"/>
  </r>
  <r>
    <n v="2588"/>
    <x v="164"/>
    <n v="2026"/>
    <x v="1"/>
    <n v="6"/>
    <x v="5"/>
    <x v="3"/>
    <x v="8"/>
    <x v="3"/>
    <x v="0"/>
    <x v="1"/>
    <s v="Hiking Daypack 20L"/>
    <n v="1"/>
    <n v="90.28"/>
    <n v="0"/>
    <n v="46.04"/>
    <n v="90.28"/>
    <n v="46.04"/>
    <n v="44.24"/>
    <n v="0.4900310146211786"/>
  </r>
  <r>
    <n v="2815"/>
    <x v="164"/>
    <n v="2026"/>
    <x v="1"/>
    <n v="6"/>
    <x v="5"/>
    <x v="3"/>
    <x v="13"/>
    <x v="3"/>
    <x v="1"/>
    <x v="3"/>
    <s v="Alpine Tent 4P"/>
    <n v="2"/>
    <n v="342.25"/>
    <n v="0"/>
    <n v="196.86"/>
    <n v="684.5"/>
    <n v="393.72"/>
    <n v="290.77999999999997"/>
    <n v="0.42480642804967128"/>
  </r>
  <r>
    <n v="3258"/>
    <x v="164"/>
    <n v="2026"/>
    <x v="1"/>
    <n v="6"/>
    <x v="5"/>
    <x v="1"/>
    <x v="1"/>
    <x v="0"/>
    <x v="2"/>
    <x v="0"/>
    <s v="Trail Bike Light"/>
    <n v="6"/>
    <n v="50.92"/>
    <n v="0.05"/>
    <n v="22.87"/>
    <n v="290.24399999999997"/>
    <n v="137.22"/>
    <n v="153.02399999999997"/>
    <n v="0.52722536899987593"/>
  </r>
  <r>
    <n v="3361"/>
    <x v="164"/>
    <n v="2026"/>
    <x v="1"/>
    <n v="6"/>
    <x v="5"/>
    <x v="0"/>
    <x v="0"/>
    <x v="2"/>
    <x v="0"/>
    <x v="2"/>
    <s v="Insulated Bottle"/>
    <n v="5"/>
    <n v="36.72"/>
    <n v="0.15"/>
    <n v="13.2"/>
    <n v="156.06"/>
    <n v="66"/>
    <n v="90.06"/>
    <n v="0.57708573625528647"/>
  </r>
  <r>
    <n v="3629"/>
    <x v="164"/>
    <n v="2026"/>
    <x v="1"/>
    <n v="6"/>
    <x v="5"/>
    <x v="0"/>
    <x v="15"/>
    <x v="0"/>
    <x v="1"/>
    <x v="3"/>
    <s v="Alpine Tent 4P"/>
    <n v="4"/>
    <n v="348.96"/>
    <n v="0.15"/>
    <n v="197.02"/>
    <n v="1186.4639999999999"/>
    <n v="788.08"/>
    <n v="398.3839999999999"/>
    <n v="0.3357741996385899"/>
  </r>
  <r>
    <n v="3750"/>
    <x v="164"/>
    <n v="2026"/>
    <x v="1"/>
    <n v="6"/>
    <x v="5"/>
    <x v="0"/>
    <x v="0"/>
    <x v="0"/>
    <x v="0"/>
    <x v="1"/>
    <s v="Trekking Poles"/>
    <n v="1"/>
    <n v="71.28"/>
    <n v="0"/>
    <n v="31.92"/>
    <n v="71.28"/>
    <n v="31.92"/>
    <n v="39.36"/>
    <n v="0.55218855218855212"/>
  </r>
  <r>
    <n v="5088"/>
    <x v="164"/>
    <n v="2026"/>
    <x v="1"/>
    <n v="6"/>
    <x v="5"/>
    <x v="1"/>
    <x v="12"/>
    <x v="0"/>
    <x v="1"/>
    <x v="2"/>
    <s v="Travel Backpack 35L"/>
    <n v="1"/>
    <n v="160.99"/>
    <n v="0.05"/>
    <n v="89.15"/>
    <n v="152.94050000000001"/>
    <n v="89.15"/>
    <n v="63.790500000000009"/>
    <n v="0.41709357560619981"/>
  </r>
  <r>
    <n v="1450"/>
    <x v="165"/>
    <n v="2026"/>
    <x v="1"/>
    <n v="6"/>
    <x v="5"/>
    <x v="1"/>
    <x v="14"/>
    <x v="0"/>
    <x v="0"/>
    <x v="4"/>
    <s v="Weighted Vest"/>
    <n v="1"/>
    <n v="124.19"/>
    <n v="0.05"/>
    <n v="67.209999999999994"/>
    <n v="117.98049999999999"/>
    <n v="67.209999999999994"/>
    <n v="50.770499999999998"/>
    <n v="0.43032958836417884"/>
  </r>
  <r>
    <n v="2330"/>
    <x v="165"/>
    <n v="2026"/>
    <x v="1"/>
    <n v="6"/>
    <x v="5"/>
    <x v="1"/>
    <x v="1"/>
    <x v="0"/>
    <x v="1"/>
    <x v="2"/>
    <s v="Insulated Bottle"/>
    <n v="2"/>
    <n v="36.11"/>
    <n v="0.05"/>
    <n v="13.29"/>
    <n v="68.608999999999995"/>
    <n v="26.58"/>
    <n v="42.028999999999996"/>
    <n v="0.6125872698917052"/>
  </r>
  <r>
    <n v="4655"/>
    <x v="165"/>
    <n v="2026"/>
    <x v="1"/>
    <n v="6"/>
    <x v="5"/>
    <x v="0"/>
    <x v="0"/>
    <x v="1"/>
    <x v="2"/>
    <x v="4"/>
    <s v="Resistance Band Set"/>
    <n v="4"/>
    <n v="40.909999999999997"/>
    <n v="0.05"/>
    <n v="14.42"/>
    <n v="155.45799999999997"/>
    <n v="57.68"/>
    <n v="97.777999999999963"/>
    <n v="0.62896730949838531"/>
  </r>
  <r>
    <n v="137"/>
    <x v="166"/>
    <n v="2026"/>
    <x v="1"/>
    <n v="6"/>
    <x v="5"/>
    <x v="1"/>
    <x v="6"/>
    <x v="0"/>
    <x v="0"/>
    <x v="1"/>
    <s v="Trail Boots"/>
    <n v="5"/>
    <n v="141.66999999999999"/>
    <n v="0.1"/>
    <n v="80.59"/>
    <n v="637.51499999999999"/>
    <n v="402.95000000000005"/>
    <n v="234.56499999999994"/>
    <n v="0.36793644071119885"/>
  </r>
  <r>
    <n v="141"/>
    <x v="166"/>
    <n v="2026"/>
    <x v="1"/>
    <n v="6"/>
    <x v="5"/>
    <x v="3"/>
    <x v="7"/>
    <x v="0"/>
    <x v="0"/>
    <x v="2"/>
    <s v="Packing Cube Set"/>
    <n v="1"/>
    <n v="47.53"/>
    <n v="0.05"/>
    <n v="18.5"/>
    <n v="45.153500000000001"/>
    <n v="18.5"/>
    <n v="26.653500000000001"/>
    <n v="0.59028646727274736"/>
  </r>
  <r>
    <n v="335"/>
    <x v="166"/>
    <n v="2026"/>
    <x v="1"/>
    <n v="6"/>
    <x v="5"/>
    <x v="3"/>
    <x v="8"/>
    <x v="0"/>
    <x v="0"/>
    <x v="2"/>
    <s v="Travel Backpack 35L"/>
    <n v="3"/>
    <n v="163.65"/>
    <n v="0.15"/>
    <n v="85.8"/>
    <n v="417.3075"/>
    <n v="257.39999999999998"/>
    <n v="159.90750000000003"/>
    <n v="0.38318865584730688"/>
  </r>
  <r>
    <n v="498"/>
    <x v="166"/>
    <n v="2026"/>
    <x v="1"/>
    <n v="6"/>
    <x v="5"/>
    <x v="0"/>
    <x v="15"/>
    <x v="1"/>
    <x v="2"/>
    <x v="2"/>
    <s v="Carry-On Duffel"/>
    <n v="5"/>
    <n v="130.94999999999999"/>
    <n v="0.15"/>
    <n v="68.47"/>
    <n v="556.53750000000002"/>
    <n v="342.35"/>
    <n v="214.1875"/>
    <n v="0.38485726478449339"/>
  </r>
  <r>
    <n v="2611"/>
    <x v="166"/>
    <n v="2026"/>
    <x v="1"/>
    <n v="6"/>
    <x v="5"/>
    <x v="3"/>
    <x v="13"/>
    <x v="0"/>
    <x v="0"/>
    <x v="2"/>
    <s v="Travel Backpack 35L"/>
    <n v="5"/>
    <n v="160.82"/>
    <n v="0"/>
    <n v="90.14"/>
    <n v="804.09999999999991"/>
    <n v="450.7"/>
    <n v="353.39999999999992"/>
    <n v="0.43949757492849145"/>
  </r>
  <r>
    <n v="3197"/>
    <x v="166"/>
    <n v="2026"/>
    <x v="1"/>
    <n v="6"/>
    <x v="5"/>
    <x v="1"/>
    <x v="12"/>
    <x v="2"/>
    <x v="1"/>
    <x v="0"/>
    <s v="Compact Repair Kit"/>
    <n v="3"/>
    <n v="40.51"/>
    <n v="0"/>
    <n v="16.940000000000001"/>
    <n v="121.53"/>
    <n v="50.820000000000007"/>
    <n v="70.709999999999994"/>
    <n v="0.58183164650703523"/>
  </r>
  <r>
    <n v="4668"/>
    <x v="166"/>
    <n v="2026"/>
    <x v="1"/>
    <n v="6"/>
    <x v="5"/>
    <x v="1"/>
    <x v="11"/>
    <x v="0"/>
    <x v="2"/>
    <x v="0"/>
    <s v="Commuter Helmet"/>
    <n v="1"/>
    <n v="81.08"/>
    <n v="0"/>
    <n v="41.52"/>
    <n v="81.08"/>
    <n v="41.52"/>
    <n v="39.559999999999995"/>
    <n v="0.48791317217562896"/>
  </r>
  <r>
    <n v="4994"/>
    <x v="166"/>
    <n v="2026"/>
    <x v="1"/>
    <n v="6"/>
    <x v="5"/>
    <x v="2"/>
    <x v="10"/>
    <x v="1"/>
    <x v="2"/>
    <x v="1"/>
    <s v="Summit Backpack 45L"/>
    <n v="4"/>
    <n v="150.43"/>
    <n v="0.1"/>
    <n v="77.650000000000006"/>
    <n v="541.548"/>
    <n v="310.60000000000002"/>
    <n v="230.94799999999998"/>
    <n v="0.42645896577957998"/>
  </r>
  <r>
    <n v="512"/>
    <x v="167"/>
    <n v="2026"/>
    <x v="1"/>
    <n v="6"/>
    <x v="5"/>
    <x v="1"/>
    <x v="12"/>
    <x v="3"/>
    <x v="0"/>
    <x v="3"/>
    <s v="Trail Tent 2P"/>
    <n v="1"/>
    <n v="192.42"/>
    <n v="0"/>
    <n v="103.31"/>
    <n v="192.42"/>
    <n v="103.31"/>
    <n v="89.109999999999985"/>
    <n v="0.46310154869556175"/>
  </r>
  <r>
    <n v="717"/>
    <x v="167"/>
    <n v="2026"/>
    <x v="1"/>
    <n v="6"/>
    <x v="5"/>
    <x v="3"/>
    <x v="7"/>
    <x v="1"/>
    <x v="2"/>
    <x v="3"/>
    <s v="Alpine Tent 4P"/>
    <n v="10"/>
    <n v="333.14"/>
    <n v="0.15"/>
    <n v="194.52"/>
    <n v="2831.6899999999996"/>
    <n v="1945.2"/>
    <n v="886.48999999999955"/>
    <n v="0.31306039856057677"/>
  </r>
  <r>
    <n v="952"/>
    <x v="167"/>
    <n v="2026"/>
    <x v="1"/>
    <n v="6"/>
    <x v="5"/>
    <x v="0"/>
    <x v="0"/>
    <x v="0"/>
    <x v="2"/>
    <x v="3"/>
    <s v="Portable Camp Stove"/>
    <n v="1"/>
    <n v="79.900000000000006"/>
    <n v="0.05"/>
    <n v="40.19"/>
    <n v="75.905000000000001"/>
    <n v="40.19"/>
    <n v="35.715000000000003"/>
    <n v="0.47052236348066667"/>
  </r>
  <r>
    <n v="1081"/>
    <x v="167"/>
    <n v="2026"/>
    <x v="1"/>
    <n v="6"/>
    <x v="5"/>
    <x v="3"/>
    <x v="13"/>
    <x v="0"/>
    <x v="0"/>
    <x v="0"/>
    <s v="Trail Bike Light"/>
    <n v="1"/>
    <n v="51.12"/>
    <n v="0"/>
    <n v="22.43"/>
    <n v="51.12"/>
    <n v="22.43"/>
    <n v="28.689999999999998"/>
    <n v="0.56122848200312991"/>
  </r>
  <r>
    <n v="2043"/>
    <x v="167"/>
    <n v="2026"/>
    <x v="1"/>
    <n v="6"/>
    <x v="5"/>
    <x v="1"/>
    <x v="6"/>
    <x v="0"/>
    <x v="1"/>
    <x v="1"/>
    <s v="Hiking Daypack 20L"/>
    <n v="2"/>
    <n v="90.33"/>
    <n v="0"/>
    <n v="46.3"/>
    <n v="180.66"/>
    <n v="92.6"/>
    <n v="88.06"/>
    <n v="0.48743496069965686"/>
  </r>
  <r>
    <n v="4040"/>
    <x v="167"/>
    <n v="2026"/>
    <x v="1"/>
    <n v="6"/>
    <x v="5"/>
    <x v="3"/>
    <x v="7"/>
    <x v="0"/>
    <x v="2"/>
    <x v="2"/>
    <s v="Insulated Bottle"/>
    <n v="2"/>
    <n v="36.799999999999997"/>
    <n v="0.05"/>
    <n v="13.94"/>
    <n v="69.919999999999987"/>
    <n v="27.88"/>
    <n v="42.039999999999992"/>
    <n v="0.60125858123569798"/>
  </r>
  <r>
    <n v="2295"/>
    <x v="168"/>
    <n v="2026"/>
    <x v="1"/>
    <n v="6"/>
    <x v="5"/>
    <x v="1"/>
    <x v="11"/>
    <x v="3"/>
    <x v="1"/>
    <x v="2"/>
    <s v="Packing Cube Set"/>
    <n v="1"/>
    <n v="45.7"/>
    <n v="0.1"/>
    <n v="18.600000000000001"/>
    <n v="41.13"/>
    <n v="18.600000000000001"/>
    <n v="22.53"/>
    <n v="0.5477753464624362"/>
  </r>
  <r>
    <n v="2670"/>
    <x v="168"/>
    <n v="2026"/>
    <x v="1"/>
    <n v="6"/>
    <x v="5"/>
    <x v="2"/>
    <x v="5"/>
    <x v="3"/>
    <x v="0"/>
    <x v="2"/>
    <s v="Travel Backpack 35L"/>
    <n v="3"/>
    <n v="162.30000000000001"/>
    <n v="0.1"/>
    <n v="86.43"/>
    <n v="438.21000000000004"/>
    <n v="259.29000000000002"/>
    <n v="178.92000000000002"/>
    <n v="0.40829739166153217"/>
  </r>
  <r>
    <n v="2777"/>
    <x v="168"/>
    <n v="2026"/>
    <x v="1"/>
    <n v="6"/>
    <x v="5"/>
    <x v="1"/>
    <x v="14"/>
    <x v="1"/>
    <x v="2"/>
    <x v="1"/>
    <s v="Trekking Poles"/>
    <n v="5"/>
    <n v="72.37"/>
    <n v="0.2"/>
    <n v="32.840000000000003"/>
    <n v="289.48"/>
    <n v="164.20000000000002"/>
    <n v="125.28"/>
    <n v="0.43277601215973466"/>
  </r>
  <r>
    <n v="2780"/>
    <x v="168"/>
    <n v="2026"/>
    <x v="1"/>
    <n v="6"/>
    <x v="5"/>
    <x v="2"/>
    <x v="3"/>
    <x v="0"/>
    <x v="1"/>
    <x v="4"/>
    <s v="Recovery Roller"/>
    <n v="2"/>
    <n v="35.61"/>
    <n v="0.15"/>
    <n v="13.96"/>
    <n v="60.536999999999999"/>
    <n v="27.92"/>
    <n v="32.616999999999997"/>
    <n v="0.53879445628293432"/>
  </r>
  <r>
    <n v="3209"/>
    <x v="168"/>
    <n v="2026"/>
    <x v="1"/>
    <n v="6"/>
    <x v="5"/>
    <x v="3"/>
    <x v="13"/>
    <x v="0"/>
    <x v="0"/>
    <x v="2"/>
    <s v="Carry-On Duffel"/>
    <n v="2"/>
    <n v="133.12"/>
    <n v="0"/>
    <n v="67.02"/>
    <n v="266.24"/>
    <n v="134.04"/>
    <n v="132.20000000000002"/>
    <n v="0.4965444711538462"/>
  </r>
  <r>
    <n v="3414"/>
    <x v="168"/>
    <n v="2026"/>
    <x v="1"/>
    <n v="6"/>
    <x v="5"/>
    <x v="0"/>
    <x v="15"/>
    <x v="3"/>
    <x v="0"/>
    <x v="0"/>
    <s v="Trail Bike Light"/>
    <n v="1"/>
    <n v="51.23"/>
    <n v="0.05"/>
    <n v="23.12"/>
    <n v="48.668499999999995"/>
    <n v="23.12"/>
    <n v="25.548499999999994"/>
    <n v="0.5249494025909982"/>
  </r>
  <r>
    <n v="3846"/>
    <x v="168"/>
    <n v="2026"/>
    <x v="1"/>
    <n v="6"/>
    <x v="5"/>
    <x v="1"/>
    <x v="12"/>
    <x v="0"/>
    <x v="2"/>
    <x v="1"/>
    <s v="Hiking Daypack 20L"/>
    <n v="1"/>
    <n v="93.5"/>
    <n v="0"/>
    <n v="46.63"/>
    <n v="93.5"/>
    <n v="46.63"/>
    <n v="46.87"/>
    <n v="0.50128342245989299"/>
  </r>
  <r>
    <n v="4120"/>
    <x v="168"/>
    <n v="2026"/>
    <x v="1"/>
    <n v="6"/>
    <x v="5"/>
    <x v="3"/>
    <x v="4"/>
    <x v="2"/>
    <x v="0"/>
    <x v="4"/>
    <s v="Resistance Band Set"/>
    <n v="3"/>
    <n v="41.16"/>
    <n v="0"/>
    <n v="14.79"/>
    <n v="123.47999999999999"/>
    <n v="44.37"/>
    <n v="79.109999999999985"/>
    <n v="0.64067055393586003"/>
  </r>
  <r>
    <n v="4217"/>
    <x v="168"/>
    <n v="2026"/>
    <x v="1"/>
    <n v="6"/>
    <x v="5"/>
    <x v="1"/>
    <x v="12"/>
    <x v="3"/>
    <x v="1"/>
    <x v="4"/>
    <s v="Resistance Band Set"/>
    <n v="1"/>
    <n v="39.74"/>
    <n v="0.05"/>
    <n v="14.39"/>
    <n v="37.753"/>
    <n v="14.39"/>
    <n v="23.363"/>
    <n v="0.6188382380208195"/>
  </r>
  <r>
    <n v="4786"/>
    <x v="168"/>
    <n v="2026"/>
    <x v="1"/>
    <n v="6"/>
    <x v="5"/>
    <x v="3"/>
    <x v="7"/>
    <x v="0"/>
    <x v="0"/>
    <x v="2"/>
    <s v="Packing Cube Set"/>
    <n v="3"/>
    <n v="46.79"/>
    <n v="0.1"/>
    <n v="18.25"/>
    <n v="126.33300000000001"/>
    <n v="54.75"/>
    <n v="71.583000000000013"/>
    <n v="0.56662154781411034"/>
  </r>
  <r>
    <n v="23"/>
    <x v="169"/>
    <n v="2026"/>
    <x v="1"/>
    <n v="6"/>
    <x v="5"/>
    <x v="3"/>
    <x v="13"/>
    <x v="1"/>
    <x v="2"/>
    <x v="1"/>
    <s v="Hiking Daypack 20L"/>
    <n v="4"/>
    <n v="91.74"/>
    <n v="0.2"/>
    <n v="44.74"/>
    <n v="293.56799999999998"/>
    <n v="178.96"/>
    <n v="114.60799999999998"/>
    <n v="0.39039677349029861"/>
  </r>
  <r>
    <n v="99"/>
    <x v="169"/>
    <n v="2026"/>
    <x v="1"/>
    <n v="6"/>
    <x v="5"/>
    <x v="3"/>
    <x v="13"/>
    <x v="0"/>
    <x v="1"/>
    <x v="4"/>
    <s v="Recovery Roller"/>
    <n v="1"/>
    <n v="36.28"/>
    <n v="0.1"/>
    <n v="13.8"/>
    <n v="32.652000000000001"/>
    <n v="13.8"/>
    <n v="18.852"/>
    <n v="0.5773612642410878"/>
  </r>
  <r>
    <n v="269"/>
    <x v="169"/>
    <n v="2026"/>
    <x v="1"/>
    <n v="6"/>
    <x v="5"/>
    <x v="3"/>
    <x v="13"/>
    <x v="1"/>
    <x v="0"/>
    <x v="1"/>
    <s v="Trekking Poles"/>
    <n v="3"/>
    <n v="73.02"/>
    <n v="0.1"/>
    <n v="32.69"/>
    <n v="197.154"/>
    <n v="98.07"/>
    <n v="99.084000000000003"/>
    <n v="0.50257159377948202"/>
  </r>
  <r>
    <n v="1772"/>
    <x v="169"/>
    <n v="2026"/>
    <x v="1"/>
    <n v="6"/>
    <x v="5"/>
    <x v="3"/>
    <x v="4"/>
    <x v="0"/>
    <x v="1"/>
    <x v="1"/>
    <s v="Summit Backpack 45L"/>
    <n v="4"/>
    <n v="153.38"/>
    <n v="0"/>
    <n v="76.92"/>
    <n v="613.52"/>
    <n v="307.68"/>
    <n v="305.83999999999997"/>
    <n v="0.49850045638283996"/>
  </r>
  <r>
    <n v="1906"/>
    <x v="169"/>
    <n v="2026"/>
    <x v="1"/>
    <n v="6"/>
    <x v="5"/>
    <x v="3"/>
    <x v="8"/>
    <x v="3"/>
    <x v="0"/>
    <x v="3"/>
    <s v="Compact Sleeping Bag"/>
    <n v="2"/>
    <n v="125.5"/>
    <n v="0"/>
    <n v="61.67"/>
    <n v="251"/>
    <n v="123.34"/>
    <n v="127.66"/>
    <n v="0.50860557768924297"/>
  </r>
  <r>
    <n v="2473"/>
    <x v="169"/>
    <n v="2026"/>
    <x v="1"/>
    <n v="6"/>
    <x v="5"/>
    <x v="0"/>
    <x v="0"/>
    <x v="1"/>
    <x v="0"/>
    <x v="0"/>
    <s v="Commuter Helmet"/>
    <n v="3"/>
    <n v="80.75"/>
    <n v="0.15"/>
    <n v="42.81"/>
    <n v="205.91249999999999"/>
    <n v="128.43"/>
    <n v="77.482499999999987"/>
    <n v="0.37628847204516475"/>
  </r>
  <r>
    <n v="2549"/>
    <x v="169"/>
    <n v="2026"/>
    <x v="1"/>
    <n v="6"/>
    <x v="5"/>
    <x v="3"/>
    <x v="13"/>
    <x v="1"/>
    <x v="0"/>
    <x v="4"/>
    <s v="Recovery Roller"/>
    <n v="8"/>
    <n v="36.15"/>
    <n v="0.05"/>
    <n v="13.55"/>
    <n v="274.73999999999995"/>
    <n v="108.4"/>
    <n v="166.33999999999995"/>
    <n v="0.60544514814005956"/>
  </r>
  <r>
    <n v="3341"/>
    <x v="169"/>
    <n v="2026"/>
    <x v="1"/>
    <n v="6"/>
    <x v="5"/>
    <x v="0"/>
    <x v="15"/>
    <x v="0"/>
    <x v="1"/>
    <x v="1"/>
    <s v="Trail Boots"/>
    <n v="2"/>
    <n v="143.1"/>
    <n v="0"/>
    <n v="78.11"/>
    <n v="286.2"/>
    <n v="156.22"/>
    <n v="129.97999999999999"/>
    <n v="0.45415793151642209"/>
  </r>
  <r>
    <n v="3351"/>
    <x v="169"/>
    <n v="2026"/>
    <x v="1"/>
    <n v="6"/>
    <x v="5"/>
    <x v="1"/>
    <x v="1"/>
    <x v="3"/>
    <x v="1"/>
    <x v="3"/>
    <s v="Compact Sleeping Bag"/>
    <n v="4"/>
    <n v="123.89"/>
    <n v="0"/>
    <n v="59.42"/>
    <n v="495.56"/>
    <n v="237.68"/>
    <n v="257.88"/>
    <n v="0.5203809831301961"/>
  </r>
  <r>
    <n v="3366"/>
    <x v="169"/>
    <n v="2026"/>
    <x v="1"/>
    <n v="6"/>
    <x v="5"/>
    <x v="1"/>
    <x v="11"/>
    <x v="0"/>
    <x v="2"/>
    <x v="2"/>
    <s v="Carry-On Duffel"/>
    <n v="1"/>
    <n v="135.41999999999999"/>
    <n v="0.05"/>
    <n v="68.180000000000007"/>
    <n v="128.64899999999997"/>
    <n v="68.180000000000007"/>
    <n v="60.468999999999966"/>
    <n v="0.47003085915941811"/>
  </r>
  <r>
    <n v="3691"/>
    <x v="169"/>
    <n v="2026"/>
    <x v="1"/>
    <n v="6"/>
    <x v="5"/>
    <x v="1"/>
    <x v="6"/>
    <x v="2"/>
    <x v="0"/>
    <x v="1"/>
    <s v="Hiking Daypack 20L"/>
    <n v="1"/>
    <n v="93.48"/>
    <n v="0.05"/>
    <n v="44.31"/>
    <n v="88.805999999999997"/>
    <n v="44.31"/>
    <n v="44.495999999999995"/>
    <n v="0.50104722653874734"/>
  </r>
  <r>
    <n v="3909"/>
    <x v="169"/>
    <n v="2026"/>
    <x v="1"/>
    <n v="6"/>
    <x v="5"/>
    <x v="1"/>
    <x v="1"/>
    <x v="3"/>
    <x v="0"/>
    <x v="1"/>
    <s v="Summit Backpack 45L"/>
    <n v="1"/>
    <n v="156.05000000000001"/>
    <n v="0.05"/>
    <n v="81.28"/>
    <n v="148.2475"/>
    <n v="81.28"/>
    <n v="66.967500000000001"/>
    <n v="0.45172768512116562"/>
  </r>
  <r>
    <n v="4862"/>
    <x v="169"/>
    <n v="2026"/>
    <x v="1"/>
    <n v="6"/>
    <x v="5"/>
    <x v="1"/>
    <x v="6"/>
    <x v="0"/>
    <x v="0"/>
    <x v="4"/>
    <s v="Recovery Roller"/>
    <n v="1"/>
    <n v="36.74"/>
    <n v="0"/>
    <n v="14.15"/>
    <n v="36.74"/>
    <n v="14.15"/>
    <n v="22.590000000000003"/>
    <n v="0.61486118671747425"/>
  </r>
  <r>
    <n v="5096"/>
    <x v="169"/>
    <n v="2026"/>
    <x v="1"/>
    <n v="6"/>
    <x v="5"/>
    <x v="0"/>
    <x v="15"/>
    <x v="0"/>
    <x v="0"/>
    <x v="3"/>
    <s v="Trail Tent 2P"/>
    <n v="2"/>
    <n v="199.28"/>
    <n v="0"/>
    <n v="102.85"/>
    <n v="398.56"/>
    <n v="205.7"/>
    <n v="192.86"/>
    <n v="0.48389201124046571"/>
  </r>
  <r>
    <n v="5112"/>
    <x v="169"/>
    <n v="2026"/>
    <x v="1"/>
    <n v="6"/>
    <x v="5"/>
    <x v="0"/>
    <x v="0"/>
    <x v="3"/>
    <x v="0"/>
    <x v="4"/>
    <s v="Recovery Roller"/>
    <n v="2"/>
    <n v="37.04"/>
    <n v="0.05"/>
    <n v="13.76"/>
    <n v="70.375999999999991"/>
    <n v="27.52"/>
    <n v="42.855999999999995"/>
    <n v="0.60895759918153913"/>
  </r>
  <r>
    <n v="501"/>
    <x v="170"/>
    <n v="2026"/>
    <x v="1"/>
    <n v="6"/>
    <x v="5"/>
    <x v="3"/>
    <x v="4"/>
    <x v="0"/>
    <x v="1"/>
    <x v="3"/>
    <s v="Portable Camp Stove"/>
    <n v="2"/>
    <n v="80.95"/>
    <n v="0.1"/>
    <n v="39.44"/>
    <n v="145.71"/>
    <n v="78.88"/>
    <n v="66.830000000000013"/>
    <n v="0.45865074462974409"/>
  </r>
  <r>
    <n v="540"/>
    <x v="170"/>
    <n v="2026"/>
    <x v="1"/>
    <n v="6"/>
    <x v="5"/>
    <x v="0"/>
    <x v="9"/>
    <x v="3"/>
    <x v="0"/>
    <x v="1"/>
    <s v="Summit Backpack 45L"/>
    <n v="1"/>
    <n v="151.46"/>
    <n v="0.05"/>
    <n v="77.98"/>
    <n v="143.887"/>
    <n v="77.98"/>
    <n v="65.906999999999996"/>
    <n v="0.45804693961233467"/>
  </r>
  <r>
    <n v="2255"/>
    <x v="170"/>
    <n v="2026"/>
    <x v="1"/>
    <n v="6"/>
    <x v="5"/>
    <x v="0"/>
    <x v="9"/>
    <x v="0"/>
    <x v="2"/>
    <x v="1"/>
    <s v="Hiking Daypack 20L"/>
    <n v="5"/>
    <n v="90.1"/>
    <n v="0"/>
    <n v="44.32"/>
    <n v="450.5"/>
    <n v="221.6"/>
    <n v="228.9"/>
    <n v="0.50810210876803552"/>
  </r>
  <r>
    <n v="3126"/>
    <x v="170"/>
    <n v="2026"/>
    <x v="1"/>
    <n v="6"/>
    <x v="5"/>
    <x v="0"/>
    <x v="0"/>
    <x v="3"/>
    <x v="2"/>
    <x v="1"/>
    <s v="Summit Backpack 45L"/>
    <n v="1"/>
    <n v="155.69"/>
    <n v="0.1"/>
    <n v="79.42"/>
    <n v="140.12100000000001"/>
    <n v="79.42"/>
    <n v="60.701000000000008"/>
    <n v="0.43320415926235184"/>
  </r>
  <r>
    <n v="3223"/>
    <x v="170"/>
    <n v="2026"/>
    <x v="1"/>
    <n v="6"/>
    <x v="5"/>
    <x v="1"/>
    <x v="14"/>
    <x v="2"/>
    <x v="0"/>
    <x v="4"/>
    <s v="Training Mat"/>
    <n v="1"/>
    <n v="50.11"/>
    <n v="0.05"/>
    <n v="21.38"/>
    <n v="47.604499999999994"/>
    <n v="21.38"/>
    <n v="26.224499999999995"/>
    <n v="0.55088279469377888"/>
  </r>
  <r>
    <n v="3260"/>
    <x v="170"/>
    <n v="2026"/>
    <x v="1"/>
    <n v="6"/>
    <x v="5"/>
    <x v="2"/>
    <x v="2"/>
    <x v="2"/>
    <x v="0"/>
    <x v="1"/>
    <s v="Trail Boots"/>
    <n v="1"/>
    <n v="142.55000000000001"/>
    <n v="0.1"/>
    <n v="79.709999999999994"/>
    <n v="128.29500000000002"/>
    <n v="79.709999999999994"/>
    <n v="48.585000000000022"/>
    <n v="0.37869753302934656"/>
  </r>
  <r>
    <n v="3404"/>
    <x v="170"/>
    <n v="2026"/>
    <x v="1"/>
    <n v="6"/>
    <x v="5"/>
    <x v="3"/>
    <x v="8"/>
    <x v="0"/>
    <x v="1"/>
    <x v="3"/>
    <s v="Trail Tent 2P"/>
    <n v="3"/>
    <n v="191.11"/>
    <n v="0.05"/>
    <n v="102.82"/>
    <n v="544.6635"/>
    <n v="308.45999999999998"/>
    <n v="236.20350000000002"/>
    <n v="0.43366867800026992"/>
  </r>
  <r>
    <n v="4267"/>
    <x v="170"/>
    <n v="2026"/>
    <x v="1"/>
    <n v="6"/>
    <x v="5"/>
    <x v="3"/>
    <x v="13"/>
    <x v="1"/>
    <x v="2"/>
    <x v="0"/>
    <s v="Compact Repair Kit"/>
    <n v="6"/>
    <n v="40.229999999999997"/>
    <n v="0.15"/>
    <n v="17.079999999999998"/>
    <n v="205.173"/>
    <n v="102.47999999999999"/>
    <n v="102.69300000000001"/>
    <n v="0.50051907414718322"/>
  </r>
  <r>
    <n v="5082"/>
    <x v="170"/>
    <n v="2026"/>
    <x v="1"/>
    <n v="6"/>
    <x v="5"/>
    <x v="1"/>
    <x v="11"/>
    <x v="0"/>
    <x v="2"/>
    <x v="0"/>
    <s v="Commuter Helmet"/>
    <n v="2"/>
    <n v="81.489999999999995"/>
    <n v="0"/>
    <n v="42.15"/>
    <n v="162.97999999999999"/>
    <n v="84.3"/>
    <n v="78.679999999999993"/>
    <n v="0.48275862068965514"/>
  </r>
  <r>
    <n v="5108"/>
    <x v="170"/>
    <n v="2026"/>
    <x v="1"/>
    <n v="6"/>
    <x v="5"/>
    <x v="1"/>
    <x v="6"/>
    <x v="1"/>
    <x v="2"/>
    <x v="2"/>
    <s v="Travel Backpack 35L"/>
    <n v="8"/>
    <n v="162.71"/>
    <n v="0.2"/>
    <n v="85.27"/>
    <n v="1041.3440000000001"/>
    <n v="682.16"/>
    <n v="359.18400000000008"/>
    <n v="0.34492348349824847"/>
  </r>
  <r>
    <n v="1105"/>
    <x v="171"/>
    <n v="2026"/>
    <x v="1"/>
    <n v="6"/>
    <x v="5"/>
    <x v="2"/>
    <x v="5"/>
    <x v="3"/>
    <x v="0"/>
    <x v="2"/>
    <s v="Insulated Bottle"/>
    <n v="1"/>
    <n v="36.479999999999997"/>
    <n v="0.1"/>
    <n v="13.9"/>
    <n v="32.832000000000001"/>
    <n v="13.9"/>
    <n v="18.932000000000002"/>
    <n v="0.57663255360623789"/>
  </r>
  <r>
    <n v="2757"/>
    <x v="171"/>
    <n v="2026"/>
    <x v="1"/>
    <n v="6"/>
    <x v="5"/>
    <x v="1"/>
    <x v="6"/>
    <x v="1"/>
    <x v="2"/>
    <x v="2"/>
    <s v="Carry-On Duffel"/>
    <n v="6"/>
    <n v="136.65"/>
    <n v="0.15"/>
    <n v="68.56"/>
    <n v="696.91500000000008"/>
    <n v="411.36"/>
    <n v="285.55500000000006"/>
    <n v="0.4097415036266977"/>
  </r>
  <r>
    <n v="3325"/>
    <x v="171"/>
    <n v="2026"/>
    <x v="1"/>
    <n v="6"/>
    <x v="5"/>
    <x v="2"/>
    <x v="2"/>
    <x v="0"/>
    <x v="1"/>
    <x v="0"/>
    <s v="Trail Bike Light"/>
    <n v="4"/>
    <n v="50.57"/>
    <n v="0"/>
    <n v="21.85"/>
    <n v="202.28"/>
    <n v="87.4"/>
    <n v="114.88"/>
    <n v="0.56792564761716435"/>
  </r>
  <r>
    <n v="4070"/>
    <x v="171"/>
    <n v="2026"/>
    <x v="1"/>
    <n v="6"/>
    <x v="5"/>
    <x v="3"/>
    <x v="8"/>
    <x v="0"/>
    <x v="1"/>
    <x v="0"/>
    <s v="Cycling Pack 12L"/>
    <n v="3"/>
    <n v="103.72"/>
    <n v="0"/>
    <n v="50.34"/>
    <n v="311.15999999999997"/>
    <n v="151.02000000000001"/>
    <n v="160.13999999999996"/>
    <n v="0.51465483995372152"/>
  </r>
  <r>
    <n v="4339"/>
    <x v="171"/>
    <n v="2026"/>
    <x v="1"/>
    <n v="6"/>
    <x v="5"/>
    <x v="2"/>
    <x v="16"/>
    <x v="3"/>
    <x v="0"/>
    <x v="2"/>
    <s v="Carry-On Duffel"/>
    <n v="1"/>
    <n v="132.49"/>
    <n v="0"/>
    <n v="67.09"/>
    <n v="132.49"/>
    <n v="67.09"/>
    <n v="65.400000000000006"/>
    <n v="0.49362216016303118"/>
  </r>
  <r>
    <n v="731"/>
    <x v="172"/>
    <n v="2026"/>
    <x v="1"/>
    <n v="6"/>
    <x v="5"/>
    <x v="2"/>
    <x v="3"/>
    <x v="0"/>
    <x v="1"/>
    <x v="3"/>
    <s v="Portable Camp Stove"/>
    <n v="2"/>
    <n v="80.650000000000006"/>
    <n v="0"/>
    <n v="39.18"/>
    <n v="161.30000000000001"/>
    <n v="78.36"/>
    <n v="82.940000000000012"/>
    <n v="0.51419714817110973"/>
  </r>
  <r>
    <n v="1362"/>
    <x v="172"/>
    <n v="2026"/>
    <x v="1"/>
    <n v="6"/>
    <x v="5"/>
    <x v="1"/>
    <x v="1"/>
    <x v="2"/>
    <x v="1"/>
    <x v="4"/>
    <s v="Recovery Roller"/>
    <n v="1"/>
    <n v="35.409999999999997"/>
    <n v="0.05"/>
    <n v="13.9"/>
    <n v="33.639499999999998"/>
    <n v="13.9"/>
    <n v="19.7395"/>
    <n v="0.58679528530447833"/>
  </r>
  <r>
    <n v="1512"/>
    <x v="172"/>
    <n v="2026"/>
    <x v="1"/>
    <n v="6"/>
    <x v="5"/>
    <x v="0"/>
    <x v="0"/>
    <x v="3"/>
    <x v="0"/>
    <x v="4"/>
    <s v="Resistance Band Set"/>
    <n v="3"/>
    <n v="41.01"/>
    <n v="0"/>
    <n v="14.33"/>
    <n v="123.03"/>
    <n v="42.99"/>
    <n v="80.039999999999992"/>
    <n v="0.65057303096805652"/>
  </r>
  <r>
    <n v="1647"/>
    <x v="172"/>
    <n v="2026"/>
    <x v="1"/>
    <n v="6"/>
    <x v="5"/>
    <x v="3"/>
    <x v="8"/>
    <x v="0"/>
    <x v="2"/>
    <x v="2"/>
    <s v="Insulated Bottle"/>
    <n v="1"/>
    <n v="36.01"/>
    <n v="0"/>
    <n v="13.23"/>
    <n v="36.01"/>
    <n v="13.23"/>
    <n v="22.779999999999998"/>
    <n v="0.63260205498472644"/>
  </r>
  <r>
    <n v="2358"/>
    <x v="172"/>
    <n v="2026"/>
    <x v="1"/>
    <n v="6"/>
    <x v="5"/>
    <x v="0"/>
    <x v="0"/>
    <x v="3"/>
    <x v="0"/>
    <x v="4"/>
    <s v="Training Mat"/>
    <n v="2"/>
    <n v="50.21"/>
    <n v="0.05"/>
    <n v="21.74"/>
    <n v="95.399000000000001"/>
    <n v="43.48"/>
    <n v="51.919000000000004"/>
    <n v="0.54423002337550708"/>
  </r>
  <r>
    <n v="2366"/>
    <x v="172"/>
    <n v="2026"/>
    <x v="1"/>
    <n v="6"/>
    <x v="5"/>
    <x v="2"/>
    <x v="10"/>
    <x v="3"/>
    <x v="0"/>
    <x v="0"/>
    <s v="Cycling Pack 12L"/>
    <n v="3"/>
    <n v="100.3"/>
    <n v="0"/>
    <n v="49.26"/>
    <n v="300.89999999999998"/>
    <n v="147.78"/>
    <n v="153.11999999999998"/>
    <n v="0.5088733798604187"/>
  </r>
  <r>
    <n v="3481"/>
    <x v="172"/>
    <n v="2026"/>
    <x v="1"/>
    <n v="6"/>
    <x v="5"/>
    <x v="3"/>
    <x v="8"/>
    <x v="2"/>
    <x v="1"/>
    <x v="2"/>
    <s v="Packing Cube Set"/>
    <n v="1"/>
    <n v="47.7"/>
    <n v="0.1"/>
    <n v="18.760000000000002"/>
    <n v="42.930000000000007"/>
    <n v="18.760000000000002"/>
    <n v="24.170000000000005"/>
    <n v="0.56300955043093415"/>
  </r>
  <r>
    <n v="3595"/>
    <x v="172"/>
    <n v="2026"/>
    <x v="1"/>
    <n v="6"/>
    <x v="5"/>
    <x v="1"/>
    <x v="14"/>
    <x v="0"/>
    <x v="1"/>
    <x v="0"/>
    <s v="Compact Repair Kit"/>
    <n v="2"/>
    <n v="40.94"/>
    <n v="0.1"/>
    <n v="16.88"/>
    <n v="73.691999999999993"/>
    <n v="33.76"/>
    <n v="39.931999999999995"/>
    <n v="0.54187700157411933"/>
  </r>
  <r>
    <n v="3766"/>
    <x v="172"/>
    <n v="2026"/>
    <x v="1"/>
    <n v="6"/>
    <x v="5"/>
    <x v="3"/>
    <x v="8"/>
    <x v="2"/>
    <x v="0"/>
    <x v="1"/>
    <s v="Hiking Daypack 20L"/>
    <n v="1"/>
    <n v="93.78"/>
    <n v="0"/>
    <n v="46.62"/>
    <n v="93.78"/>
    <n v="46.62"/>
    <n v="47.160000000000004"/>
    <n v="0.50287907869481774"/>
  </r>
  <r>
    <n v="3933"/>
    <x v="172"/>
    <n v="2026"/>
    <x v="1"/>
    <n v="6"/>
    <x v="5"/>
    <x v="3"/>
    <x v="4"/>
    <x v="2"/>
    <x v="1"/>
    <x v="4"/>
    <s v="Training Mat"/>
    <n v="2"/>
    <n v="51.42"/>
    <n v="0"/>
    <n v="22.19"/>
    <n v="102.84"/>
    <n v="44.38"/>
    <n v="58.46"/>
    <n v="0.56845585375340335"/>
  </r>
  <r>
    <n v="3951"/>
    <x v="172"/>
    <n v="2026"/>
    <x v="1"/>
    <n v="6"/>
    <x v="5"/>
    <x v="2"/>
    <x v="2"/>
    <x v="2"/>
    <x v="1"/>
    <x v="2"/>
    <s v="Travel Backpack 35L"/>
    <n v="1"/>
    <n v="164.99"/>
    <n v="0.1"/>
    <n v="86.6"/>
    <n v="148.49100000000001"/>
    <n v="86.6"/>
    <n v="61.89100000000002"/>
    <n v="0.41679967136055396"/>
  </r>
  <r>
    <n v="4078"/>
    <x v="172"/>
    <n v="2026"/>
    <x v="1"/>
    <n v="6"/>
    <x v="5"/>
    <x v="2"/>
    <x v="5"/>
    <x v="3"/>
    <x v="0"/>
    <x v="1"/>
    <s v="Trail Boots"/>
    <n v="1"/>
    <n v="145.65"/>
    <n v="0"/>
    <n v="79.87"/>
    <n v="145.65"/>
    <n v="79.87"/>
    <n v="65.78"/>
    <n v="0.45163062135255749"/>
  </r>
  <r>
    <n v="4182"/>
    <x v="172"/>
    <n v="2026"/>
    <x v="1"/>
    <n v="6"/>
    <x v="5"/>
    <x v="1"/>
    <x v="11"/>
    <x v="0"/>
    <x v="1"/>
    <x v="4"/>
    <s v="Weighted Vest"/>
    <n v="4"/>
    <n v="120.94"/>
    <n v="0.05"/>
    <n v="70.84"/>
    <n v="459.57199999999995"/>
    <n v="283.36"/>
    <n v="176.21199999999993"/>
    <n v="0.38342631840059871"/>
  </r>
  <r>
    <n v="323"/>
    <x v="173"/>
    <n v="2026"/>
    <x v="1"/>
    <n v="6"/>
    <x v="5"/>
    <x v="3"/>
    <x v="13"/>
    <x v="0"/>
    <x v="0"/>
    <x v="2"/>
    <s v="Insulated Bottle"/>
    <n v="1"/>
    <n v="36.94"/>
    <n v="0"/>
    <n v="13.25"/>
    <n v="36.94"/>
    <n v="13.25"/>
    <n v="23.689999999999998"/>
    <n v="0.64131023280996213"/>
  </r>
  <r>
    <n v="544"/>
    <x v="173"/>
    <n v="2026"/>
    <x v="1"/>
    <n v="6"/>
    <x v="5"/>
    <x v="0"/>
    <x v="15"/>
    <x v="0"/>
    <x v="2"/>
    <x v="1"/>
    <s v="Hiking Daypack 20L"/>
    <n v="1"/>
    <n v="90.3"/>
    <n v="0.05"/>
    <n v="45.07"/>
    <n v="85.784999999999997"/>
    <n v="45.07"/>
    <n v="40.714999999999996"/>
    <n v="0.47461677449437545"/>
  </r>
  <r>
    <n v="1570"/>
    <x v="173"/>
    <n v="2026"/>
    <x v="1"/>
    <n v="6"/>
    <x v="5"/>
    <x v="3"/>
    <x v="13"/>
    <x v="3"/>
    <x v="0"/>
    <x v="3"/>
    <s v="Alpine Tent 4P"/>
    <n v="1"/>
    <n v="335.05"/>
    <n v="0"/>
    <n v="191.67"/>
    <n v="335.05"/>
    <n v="191.67"/>
    <n v="143.38000000000002"/>
    <n v="0.42793612893597976"/>
  </r>
  <r>
    <n v="1932"/>
    <x v="173"/>
    <n v="2026"/>
    <x v="1"/>
    <n v="6"/>
    <x v="5"/>
    <x v="3"/>
    <x v="8"/>
    <x v="0"/>
    <x v="1"/>
    <x v="2"/>
    <s v="Insulated Bottle"/>
    <n v="1"/>
    <n v="35.9"/>
    <n v="0.05"/>
    <n v="13.81"/>
    <n v="34.104999999999997"/>
    <n v="13.81"/>
    <n v="20.294999999999995"/>
    <n v="0.59507403606509301"/>
  </r>
  <r>
    <n v="4352"/>
    <x v="173"/>
    <n v="2026"/>
    <x v="1"/>
    <n v="6"/>
    <x v="5"/>
    <x v="3"/>
    <x v="13"/>
    <x v="0"/>
    <x v="0"/>
    <x v="0"/>
    <s v="Trail Bike Light"/>
    <n v="6"/>
    <n v="51.34"/>
    <n v="0.1"/>
    <n v="22.47"/>
    <n v="277.23600000000005"/>
    <n v="134.82"/>
    <n v="142.41600000000005"/>
    <n v="0.51369951954291659"/>
  </r>
  <r>
    <n v="4561"/>
    <x v="173"/>
    <n v="2026"/>
    <x v="1"/>
    <n v="6"/>
    <x v="5"/>
    <x v="0"/>
    <x v="0"/>
    <x v="2"/>
    <x v="0"/>
    <x v="1"/>
    <s v="Summit Backpack 45L"/>
    <n v="1"/>
    <n v="157.91"/>
    <n v="0"/>
    <n v="77.12"/>
    <n v="157.91"/>
    <n v="77.12"/>
    <n v="80.789999999999992"/>
    <n v="0.51162054334747642"/>
  </r>
  <r>
    <n v="4741"/>
    <x v="173"/>
    <n v="2026"/>
    <x v="1"/>
    <n v="6"/>
    <x v="5"/>
    <x v="3"/>
    <x v="13"/>
    <x v="0"/>
    <x v="1"/>
    <x v="0"/>
    <s v="Compact Repair Kit"/>
    <n v="3"/>
    <n v="41.09"/>
    <n v="0.05"/>
    <n v="16.809999999999999"/>
    <n v="117.10650000000001"/>
    <n v="50.429999999999993"/>
    <n v="66.676500000000019"/>
    <n v="0.569366346018368"/>
  </r>
  <r>
    <n v="4882"/>
    <x v="173"/>
    <n v="2026"/>
    <x v="1"/>
    <n v="6"/>
    <x v="5"/>
    <x v="1"/>
    <x v="12"/>
    <x v="0"/>
    <x v="0"/>
    <x v="3"/>
    <s v="Compact Sleeping Bag"/>
    <n v="2"/>
    <n v="120.18"/>
    <n v="0.05"/>
    <n v="59.4"/>
    <n v="228.34200000000001"/>
    <n v="118.8"/>
    <n v="109.54200000000002"/>
    <n v="0.47972777675591882"/>
  </r>
  <r>
    <n v="4885"/>
    <x v="173"/>
    <n v="2026"/>
    <x v="1"/>
    <n v="6"/>
    <x v="5"/>
    <x v="3"/>
    <x v="13"/>
    <x v="3"/>
    <x v="1"/>
    <x v="3"/>
    <s v="Trail Tent 2P"/>
    <n v="1"/>
    <n v="198.1"/>
    <n v="0.1"/>
    <n v="103.46"/>
    <n v="178.29"/>
    <n v="103.46"/>
    <n v="74.83"/>
    <n v="0.41970946211228899"/>
  </r>
  <r>
    <n v="4982"/>
    <x v="173"/>
    <n v="2026"/>
    <x v="1"/>
    <n v="6"/>
    <x v="5"/>
    <x v="2"/>
    <x v="10"/>
    <x v="0"/>
    <x v="0"/>
    <x v="2"/>
    <s v="Insulated Bottle"/>
    <n v="1"/>
    <n v="36.700000000000003"/>
    <n v="0.15"/>
    <n v="13.59"/>
    <n v="31.195"/>
    <n v="13.59"/>
    <n v="17.605"/>
    <n v="0.56435326174066358"/>
  </r>
  <r>
    <n v="40"/>
    <x v="174"/>
    <n v="2026"/>
    <x v="1"/>
    <n v="6"/>
    <x v="5"/>
    <x v="3"/>
    <x v="7"/>
    <x v="2"/>
    <x v="1"/>
    <x v="2"/>
    <s v="Travel Backpack 35L"/>
    <n v="1"/>
    <n v="167.23"/>
    <n v="0.05"/>
    <n v="85.14"/>
    <n v="158.86849999999998"/>
    <n v="85.14"/>
    <n v="73.728499999999983"/>
    <n v="0.46408507665144438"/>
  </r>
  <r>
    <n v="110"/>
    <x v="174"/>
    <n v="2026"/>
    <x v="1"/>
    <n v="6"/>
    <x v="5"/>
    <x v="1"/>
    <x v="12"/>
    <x v="2"/>
    <x v="2"/>
    <x v="1"/>
    <s v="Trekking Poles"/>
    <n v="2"/>
    <n v="72.97"/>
    <n v="0"/>
    <n v="31.57"/>
    <n v="145.94"/>
    <n v="63.14"/>
    <n v="82.8"/>
    <n v="0.56735644785528294"/>
  </r>
  <r>
    <n v="1169"/>
    <x v="174"/>
    <n v="2026"/>
    <x v="1"/>
    <n v="6"/>
    <x v="5"/>
    <x v="1"/>
    <x v="11"/>
    <x v="2"/>
    <x v="1"/>
    <x v="0"/>
    <s v="Commuter Helmet"/>
    <n v="3"/>
    <n v="82.91"/>
    <n v="0"/>
    <n v="42.29"/>
    <n v="248.73"/>
    <n v="126.87"/>
    <n v="121.85999999999999"/>
    <n v="0.4899288384995778"/>
  </r>
  <r>
    <n v="2211"/>
    <x v="174"/>
    <n v="2026"/>
    <x v="1"/>
    <n v="6"/>
    <x v="5"/>
    <x v="2"/>
    <x v="10"/>
    <x v="3"/>
    <x v="1"/>
    <x v="4"/>
    <s v="Resistance Band Set"/>
    <n v="2"/>
    <n v="41.25"/>
    <n v="0"/>
    <n v="14.72"/>
    <n v="82.5"/>
    <n v="29.44"/>
    <n v="53.06"/>
    <n v="0.64315151515151514"/>
  </r>
  <r>
    <n v="3494"/>
    <x v="174"/>
    <n v="2026"/>
    <x v="1"/>
    <n v="6"/>
    <x v="5"/>
    <x v="3"/>
    <x v="8"/>
    <x v="1"/>
    <x v="2"/>
    <x v="3"/>
    <s v="Trail Tent 2P"/>
    <n v="6"/>
    <n v="194.79"/>
    <n v="0.15"/>
    <n v="106.78"/>
    <n v="993.42899999999997"/>
    <n v="640.68000000000006"/>
    <n v="352.74899999999991"/>
    <n v="0.3550822454347517"/>
  </r>
  <r>
    <n v="3586"/>
    <x v="174"/>
    <n v="2026"/>
    <x v="1"/>
    <n v="6"/>
    <x v="5"/>
    <x v="0"/>
    <x v="15"/>
    <x v="1"/>
    <x v="2"/>
    <x v="3"/>
    <s v="Trail Tent 2P"/>
    <n v="6"/>
    <n v="193.13"/>
    <n v="0.15"/>
    <n v="106.49"/>
    <n v="984.96299999999997"/>
    <n v="638.93999999999994"/>
    <n v="346.02300000000002"/>
    <n v="0.35130558203709178"/>
  </r>
  <r>
    <n v="3660"/>
    <x v="174"/>
    <n v="2026"/>
    <x v="1"/>
    <n v="6"/>
    <x v="5"/>
    <x v="2"/>
    <x v="3"/>
    <x v="0"/>
    <x v="1"/>
    <x v="0"/>
    <s v="Commuter Helmet"/>
    <n v="1"/>
    <n v="82.7"/>
    <n v="0.05"/>
    <n v="42.16"/>
    <n v="78.564999999999998"/>
    <n v="42.16"/>
    <n v="36.405000000000001"/>
    <n v="0.46337427607713361"/>
  </r>
  <r>
    <n v="4307"/>
    <x v="174"/>
    <n v="2026"/>
    <x v="1"/>
    <n v="6"/>
    <x v="5"/>
    <x v="3"/>
    <x v="8"/>
    <x v="0"/>
    <x v="2"/>
    <x v="0"/>
    <s v="Compact Repair Kit"/>
    <n v="1"/>
    <n v="40.33"/>
    <n v="0"/>
    <n v="16.48"/>
    <n v="40.33"/>
    <n v="16.48"/>
    <n v="23.849999999999998"/>
    <n v="0.59137118770146291"/>
  </r>
  <r>
    <n v="5133"/>
    <x v="174"/>
    <n v="2026"/>
    <x v="1"/>
    <n v="6"/>
    <x v="5"/>
    <x v="0"/>
    <x v="0"/>
    <x v="0"/>
    <x v="2"/>
    <x v="3"/>
    <s v="Portable Camp Stove"/>
    <n v="1"/>
    <n v="81.99"/>
    <n v="0.15"/>
    <n v="40.29"/>
    <n v="69.691499999999991"/>
    <n v="40.29"/>
    <n v="29.401499999999992"/>
    <n v="0.4218807171606293"/>
  </r>
  <r>
    <n v="472"/>
    <x v="175"/>
    <n v="2026"/>
    <x v="1"/>
    <n v="6"/>
    <x v="5"/>
    <x v="1"/>
    <x v="6"/>
    <x v="2"/>
    <x v="2"/>
    <x v="2"/>
    <s v="Packing Cube Set"/>
    <n v="3"/>
    <n v="46.29"/>
    <n v="0"/>
    <n v="18.309999999999999"/>
    <n v="138.87"/>
    <n v="54.929999999999993"/>
    <n v="83.940000000000012"/>
    <n v="0.60445020522791104"/>
  </r>
  <r>
    <n v="689"/>
    <x v="175"/>
    <n v="2026"/>
    <x v="1"/>
    <n v="6"/>
    <x v="5"/>
    <x v="3"/>
    <x v="7"/>
    <x v="0"/>
    <x v="1"/>
    <x v="0"/>
    <s v="Compact Repair Kit"/>
    <n v="1"/>
    <n v="39.729999999999997"/>
    <n v="0"/>
    <n v="16.55"/>
    <n v="39.729999999999997"/>
    <n v="16.55"/>
    <n v="23.179999999999996"/>
    <n v="0.58343820790334755"/>
  </r>
  <r>
    <n v="864"/>
    <x v="175"/>
    <n v="2026"/>
    <x v="1"/>
    <n v="6"/>
    <x v="5"/>
    <x v="3"/>
    <x v="8"/>
    <x v="0"/>
    <x v="1"/>
    <x v="2"/>
    <s v="Carry-On Duffel"/>
    <n v="4"/>
    <n v="131.02000000000001"/>
    <n v="0.05"/>
    <n v="67.42"/>
    <n v="497.87600000000003"/>
    <n v="269.68"/>
    <n v="228.19600000000003"/>
    <n v="0.45833902417469413"/>
  </r>
  <r>
    <n v="1163"/>
    <x v="175"/>
    <n v="2026"/>
    <x v="1"/>
    <n v="6"/>
    <x v="5"/>
    <x v="1"/>
    <x v="12"/>
    <x v="0"/>
    <x v="1"/>
    <x v="2"/>
    <s v="Packing Cube Set"/>
    <n v="2"/>
    <n v="46.69"/>
    <n v="0.05"/>
    <n v="18.23"/>
    <n v="88.710999999999999"/>
    <n v="36.46"/>
    <n v="52.250999999999998"/>
    <n v="0.58900249123558523"/>
  </r>
  <r>
    <n v="1323"/>
    <x v="175"/>
    <n v="2026"/>
    <x v="1"/>
    <n v="6"/>
    <x v="5"/>
    <x v="1"/>
    <x v="12"/>
    <x v="0"/>
    <x v="0"/>
    <x v="4"/>
    <s v="Resistance Band Set"/>
    <n v="2"/>
    <n v="39.57"/>
    <n v="0.1"/>
    <n v="14.64"/>
    <n v="71.225999999999999"/>
    <n v="29.28"/>
    <n v="41.945999999999998"/>
    <n v="0.58891416055934631"/>
  </r>
  <r>
    <n v="2098"/>
    <x v="175"/>
    <n v="2026"/>
    <x v="1"/>
    <n v="6"/>
    <x v="5"/>
    <x v="2"/>
    <x v="2"/>
    <x v="0"/>
    <x v="0"/>
    <x v="1"/>
    <s v="Trail Boots"/>
    <n v="1"/>
    <n v="146.46"/>
    <n v="0.15"/>
    <n v="80.760000000000005"/>
    <n v="124.491"/>
    <n v="80.760000000000005"/>
    <n v="43.730999999999995"/>
    <n v="0.35127840566787955"/>
  </r>
  <r>
    <n v="2190"/>
    <x v="175"/>
    <n v="2026"/>
    <x v="1"/>
    <n v="6"/>
    <x v="5"/>
    <x v="1"/>
    <x v="6"/>
    <x v="2"/>
    <x v="2"/>
    <x v="0"/>
    <s v="Trail Bike Light"/>
    <n v="5"/>
    <n v="50.78"/>
    <n v="0"/>
    <n v="22.68"/>
    <n v="253.9"/>
    <n v="113.4"/>
    <n v="140.5"/>
    <n v="0.55336746750689247"/>
  </r>
  <r>
    <n v="2664"/>
    <x v="175"/>
    <n v="2026"/>
    <x v="1"/>
    <n v="6"/>
    <x v="5"/>
    <x v="2"/>
    <x v="10"/>
    <x v="3"/>
    <x v="0"/>
    <x v="2"/>
    <s v="Packing Cube Set"/>
    <n v="3"/>
    <n v="47.61"/>
    <n v="0"/>
    <n v="18.21"/>
    <n v="142.82999999999998"/>
    <n v="54.63"/>
    <n v="88.199999999999989"/>
    <n v="0.61751732829237549"/>
  </r>
  <r>
    <n v="2992"/>
    <x v="175"/>
    <n v="2026"/>
    <x v="1"/>
    <n v="6"/>
    <x v="5"/>
    <x v="2"/>
    <x v="16"/>
    <x v="0"/>
    <x v="1"/>
    <x v="0"/>
    <s v="Trail Bike Light"/>
    <n v="1"/>
    <n v="50.75"/>
    <n v="0.1"/>
    <n v="22.94"/>
    <n v="45.675000000000004"/>
    <n v="22.94"/>
    <n v="22.735000000000003"/>
    <n v="0.49775588396278053"/>
  </r>
  <r>
    <n v="3120"/>
    <x v="175"/>
    <n v="2026"/>
    <x v="1"/>
    <n v="6"/>
    <x v="5"/>
    <x v="2"/>
    <x v="5"/>
    <x v="3"/>
    <x v="0"/>
    <x v="4"/>
    <s v="Training Mat"/>
    <n v="1"/>
    <n v="50.33"/>
    <n v="0"/>
    <n v="21.66"/>
    <n v="50.33"/>
    <n v="21.66"/>
    <n v="28.669999999999998"/>
    <n v="0.56964037353467112"/>
  </r>
  <r>
    <n v="189"/>
    <x v="176"/>
    <n v="2026"/>
    <x v="1"/>
    <n v="6"/>
    <x v="5"/>
    <x v="2"/>
    <x v="10"/>
    <x v="0"/>
    <x v="2"/>
    <x v="2"/>
    <s v="Packing Cube Set"/>
    <n v="1"/>
    <n v="47.5"/>
    <n v="0.1"/>
    <n v="18.8"/>
    <n v="42.75"/>
    <n v="18.8"/>
    <n v="23.95"/>
    <n v="0.56023391812865497"/>
  </r>
  <r>
    <n v="927"/>
    <x v="176"/>
    <n v="2026"/>
    <x v="1"/>
    <n v="6"/>
    <x v="5"/>
    <x v="2"/>
    <x v="10"/>
    <x v="3"/>
    <x v="0"/>
    <x v="2"/>
    <s v="Carry-On Duffel"/>
    <n v="2"/>
    <n v="130.33000000000001"/>
    <n v="0.1"/>
    <n v="67.319999999999993"/>
    <n v="234.59400000000002"/>
    <n v="134.63999999999999"/>
    <n v="99.954000000000036"/>
    <n v="0.42607227806337772"/>
  </r>
  <r>
    <n v="1388"/>
    <x v="176"/>
    <n v="2026"/>
    <x v="1"/>
    <n v="6"/>
    <x v="5"/>
    <x v="1"/>
    <x v="14"/>
    <x v="0"/>
    <x v="0"/>
    <x v="1"/>
    <s v="Summit Backpack 45L"/>
    <n v="3"/>
    <n v="156.76"/>
    <n v="0.05"/>
    <n v="78.63"/>
    <n v="446.76599999999996"/>
    <n v="235.89"/>
    <n v="210.87599999999998"/>
    <n v="0.47200547937846654"/>
  </r>
  <r>
    <n v="3932"/>
    <x v="176"/>
    <n v="2026"/>
    <x v="1"/>
    <n v="6"/>
    <x v="5"/>
    <x v="2"/>
    <x v="10"/>
    <x v="0"/>
    <x v="1"/>
    <x v="4"/>
    <s v="Recovery Roller"/>
    <n v="4"/>
    <n v="35.770000000000003"/>
    <n v="0"/>
    <n v="13.75"/>
    <n v="143.08000000000001"/>
    <n v="55"/>
    <n v="88.080000000000013"/>
    <n v="0.61559966452334358"/>
  </r>
  <r>
    <n v="4008"/>
    <x v="176"/>
    <n v="2026"/>
    <x v="1"/>
    <n v="6"/>
    <x v="5"/>
    <x v="1"/>
    <x v="14"/>
    <x v="0"/>
    <x v="0"/>
    <x v="0"/>
    <s v="Cycling Pack 12L"/>
    <n v="2"/>
    <n v="102.49"/>
    <n v="0"/>
    <n v="50.07"/>
    <n v="204.98"/>
    <n v="100.14"/>
    <n v="104.83999999999999"/>
    <n v="0.51146453312518292"/>
  </r>
  <r>
    <n v="4701"/>
    <x v="176"/>
    <n v="2026"/>
    <x v="1"/>
    <n v="6"/>
    <x v="5"/>
    <x v="0"/>
    <x v="0"/>
    <x v="1"/>
    <x v="2"/>
    <x v="0"/>
    <s v="Commuter Helmet"/>
    <n v="8"/>
    <n v="82.47"/>
    <n v="0.15"/>
    <n v="42.58"/>
    <n v="560.79599999999994"/>
    <n v="340.64"/>
    <n v="220.15599999999995"/>
    <n v="0.39257769313618496"/>
  </r>
  <r>
    <n v="4805"/>
    <x v="176"/>
    <n v="2026"/>
    <x v="1"/>
    <n v="6"/>
    <x v="5"/>
    <x v="2"/>
    <x v="10"/>
    <x v="0"/>
    <x v="0"/>
    <x v="3"/>
    <s v="Compact Sleeping Bag"/>
    <n v="1"/>
    <n v="121.44"/>
    <n v="0"/>
    <n v="62.34"/>
    <n v="121.44"/>
    <n v="62.34"/>
    <n v="59.099999999999994"/>
    <n v="0.48666007905138337"/>
  </r>
  <r>
    <n v="912"/>
    <x v="177"/>
    <n v="2026"/>
    <x v="1"/>
    <n v="6"/>
    <x v="5"/>
    <x v="0"/>
    <x v="0"/>
    <x v="3"/>
    <x v="1"/>
    <x v="2"/>
    <s v="Packing Cube Set"/>
    <n v="4"/>
    <n v="46.44"/>
    <n v="0.05"/>
    <n v="18.2"/>
    <n v="176.47199999999998"/>
    <n v="72.8"/>
    <n v="103.67199999999998"/>
    <n v="0.58746996690693143"/>
  </r>
  <r>
    <n v="1837"/>
    <x v="177"/>
    <n v="2026"/>
    <x v="1"/>
    <n v="6"/>
    <x v="5"/>
    <x v="0"/>
    <x v="0"/>
    <x v="3"/>
    <x v="2"/>
    <x v="3"/>
    <s v="Trail Tent 2P"/>
    <n v="2"/>
    <n v="194.13"/>
    <n v="0.1"/>
    <n v="106.51"/>
    <n v="349.43400000000003"/>
    <n v="213.02"/>
    <n v="136.41400000000002"/>
    <n v="0.39038559499075648"/>
  </r>
  <r>
    <n v="2216"/>
    <x v="177"/>
    <n v="2026"/>
    <x v="1"/>
    <n v="6"/>
    <x v="5"/>
    <x v="0"/>
    <x v="9"/>
    <x v="0"/>
    <x v="2"/>
    <x v="0"/>
    <s v="Commuter Helmet"/>
    <n v="4"/>
    <n v="81.86"/>
    <n v="0.05"/>
    <n v="42.22"/>
    <n v="311.06799999999998"/>
    <n v="168.88"/>
    <n v="142.18799999999999"/>
    <n v="0.45709619761595532"/>
  </r>
  <r>
    <n v="2451"/>
    <x v="177"/>
    <n v="2026"/>
    <x v="1"/>
    <n v="6"/>
    <x v="5"/>
    <x v="0"/>
    <x v="9"/>
    <x v="1"/>
    <x v="2"/>
    <x v="2"/>
    <s v="Travel Backpack 35L"/>
    <n v="4"/>
    <n v="162.61000000000001"/>
    <n v="0.05"/>
    <n v="88.64"/>
    <n v="617.91800000000001"/>
    <n v="354.56"/>
    <n v="263.358"/>
    <n v="0.4262021821665658"/>
  </r>
  <r>
    <n v="2874"/>
    <x v="177"/>
    <n v="2026"/>
    <x v="1"/>
    <n v="6"/>
    <x v="5"/>
    <x v="1"/>
    <x v="12"/>
    <x v="2"/>
    <x v="1"/>
    <x v="0"/>
    <s v="Compact Repair Kit"/>
    <n v="1"/>
    <n v="40.26"/>
    <n v="0"/>
    <n v="16.62"/>
    <n v="40.26"/>
    <n v="16.62"/>
    <n v="23.639999999999997"/>
    <n v="0.58718330849478384"/>
  </r>
  <r>
    <n v="2885"/>
    <x v="177"/>
    <n v="2026"/>
    <x v="1"/>
    <n v="6"/>
    <x v="5"/>
    <x v="0"/>
    <x v="0"/>
    <x v="0"/>
    <x v="2"/>
    <x v="2"/>
    <s v="Packing Cube Set"/>
    <n v="1"/>
    <n v="47.23"/>
    <n v="0.1"/>
    <n v="17.829999999999998"/>
    <n v="42.506999999999998"/>
    <n v="17.829999999999998"/>
    <n v="24.677"/>
    <n v="0.58053967581810062"/>
  </r>
  <r>
    <n v="3014"/>
    <x v="177"/>
    <n v="2026"/>
    <x v="1"/>
    <n v="6"/>
    <x v="5"/>
    <x v="2"/>
    <x v="10"/>
    <x v="0"/>
    <x v="1"/>
    <x v="4"/>
    <s v="Training Mat"/>
    <n v="1"/>
    <n v="50.13"/>
    <n v="0.15"/>
    <n v="22.22"/>
    <n v="42.610500000000002"/>
    <n v="22.22"/>
    <n v="20.390500000000003"/>
    <n v="0.47853228664296366"/>
  </r>
  <r>
    <n v="3273"/>
    <x v="177"/>
    <n v="2026"/>
    <x v="1"/>
    <n v="6"/>
    <x v="5"/>
    <x v="2"/>
    <x v="3"/>
    <x v="0"/>
    <x v="2"/>
    <x v="3"/>
    <s v="Alpine Tent 4P"/>
    <n v="2"/>
    <n v="345.82"/>
    <n v="0.05"/>
    <n v="196.24"/>
    <n v="657.05799999999999"/>
    <n v="392.48"/>
    <n v="264.57799999999997"/>
    <n v="0.40267069269379563"/>
  </r>
  <r>
    <n v="5041"/>
    <x v="177"/>
    <n v="2026"/>
    <x v="1"/>
    <n v="6"/>
    <x v="5"/>
    <x v="0"/>
    <x v="15"/>
    <x v="2"/>
    <x v="1"/>
    <x v="3"/>
    <s v="Compact Sleeping Bag"/>
    <n v="1"/>
    <n v="126.12"/>
    <n v="0"/>
    <n v="62.18"/>
    <n v="126.12"/>
    <n v="62.18"/>
    <n v="63.940000000000005"/>
    <n v="0.50697748176339996"/>
  </r>
  <r>
    <n v="312"/>
    <x v="178"/>
    <n v="2026"/>
    <x v="1"/>
    <n v="6"/>
    <x v="5"/>
    <x v="3"/>
    <x v="7"/>
    <x v="3"/>
    <x v="0"/>
    <x v="4"/>
    <s v="Recovery Roller"/>
    <n v="1"/>
    <n v="36"/>
    <n v="0"/>
    <n v="13.95"/>
    <n v="36"/>
    <n v="13.95"/>
    <n v="22.05"/>
    <n v="0.61250000000000004"/>
  </r>
  <r>
    <n v="647"/>
    <x v="178"/>
    <n v="2026"/>
    <x v="1"/>
    <n v="6"/>
    <x v="5"/>
    <x v="0"/>
    <x v="0"/>
    <x v="0"/>
    <x v="0"/>
    <x v="2"/>
    <s v="Travel Backpack 35L"/>
    <n v="1"/>
    <n v="162.25"/>
    <n v="0.05"/>
    <n v="89.28"/>
    <n v="154.13749999999999"/>
    <n v="89.28"/>
    <n v="64.857499999999987"/>
    <n v="0.42077690373854509"/>
  </r>
  <r>
    <n v="708"/>
    <x v="178"/>
    <n v="2026"/>
    <x v="1"/>
    <n v="6"/>
    <x v="5"/>
    <x v="1"/>
    <x v="11"/>
    <x v="0"/>
    <x v="0"/>
    <x v="1"/>
    <s v="Summit Backpack 45L"/>
    <n v="1"/>
    <n v="150.44"/>
    <n v="0"/>
    <n v="80.5"/>
    <n v="150.44"/>
    <n v="80.5"/>
    <n v="69.94"/>
    <n v="0.46490295134272797"/>
  </r>
  <r>
    <n v="886"/>
    <x v="178"/>
    <n v="2026"/>
    <x v="1"/>
    <n v="6"/>
    <x v="5"/>
    <x v="0"/>
    <x v="0"/>
    <x v="2"/>
    <x v="2"/>
    <x v="3"/>
    <s v="Compact Sleeping Bag"/>
    <n v="2"/>
    <n v="126.17"/>
    <n v="0.05"/>
    <n v="61.13"/>
    <n v="239.72299999999998"/>
    <n v="122.26"/>
    <n v="117.46299999999998"/>
    <n v="0.48999470221881081"/>
  </r>
  <r>
    <n v="944"/>
    <x v="178"/>
    <n v="2026"/>
    <x v="1"/>
    <n v="6"/>
    <x v="5"/>
    <x v="3"/>
    <x v="7"/>
    <x v="3"/>
    <x v="0"/>
    <x v="3"/>
    <s v="Portable Camp Stove"/>
    <n v="2"/>
    <n v="83.72"/>
    <n v="0"/>
    <n v="38.96"/>
    <n v="167.44"/>
    <n v="77.92"/>
    <n v="89.52"/>
    <n v="0.53463927376970855"/>
  </r>
  <r>
    <n v="1050"/>
    <x v="178"/>
    <n v="2026"/>
    <x v="1"/>
    <n v="6"/>
    <x v="5"/>
    <x v="3"/>
    <x v="8"/>
    <x v="3"/>
    <x v="1"/>
    <x v="1"/>
    <s v="Trekking Poles"/>
    <n v="1"/>
    <n v="70.58"/>
    <n v="0"/>
    <n v="32.78"/>
    <n v="70.58"/>
    <n v="32.78"/>
    <n v="37.799999999999997"/>
    <n v="0.53556248228960046"/>
  </r>
  <r>
    <n v="1677"/>
    <x v="178"/>
    <n v="2026"/>
    <x v="1"/>
    <n v="6"/>
    <x v="5"/>
    <x v="3"/>
    <x v="13"/>
    <x v="1"/>
    <x v="2"/>
    <x v="3"/>
    <s v="Portable Camp Stove"/>
    <n v="5"/>
    <n v="81.96"/>
    <n v="0.05"/>
    <n v="39.130000000000003"/>
    <n v="389.30999999999995"/>
    <n v="195.65"/>
    <n v="193.65999999999994"/>
    <n v="0.497444196141892"/>
  </r>
  <r>
    <n v="2109"/>
    <x v="178"/>
    <n v="2026"/>
    <x v="1"/>
    <n v="6"/>
    <x v="5"/>
    <x v="1"/>
    <x v="14"/>
    <x v="0"/>
    <x v="1"/>
    <x v="0"/>
    <s v="Compact Repair Kit"/>
    <n v="1"/>
    <n v="40.67"/>
    <n v="0"/>
    <n v="16.5"/>
    <n v="40.67"/>
    <n v="16.5"/>
    <n v="24.17"/>
    <n v="0.59429554954511932"/>
  </r>
  <r>
    <n v="3688"/>
    <x v="178"/>
    <n v="2026"/>
    <x v="1"/>
    <n v="6"/>
    <x v="5"/>
    <x v="2"/>
    <x v="16"/>
    <x v="2"/>
    <x v="1"/>
    <x v="4"/>
    <s v="Resistance Band Set"/>
    <n v="1"/>
    <n v="40.94"/>
    <n v="0"/>
    <n v="14.47"/>
    <n v="40.94"/>
    <n v="14.47"/>
    <n v="26.47"/>
    <n v="0.64655593551538837"/>
  </r>
  <r>
    <n v="521"/>
    <x v="179"/>
    <n v="2026"/>
    <x v="1"/>
    <n v="6"/>
    <x v="5"/>
    <x v="3"/>
    <x v="8"/>
    <x v="1"/>
    <x v="2"/>
    <x v="0"/>
    <s v="Cycling Pack 12L"/>
    <n v="3"/>
    <n v="100.89"/>
    <n v="0.05"/>
    <n v="49.08"/>
    <n v="287.53649999999999"/>
    <n v="147.24"/>
    <n v="140.29649999999998"/>
    <n v="0.48792588071427451"/>
  </r>
  <r>
    <n v="557"/>
    <x v="179"/>
    <n v="2026"/>
    <x v="1"/>
    <n v="6"/>
    <x v="5"/>
    <x v="1"/>
    <x v="12"/>
    <x v="1"/>
    <x v="2"/>
    <x v="0"/>
    <s v="Compact Repair Kit"/>
    <n v="3"/>
    <n v="39.78"/>
    <n v="0.15"/>
    <n v="16.850000000000001"/>
    <n v="101.43900000000001"/>
    <n v="50.550000000000004"/>
    <n v="50.889000000000003"/>
    <n v="0.50167095495815217"/>
  </r>
  <r>
    <n v="929"/>
    <x v="179"/>
    <n v="2026"/>
    <x v="1"/>
    <n v="6"/>
    <x v="5"/>
    <x v="0"/>
    <x v="0"/>
    <x v="0"/>
    <x v="0"/>
    <x v="4"/>
    <s v="Resistance Band Set"/>
    <n v="1"/>
    <n v="40.299999999999997"/>
    <n v="0.05"/>
    <n v="14.79"/>
    <n v="38.284999999999997"/>
    <n v="14.79"/>
    <n v="23.494999999999997"/>
    <n v="0.61368682251534545"/>
  </r>
  <r>
    <n v="1089"/>
    <x v="179"/>
    <n v="2026"/>
    <x v="1"/>
    <n v="6"/>
    <x v="5"/>
    <x v="1"/>
    <x v="11"/>
    <x v="2"/>
    <x v="0"/>
    <x v="1"/>
    <s v="Hiking Daypack 20L"/>
    <n v="1"/>
    <n v="90.91"/>
    <n v="0.05"/>
    <n v="45.9"/>
    <n v="86.364499999999992"/>
    <n v="45.9"/>
    <n v="40.464499999999994"/>
    <n v="0.46853163047316893"/>
  </r>
  <r>
    <n v="1655"/>
    <x v="179"/>
    <n v="2026"/>
    <x v="1"/>
    <n v="6"/>
    <x v="5"/>
    <x v="0"/>
    <x v="0"/>
    <x v="1"/>
    <x v="2"/>
    <x v="2"/>
    <s v="Travel Backpack 35L"/>
    <n v="5"/>
    <n v="162.29"/>
    <n v="0.15"/>
    <n v="86.66"/>
    <n v="689.73249999999996"/>
    <n v="433.29999999999995"/>
    <n v="256.4325"/>
    <n v="0.37178543855770174"/>
  </r>
  <r>
    <n v="1897"/>
    <x v="179"/>
    <n v="2026"/>
    <x v="1"/>
    <n v="6"/>
    <x v="5"/>
    <x v="1"/>
    <x v="11"/>
    <x v="0"/>
    <x v="2"/>
    <x v="0"/>
    <s v="Trail Bike Light"/>
    <n v="2"/>
    <n v="51.03"/>
    <n v="0"/>
    <n v="22.59"/>
    <n v="102.06"/>
    <n v="45.18"/>
    <n v="56.88"/>
    <n v="0.55731922398589062"/>
  </r>
  <r>
    <n v="2417"/>
    <x v="179"/>
    <n v="2026"/>
    <x v="1"/>
    <n v="6"/>
    <x v="5"/>
    <x v="1"/>
    <x v="12"/>
    <x v="0"/>
    <x v="2"/>
    <x v="4"/>
    <s v="Training Mat"/>
    <n v="1"/>
    <n v="50.67"/>
    <n v="0"/>
    <n v="22.18"/>
    <n v="50.67"/>
    <n v="22.18"/>
    <n v="28.490000000000002"/>
    <n v="0.56226564041839355"/>
  </r>
  <r>
    <n v="3474"/>
    <x v="179"/>
    <n v="2026"/>
    <x v="1"/>
    <n v="6"/>
    <x v="5"/>
    <x v="3"/>
    <x v="8"/>
    <x v="1"/>
    <x v="0"/>
    <x v="2"/>
    <s v="Carry-On Duffel"/>
    <n v="10"/>
    <n v="130.62"/>
    <n v="0.05"/>
    <n v="67.05"/>
    <n v="1240.8899999999999"/>
    <n v="670.5"/>
    <n v="570.38999999999987"/>
    <n v="0.45966201677828006"/>
  </r>
  <r>
    <n v="4079"/>
    <x v="179"/>
    <n v="2026"/>
    <x v="1"/>
    <n v="6"/>
    <x v="5"/>
    <x v="2"/>
    <x v="5"/>
    <x v="0"/>
    <x v="1"/>
    <x v="3"/>
    <s v="Trail Tent 2P"/>
    <n v="4"/>
    <n v="194.6"/>
    <n v="0"/>
    <n v="104.64"/>
    <n v="778.4"/>
    <n v="418.56"/>
    <n v="359.84"/>
    <n v="0.46228160328879753"/>
  </r>
  <r>
    <n v="45"/>
    <x v="180"/>
    <n v="2026"/>
    <x v="1"/>
    <n v="6"/>
    <x v="5"/>
    <x v="2"/>
    <x v="2"/>
    <x v="2"/>
    <x v="1"/>
    <x v="1"/>
    <s v="Hiking Daypack 20L"/>
    <n v="1"/>
    <n v="94"/>
    <n v="0"/>
    <n v="45.62"/>
    <n v="94"/>
    <n v="45.62"/>
    <n v="48.38"/>
    <n v="0.51468085106382977"/>
  </r>
  <r>
    <n v="2895"/>
    <x v="180"/>
    <n v="2026"/>
    <x v="1"/>
    <n v="6"/>
    <x v="5"/>
    <x v="3"/>
    <x v="8"/>
    <x v="0"/>
    <x v="0"/>
    <x v="4"/>
    <s v="Resistance Band Set"/>
    <n v="2"/>
    <n v="40.46"/>
    <n v="0"/>
    <n v="15.15"/>
    <n v="80.92"/>
    <n v="30.3"/>
    <n v="50.620000000000005"/>
    <n v="0.62555610479485912"/>
  </r>
  <r>
    <n v="5158"/>
    <x v="180"/>
    <n v="2026"/>
    <x v="1"/>
    <n v="6"/>
    <x v="5"/>
    <x v="1"/>
    <x v="6"/>
    <x v="2"/>
    <x v="1"/>
    <x v="1"/>
    <s v="Summit Backpack 45L"/>
    <n v="1"/>
    <n v="156.11000000000001"/>
    <n v="0"/>
    <n v="79.52"/>
    <n v="156.11000000000001"/>
    <n v="79.52"/>
    <n v="76.590000000000018"/>
    <n v="0.49061559157004681"/>
  </r>
  <r>
    <n v="1217"/>
    <x v="181"/>
    <n v="2026"/>
    <x v="2"/>
    <n v="7"/>
    <x v="6"/>
    <x v="2"/>
    <x v="3"/>
    <x v="0"/>
    <x v="0"/>
    <x v="3"/>
    <s v="Compact Sleeping Bag"/>
    <n v="2"/>
    <n v="121.78"/>
    <n v="0.1"/>
    <n v="59.62"/>
    <n v="219.20400000000001"/>
    <n v="119.24"/>
    <n v="99.964000000000013"/>
    <n v="0.45603182423678407"/>
  </r>
  <r>
    <n v="2249"/>
    <x v="181"/>
    <n v="2026"/>
    <x v="2"/>
    <n v="7"/>
    <x v="6"/>
    <x v="0"/>
    <x v="15"/>
    <x v="3"/>
    <x v="1"/>
    <x v="4"/>
    <s v="Recovery Roller"/>
    <n v="3"/>
    <n v="36.22"/>
    <n v="0.1"/>
    <n v="13.83"/>
    <n v="97.793999999999997"/>
    <n v="41.49"/>
    <n v="56.303999999999995"/>
    <n v="0.57574084299650286"/>
  </r>
  <r>
    <n v="2650"/>
    <x v="181"/>
    <n v="2026"/>
    <x v="2"/>
    <n v="7"/>
    <x v="6"/>
    <x v="3"/>
    <x v="7"/>
    <x v="1"/>
    <x v="2"/>
    <x v="2"/>
    <s v="Travel Backpack 35L"/>
    <n v="10"/>
    <n v="161.78"/>
    <n v="0.1"/>
    <n v="85.11"/>
    <n v="1456.02"/>
    <n v="851.1"/>
    <n v="604.91999999999996"/>
    <n v="0.4154613260806857"/>
  </r>
  <r>
    <n v="3937"/>
    <x v="181"/>
    <n v="2026"/>
    <x v="2"/>
    <n v="7"/>
    <x v="6"/>
    <x v="3"/>
    <x v="7"/>
    <x v="0"/>
    <x v="2"/>
    <x v="3"/>
    <s v="Compact Sleeping Bag"/>
    <n v="3"/>
    <n v="126.23"/>
    <n v="0.05"/>
    <n v="61.81"/>
    <n v="359.75549999999998"/>
    <n v="185.43"/>
    <n v="174.32549999999998"/>
    <n v="0.4845666014835075"/>
  </r>
  <r>
    <n v="4122"/>
    <x v="181"/>
    <n v="2026"/>
    <x v="2"/>
    <n v="7"/>
    <x v="6"/>
    <x v="3"/>
    <x v="8"/>
    <x v="0"/>
    <x v="0"/>
    <x v="0"/>
    <s v="Commuter Helmet"/>
    <n v="4"/>
    <n v="79.97"/>
    <n v="0.1"/>
    <n v="43.36"/>
    <n v="287.892"/>
    <n v="173.44"/>
    <n v="114.452"/>
    <n v="0.39755185972517471"/>
  </r>
  <r>
    <n v="4589"/>
    <x v="181"/>
    <n v="2026"/>
    <x v="2"/>
    <n v="7"/>
    <x v="6"/>
    <x v="3"/>
    <x v="8"/>
    <x v="2"/>
    <x v="1"/>
    <x v="0"/>
    <s v="Cycling Pack 12L"/>
    <n v="2"/>
    <n v="102.37"/>
    <n v="0"/>
    <n v="50.25"/>
    <n v="204.74"/>
    <n v="100.5"/>
    <n v="104.24000000000001"/>
    <n v="0.50913353521539517"/>
  </r>
  <r>
    <n v="4873"/>
    <x v="181"/>
    <n v="2026"/>
    <x v="2"/>
    <n v="7"/>
    <x v="6"/>
    <x v="3"/>
    <x v="13"/>
    <x v="0"/>
    <x v="1"/>
    <x v="0"/>
    <s v="Cycling Pack 12L"/>
    <n v="1"/>
    <n v="102.13"/>
    <n v="0"/>
    <n v="49.17"/>
    <n v="102.13"/>
    <n v="49.17"/>
    <n v="52.959999999999994"/>
    <n v="0.5185547831195535"/>
  </r>
  <r>
    <n v="729"/>
    <x v="182"/>
    <n v="2026"/>
    <x v="2"/>
    <n v="7"/>
    <x v="6"/>
    <x v="2"/>
    <x v="2"/>
    <x v="0"/>
    <x v="0"/>
    <x v="2"/>
    <s v="Travel Backpack 35L"/>
    <n v="1"/>
    <n v="161.82"/>
    <n v="0"/>
    <n v="87.15"/>
    <n v="161.82"/>
    <n v="87.15"/>
    <n v="74.669999999999987"/>
    <n v="0.46143863552094916"/>
  </r>
  <r>
    <n v="906"/>
    <x v="182"/>
    <n v="2026"/>
    <x v="2"/>
    <n v="7"/>
    <x v="6"/>
    <x v="3"/>
    <x v="8"/>
    <x v="0"/>
    <x v="1"/>
    <x v="0"/>
    <s v="Commuter Helmet"/>
    <n v="2"/>
    <n v="83.29"/>
    <n v="0"/>
    <n v="42.45"/>
    <n v="166.58"/>
    <n v="84.9"/>
    <n v="81.680000000000007"/>
    <n v="0.49033497418657701"/>
  </r>
  <r>
    <n v="1531"/>
    <x v="182"/>
    <n v="2026"/>
    <x v="2"/>
    <n v="7"/>
    <x v="6"/>
    <x v="2"/>
    <x v="16"/>
    <x v="0"/>
    <x v="1"/>
    <x v="2"/>
    <s v="Carry-On Duffel"/>
    <n v="2"/>
    <n v="136.72999999999999"/>
    <n v="0"/>
    <n v="66.03"/>
    <n v="273.45999999999998"/>
    <n v="132.06"/>
    <n v="141.39999999999998"/>
    <n v="0.5170774519125283"/>
  </r>
  <r>
    <n v="1683"/>
    <x v="182"/>
    <n v="2026"/>
    <x v="2"/>
    <n v="7"/>
    <x v="6"/>
    <x v="2"/>
    <x v="2"/>
    <x v="3"/>
    <x v="0"/>
    <x v="1"/>
    <s v="Summit Backpack 45L"/>
    <n v="2"/>
    <n v="152.44"/>
    <n v="0"/>
    <n v="81.23"/>
    <n v="304.88"/>
    <n v="162.46"/>
    <n v="142.41999999999999"/>
    <n v="0.46713461033849379"/>
  </r>
  <r>
    <n v="2363"/>
    <x v="182"/>
    <n v="2026"/>
    <x v="2"/>
    <n v="7"/>
    <x v="6"/>
    <x v="3"/>
    <x v="7"/>
    <x v="0"/>
    <x v="1"/>
    <x v="1"/>
    <s v="Trekking Poles"/>
    <n v="2"/>
    <n v="71.28"/>
    <n v="0.1"/>
    <n v="32.67"/>
    <n v="128.304"/>
    <n v="65.34"/>
    <n v="62.963999999999999"/>
    <n v="0.4907407407407407"/>
  </r>
  <r>
    <n v="3858"/>
    <x v="182"/>
    <n v="2026"/>
    <x v="2"/>
    <n v="7"/>
    <x v="6"/>
    <x v="2"/>
    <x v="3"/>
    <x v="3"/>
    <x v="0"/>
    <x v="0"/>
    <s v="Commuter Helmet"/>
    <n v="1"/>
    <n v="80.290000000000006"/>
    <n v="0.1"/>
    <n v="43.47"/>
    <n v="72.26100000000001"/>
    <n v="43.47"/>
    <n v="28.791000000000011"/>
    <n v="0.39843068875326948"/>
  </r>
  <r>
    <n v="4233"/>
    <x v="182"/>
    <n v="2026"/>
    <x v="2"/>
    <n v="7"/>
    <x v="6"/>
    <x v="1"/>
    <x v="6"/>
    <x v="3"/>
    <x v="1"/>
    <x v="1"/>
    <s v="Trail Boots"/>
    <n v="1"/>
    <n v="142.38"/>
    <n v="0.05"/>
    <n v="77.17"/>
    <n v="135.261"/>
    <n v="77.17"/>
    <n v="58.090999999999994"/>
    <n v="0.42947338848596417"/>
  </r>
  <r>
    <n v="5071"/>
    <x v="182"/>
    <n v="2026"/>
    <x v="2"/>
    <n v="7"/>
    <x v="6"/>
    <x v="3"/>
    <x v="7"/>
    <x v="0"/>
    <x v="1"/>
    <x v="1"/>
    <s v="Hiking Daypack 20L"/>
    <n v="3"/>
    <n v="91.47"/>
    <n v="0.05"/>
    <n v="45.6"/>
    <n v="260.68949999999995"/>
    <n v="136.80000000000001"/>
    <n v="123.88949999999994"/>
    <n v="0.47523778287963253"/>
  </r>
  <r>
    <n v="5174"/>
    <x v="182"/>
    <n v="2026"/>
    <x v="2"/>
    <n v="7"/>
    <x v="6"/>
    <x v="1"/>
    <x v="11"/>
    <x v="2"/>
    <x v="1"/>
    <x v="2"/>
    <s v="Packing Cube Set"/>
    <n v="1"/>
    <n v="45.92"/>
    <n v="0.05"/>
    <n v="17.91"/>
    <n v="43.624000000000002"/>
    <n v="17.91"/>
    <n v="25.714000000000002"/>
    <n v="0.58944617641665142"/>
  </r>
  <r>
    <n v="727"/>
    <x v="183"/>
    <n v="2026"/>
    <x v="2"/>
    <n v="7"/>
    <x v="6"/>
    <x v="3"/>
    <x v="4"/>
    <x v="2"/>
    <x v="1"/>
    <x v="4"/>
    <s v="Recovery Roller"/>
    <n v="1"/>
    <n v="36.01"/>
    <n v="0"/>
    <n v="14.11"/>
    <n v="36.01"/>
    <n v="14.11"/>
    <n v="21.9"/>
    <n v="0.60816439877811723"/>
  </r>
  <r>
    <n v="1546"/>
    <x v="183"/>
    <n v="2026"/>
    <x v="2"/>
    <n v="7"/>
    <x v="6"/>
    <x v="3"/>
    <x v="13"/>
    <x v="0"/>
    <x v="2"/>
    <x v="2"/>
    <s v="Travel Backpack 35L"/>
    <n v="1"/>
    <n v="165.8"/>
    <n v="0.1"/>
    <n v="88.32"/>
    <n v="149.22000000000003"/>
    <n v="88.32"/>
    <n v="60.900000000000034"/>
    <n v="0.40812223562525146"/>
  </r>
  <r>
    <n v="3610"/>
    <x v="183"/>
    <n v="2026"/>
    <x v="2"/>
    <n v="7"/>
    <x v="6"/>
    <x v="2"/>
    <x v="2"/>
    <x v="1"/>
    <x v="2"/>
    <x v="4"/>
    <s v="Resistance Band Set"/>
    <n v="5"/>
    <n v="40.36"/>
    <n v="0.15"/>
    <n v="14.57"/>
    <n v="171.53"/>
    <n v="72.849999999999994"/>
    <n v="98.68"/>
    <n v="0.57529295167026184"/>
  </r>
  <r>
    <n v="3931"/>
    <x v="183"/>
    <n v="2026"/>
    <x v="2"/>
    <n v="7"/>
    <x v="6"/>
    <x v="2"/>
    <x v="16"/>
    <x v="1"/>
    <x v="2"/>
    <x v="1"/>
    <s v="Trail Boots"/>
    <n v="12"/>
    <n v="143.77000000000001"/>
    <n v="0.1"/>
    <n v="81.680000000000007"/>
    <n v="1552.7160000000003"/>
    <n v="980.16000000000008"/>
    <n v="572.55600000000027"/>
    <n v="0.3687448316369511"/>
  </r>
  <r>
    <n v="3942"/>
    <x v="183"/>
    <n v="2026"/>
    <x v="2"/>
    <n v="7"/>
    <x v="6"/>
    <x v="1"/>
    <x v="12"/>
    <x v="0"/>
    <x v="1"/>
    <x v="1"/>
    <s v="Trekking Poles"/>
    <n v="2"/>
    <n v="70.5"/>
    <n v="0"/>
    <n v="32.51"/>
    <n v="141"/>
    <n v="65.02"/>
    <n v="75.98"/>
    <n v="0.53886524822695037"/>
  </r>
  <r>
    <n v="4165"/>
    <x v="183"/>
    <n v="2026"/>
    <x v="2"/>
    <n v="7"/>
    <x v="6"/>
    <x v="1"/>
    <x v="14"/>
    <x v="0"/>
    <x v="1"/>
    <x v="1"/>
    <s v="Summit Backpack 45L"/>
    <n v="2"/>
    <n v="152.88999999999999"/>
    <n v="0"/>
    <n v="81.34"/>
    <n v="305.77999999999997"/>
    <n v="162.68"/>
    <n v="143.09999999999997"/>
    <n v="0.46798351756164558"/>
  </r>
  <r>
    <n v="1149"/>
    <x v="184"/>
    <n v="2026"/>
    <x v="2"/>
    <n v="7"/>
    <x v="6"/>
    <x v="0"/>
    <x v="15"/>
    <x v="0"/>
    <x v="1"/>
    <x v="0"/>
    <s v="Commuter Helmet"/>
    <n v="2"/>
    <n v="81.900000000000006"/>
    <n v="0"/>
    <n v="42.61"/>
    <n v="163.80000000000001"/>
    <n v="85.22"/>
    <n v="78.580000000000013"/>
    <n v="0.47973137973137975"/>
  </r>
  <r>
    <n v="1310"/>
    <x v="184"/>
    <n v="2026"/>
    <x v="2"/>
    <n v="7"/>
    <x v="6"/>
    <x v="2"/>
    <x v="10"/>
    <x v="2"/>
    <x v="1"/>
    <x v="0"/>
    <s v="Cycling Pack 12L"/>
    <n v="1"/>
    <n v="103.58"/>
    <n v="0"/>
    <n v="51.94"/>
    <n v="103.58"/>
    <n v="51.94"/>
    <n v="51.64"/>
    <n v="0.49855184398532537"/>
  </r>
  <r>
    <n v="2352"/>
    <x v="184"/>
    <n v="2026"/>
    <x v="2"/>
    <n v="7"/>
    <x v="6"/>
    <x v="2"/>
    <x v="3"/>
    <x v="1"/>
    <x v="0"/>
    <x v="1"/>
    <s v="Trekking Poles"/>
    <n v="4"/>
    <n v="69.7"/>
    <n v="0.1"/>
    <n v="32.799999999999997"/>
    <n v="250.92000000000002"/>
    <n v="131.19999999999999"/>
    <n v="119.72000000000003"/>
    <n v="0.47712418300653603"/>
  </r>
  <r>
    <n v="2547"/>
    <x v="184"/>
    <n v="2026"/>
    <x v="2"/>
    <n v="7"/>
    <x v="6"/>
    <x v="1"/>
    <x v="12"/>
    <x v="0"/>
    <x v="2"/>
    <x v="4"/>
    <s v="Resistance Band Set"/>
    <n v="1"/>
    <n v="40.549999999999997"/>
    <n v="0.05"/>
    <n v="14.44"/>
    <n v="38.522499999999994"/>
    <n v="14.44"/>
    <n v="24.082499999999996"/>
    <n v="0.62515413070283599"/>
  </r>
  <r>
    <n v="2720"/>
    <x v="184"/>
    <n v="2026"/>
    <x v="2"/>
    <n v="7"/>
    <x v="6"/>
    <x v="3"/>
    <x v="8"/>
    <x v="0"/>
    <x v="1"/>
    <x v="1"/>
    <s v="Trail Boots"/>
    <n v="2"/>
    <n v="145.88999999999999"/>
    <n v="0"/>
    <n v="80.709999999999994"/>
    <n v="291.77999999999997"/>
    <n v="161.41999999999999"/>
    <n v="130.35999999999999"/>
    <n v="0.4467749674412228"/>
  </r>
  <r>
    <n v="3591"/>
    <x v="184"/>
    <n v="2026"/>
    <x v="2"/>
    <n v="7"/>
    <x v="6"/>
    <x v="3"/>
    <x v="13"/>
    <x v="0"/>
    <x v="0"/>
    <x v="2"/>
    <s v="Travel Backpack 35L"/>
    <n v="1"/>
    <n v="163.25"/>
    <n v="0"/>
    <n v="89.71"/>
    <n v="163.25"/>
    <n v="89.71"/>
    <n v="73.540000000000006"/>
    <n v="0.45047473200612559"/>
  </r>
  <r>
    <n v="3819"/>
    <x v="184"/>
    <n v="2026"/>
    <x v="2"/>
    <n v="7"/>
    <x v="6"/>
    <x v="1"/>
    <x v="1"/>
    <x v="0"/>
    <x v="0"/>
    <x v="4"/>
    <s v="Resistance Band Set"/>
    <n v="1"/>
    <n v="40.39"/>
    <n v="0.1"/>
    <n v="14.38"/>
    <n v="36.350999999999999"/>
    <n v="14.38"/>
    <n v="21.970999999999997"/>
    <n v="0.60441253335534095"/>
  </r>
  <r>
    <n v="4869"/>
    <x v="184"/>
    <n v="2026"/>
    <x v="2"/>
    <n v="7"/>
    <x v="6"/>
    <x v="0"/>
    <x v="15"/>
    <x v="2"/>
    <x v="0"/>
    <x v="3"/>
    <s v="Trail Tent 2P"/>
    <n v="1"/>
    <n v="200.22"/>
    <n v="0"/>
    <n v="104.38"/>
    <n v="200.22"/>
    <n v="104.38"/>
    <n v="95.84"/>
    <n v="0.47867345919488563"/>
  </r>
  <r>
    <n v="4940"/>
    <x v="184"/>
    <n v="2026"/>
    <x v="2"/>
    <n v="7"/>
    <x v="6"/>
    <x v="1"/>
    <x v="6"/>
    <x v="0"/>
    <x v="0"/>
    <x v="2"/>
    <s v="Travel Backpack 35L"/>
    <n v="1"/>
    <n v="164.78"/>
    <n v="0.1"/>
    <n v="88.72"/>
    <n v="148.30199999999999"/>
    <n v="88.72"/>
    <n v="59.581999999999994"/>
    <n v="0.4017612709201494"/>
  </r>
  <r>
    <n v="5164"/>
    <x v="184"/>
    <n v="2026"/>
    <x v="2"/>
    <n v="7"/>
    <x v="6"/>
    <x v="1"/>
    <x v="14"/>
    <x v="0"/>
    <x v="0"/>
    <x v="1"/>
    <s v="Trail Boots"/>
    <n v="4"/>
    <n v="142.86000000000001"/>
    <n v="0"/>
    <n v="81.62"/>
    <n v="571.44000000000005"/>
    <n v="326.48"/>
    <n v="244.96000000000004"/>
    <n v="0.42867142657146862"/>
  </r>
  <r>
    <n v="659"/>
    <x v="185"/>
    <n v="2026"/>
    <x v="2"/>
    <n v="7"/>
    <x v="6"/>
    <x v="3"/>
    <x v="13"/>
    <x v="3"/>
    <x v="2"/>
    <x v="0"/>
    <s v="Compact Repair Kit"/>
    <n v="1"/>
    <n v="41.18"/>
    <n v="0"/>
    <n v="16.25"/>
    <n v="41.18"/>
    <n v="16.25"/>
    <n v="24.93"/>
    <n v="0.6053909664885867"/>
  </r>
  <r>
    <n v="969"/>
    <x v="185"/>
    <n v="2026"/>
    <x v="2"/>
    <n v="7"/>
    <x v="6"/>
    <x v="1"/>
    <x v="11"/>
    <x v="1"/>
    <x v="2"/>
    <x v="4"/>
    <s v="Recovery Roller"/>
    <n v="12"/>
    <n v="35.81"/>
    <n v="0.15"/>
    <n v="14.29"/>
    <n v="365.262"/>
    <n v="171.48"/>
    <n v="193.78200000000001"/>
    <n v="0.53052877112866936"/>
  </r>
  <r>
    <n v="1096"/>
    <x v="185"/>
    <n v="2026"/>
    <x v="2"/>
    <n v="7"/>
    <x v="6"/>
    <x v="1"/>
    <x v="14"/>
    <x v="2"/>
    <x v="1"/>
    <x v="3"/>
    <s v="Alpine Tent 4P"/>
    <n v="3"/>
    <n v="345.42"/>
    <n v="0"/>
    <n v="198.69"/>
    <n v="1036.26"/>
    <n v="596.06999999999994"/>
    <n v="440.19000000000005"/>
    <n v="0.42478721556366167"/>
  </r>
  <r>
    <n v="1440"/>
    <x v="185"/>
    <n v="2026"/>
    <x v="2"/>
    <n v="7"/>
    <x v="6"/>
    <x v="3"/>
    <x v="8"/>
    <x v="0"/>
    <x v="0"/>
    <x v="0"/>
    <s v="Cycling Pack 12L"/>
    <n v="4"/>
    <n v="101.66"/>
    <n v="0.1"/>
    <n v="51.55"/>
    <n v="365.976"/>
    <n v="206.2"/>
    <n v="159.77600000000001"/>
    <n v="0.43657507596126527"/>
  </r>
  <r>
    <n v="2052"/>
    <x v="185"/>
    <n v="2026"/>
    <x v="2"/>
    <n v="7"/>
    <x v="6"/>
    <x v="3"/>
    <x v="13"/>
    <x v="0"/>
    <x v="2"/>
    <x v="1"/>
    <s v="Trail Boots"/>
    <n v="3"/>
    <n v="146.88999999999999"/>
    <n v="0"/>
    <n v="77.650000000000006"/>
    <n v="440.66999999999996"/>
    <n v="232.95000000000002"/>
    <n v="207.71999999999994"/>
    <n v="0.47137313636054179"/>
  </r>
  <r>
    <n v="2096"/>
    <x v="185"/>
    <n v="2026"/>
    <x v="2"/>
    <n v="7"/>
    <x v="6"/>
    <x v="3"/>
    <x v="13"/>
    <x v="3"/>
    <x v="0"/>
    <x v="2"/>
    <s v="Travel Backpack 35L"/>
    <n v="2"/>
    <n v="161.21"/>
    <n v="0"/>
    <n v="85.2"/>
    <n v="322.42"/>
    <n v="170.4"/>
    <n v="152.02000000000001"/>
    <n v="0.47149680540909372"/>
  </r>
  <r>
    <n v="2488"/>
    <x v="185"/>
    <n v="2026"/>
    <x v="2"/>
    <n v="7"/>
    <x v="6"/>
    <x v="3"/>
    <x v="8"/>
    <x v="2"/>
    <x v="1"/>
    <x v="1"/>
    <s v="Trekking Poles"/>
    <n v="2"/>
    <n v="71.27"/>
    <n v="0.05"/>
    <n v="32.85"/>
    <n v="135.41299999999998"/>
    <n v="65.7"/>
    <n v="69.71299999999998"/>
    <n v="0.5148176319851121"/>
  </r>
  <r>
    <n v="3220"/>
    <x v="185"/>
    <n v="2026"/>
    <x v="2"/>
    <n v="7"/>
    <x v="6"/>
    <x v="0"/>
    <x v="9"/>
    <x v="2"/>
    <x v="0"/>
    <x v="4"/>
    <s v="Training Mat"/>
    <n v="3"/>
    <n v="50.16"/>
    <n v="0.05"/>
    <n v="22.24"/>
    <n v="142.95599999999999"/>
    <n v="66.72"/>
    <n v="76.23599999999999"/>
    <n v="0.53328296818601528"/>
  </r>
  <r>
    <n v="3711"/>
    <x v="185"/>
    <n v="2026"/>
    <x v="2"/>
    <n v="7"/>
    <x v="6"/>
    <x v="3"/>
    <x v="4"/>
    <x v="3"/>
    <x v="1"/>
    <x v="1"/>
    <s v="Trail Boots"/>
    <n v="1"/>
    <n v="145.37"/>
    <n v="0.05"/>
    <n v="81.02"/>
    <n v="138.10149999999999"/>
    <n v="81.02"/>
    <n v="57.081499999999991"/>
    <n v="0.41333005072356199"/>
  </r>
  <r>
    <n v="3823"/>
    <x v="185"/>
    <n v="2026"/>
    <x v="2"/>
    <n v="7"/>
    <x v="6"/>
    <x v="3"/>
    <x v="7"/>
    <x v="2"/>
    <x v="1"/>
    <x v="2"/>
    <s v="Packing Cube Set"/>
    <n v="2"/>
    <n v="47.1"/>
    <n v="0"/>
    <n v="17.920000000000002"/>
    <n v="94.2"/>
    <n v="35.840000000000003"/>
    <n v="58.36"/>
    <n v="0.6195329087048832"/>
  </r>
  <r>
    <n v="4058"/>
    <x v="185"/>
    <n v="2026"/>
    <x v="2"/>
    <n v="7"/>
    <x v="6"/>
    <x v="3"/>
    <x v="13"/>
    <x v="1"/>
    <x v="2"/>
    <x v="1"/>
    <s v="Summit Backpack 45L"/>
    <n v="5"/>
    <n v="155.09"/>
    <n v="0.1"/>
    <n v="78.52"/>
    <n v="697.90500000000009"/>
    <n v="392.59999999999997"/>
    <n v="305.30500000000012"/>
    <n v="0.43745925305020034"/>
  </r>
  <r>
    <n v="4126"/>
    <x v="185"/>
    <n v="2026"/>
    <x v="2"/>
    <n v="7"/>
    <x v="6"/>
    <x v="3"/>
    <x v="13"/>
    <x v="0"/>
    <x v="1"/>
    <x v="0"/>
    <s v="Commuter Helmet"/>
    <n v="3"/>
    <n v="82.89"/>
    <n v="0"/>
    <n v="42.31"/>
    <n v="248.67000000000002"/>
    <n v="126.93"/>
    <n v="121.74000000000001"/>
    <n v="0.48956448304982508"/>
  </r>
  <r>
    <n v="5080"/>
    <x v="185"/>
    <n v="2026"/>
    <x v="2"/>
    <n v="7"/>
    <x v="6"/>
    <x v="2"/>
    <x v="3"/>
    <x v="2"/>
    <x v="1"/>
    <x v="0"/>
    <s v="Commuter Helmet"/>
    <n v="2"/>
    <n v="80.8"/>
    <n v="0"/>
    <n v="42.21"/>
    <n v="161.6"/>
    <n v="84.42"/>
    <n v="77.179999999999993"/>
    <n v="0.47759900990099008"/>
  </r>
  <r>
    <n v="923"/>
    <x v="186"/>
    <n v="2026"/>
    <x v="2"/>
    <n v="7"/>
    <x v="6"/>
    <x v="2"/>
    <x v="5"/>
    <x v="0"/>
    <x v="1"/>
    <x v="4"/>
    <s v="Resistance Band Set"/>
    <n v="2"/>
    <n v="39.54"/>
    <n v="0.05"/>
    <n v="14.68"/>
    <n v="75.125999999999991"/>
    <n v="29.36"/>
    <n v="45.765999999999991"/>
    <n v="0.60918989431089099"/>
  </r>
  <r>
    <n v="1549"/>
    <x v="186"/>
    <n v="2026"/>
    <x v="2"/>
    <n v="7"/>
    <x v="6"/>
    <x v="2"/>
    <x v="2"/>
    <x v="0"/>
    <x v="1"/>
    <x v="4"/>
    <s v="Weighted Vest"/>
    <n v="2"/>
    <n v="121.35"/>
    <n v="0"/>
    <n v="71.06"/>
    <n v="242.7"/>
    <n v="142.12"/>
    <n v="100.57999999999998"/>
    <n v="0.41442109600329619"/>
  </r>
  <r>
    <n v="1839"/>
    <x v="186"/>
    <n v="2026"/>
    <x v="2"/>
    <n v="7"/>
    <x v="6"/>
    <x v="3"/>
    <x v="8"/>
    <x v="2"/>
    <x v="0"/>
    <x v="4"/>
    <s v="Resistance Band Set"/>
    <n v="1"/>
    <n v="41.37"/>
    <n v="0"/>
    <n v="15.12"/>
    <n v="41.37"/>
    <n v="15.12"/>
    <n v="26.25"/>
    <n v="0.63451776649746194"/>
  </r>
  <r>
    <n v="2053"/>
    <x v="186"/>
    <n v="2026"/>
    <x v="2"/>
    <n v="7"/>
    <x v="6"/>
    <x v="1"/>
    <x v="12"/>
    <x v="0"/>
    <x v="1"/>
    <x v="0"/>
    <s v="Commuter Helmet"/>
    <n v="5"/>
    <n v="81.63"/>
    <n v="0.05"/>
    <n v="42.36"/>
    <n v="387.74249999999995"/>
    <n v="211.8"/>
    <n v="175.94249999999994"/>
    <n v="0.45376119460724568"/>
  </r>
  <r>
    <n v="2342"/>
    <x v="186"/>
    <n v="2026"/>
    <x v="2"/>
    <n v="7"/>
    <x v="6"/>
    <x v="1"/>
    <x v="1"/>
    <x v="0"/>
    <x v="0"/>
    <x v="4"/>
    <s v="Recovery Roller"/>
    <n v="1"/>
    <n v="36.19"/>
    <n v="0"/>
    <n v="13.91"/>
    <n v="36.19"/>
    <n v="13.91"/>
    <n v="22.279999999999998"/>
    <n v="0.61563967946946663"/>
  </r>
  <r>
    <n v="2465"/>
    <x v="186"/>
    <n v="2026"/>
    <x v="2"/>
    <n v="7"/>
    <x v="6"/>
    <x v="1"/>
    <x v="1"/>
    <x v="3"/>
    <x v="1"/>
    <x v="1"/>
    <s v="Trail Boots"/>
    <n v="1"/>
    <n v="142.04"/>
    <n v="0"/>
    <n v="81.67"/>
    <n v="142.04"/>
    <n v="81.67"/>
    <n v="60.36999999999999"/>
    <n v="0.4250211208110391"/>
  </r>
  <r>
    <n v="3990"/>
    <x v="186"/>
    <n v="2026"/>
    <x v="2"/>
    <n v="7"/>
    <x v="6"/>
    <x v="2"/>
    <x v="5"/>
    <x v="0"/>
    <x v="2"/>
    <x v="2"/>
    <s v="Carry-On Duffel"/>
    <n v="1"/>
    <n v="133.66999999999999"/>
    <n v="0"/>
    <n v="68.25"/>
    <n v="133.66999999999999"/>
    <n v="68.25"/>
    <n v="65.419999999999987"/>
    <n v="0.48941422907159415"/>
  </r>
  <r>
    <n v="4370"/>
    <x v="186"/>
    <n v="2026"/>
    <x v="2"/>
    <n v="7"/>
    <x v="6"/>
    <x v="2"/>
    <x v="10"/>
    <x v="0"/>
    <x v="1"/>
    <x v="2"/>
    <s v="Travel Backpack 35L"/>
    <n v="6"/>
    <n v="166.6"/>
    <n v="0"/>
    <n v="88.14"/>
    <n v="999.59999999999991"/>
    <n v="528.84"/>
    <n v="470.75999999999988"/>
    <n v="0.47094837935174061"/>
  </r>
  <r>
    <n v="4856"/>
    <x v="186"/>
    <n v="2026"/>
    <x v="2"/>
    <n v="7"/>
    <x v="6"/>
    <x v="1"/>
    <x v="12"/>
    <x v="0"/>
    <x v="0"/>
    <x v="0"/>
    <s v="Cycling Pack 12L"/>
    <n v="2"/>
    <n v="99.93"/>
    <n v="0.1"/>
    <n v="51.96"/>
    <n v="179.87400000000002"/>
    <n v="103.92"/>
    <n v="75.954000000000022"/>
    <n v="0.422262250241836"/>
  </r>
  <r>
    <n v="337"/>
    <x v="187"/>
    <n v="2026"/>
    <x v="2"/>
    <n v="7"/>
    <x v="6"/>
    <x v="0"/>
    <x v="15"/>
    <x v="2"/>
    <x v="0"/>
    <x v="0"/>
    <s v="Cycling Pack 12L"/>
    <n v="6"/>
    <n v="100.56"/>
    <n v="0"/>
    <n v="49.47"/>
    <n v="603.36"/>
    <n v="296.82"/>
    <n v="306.54000000000002"/>
    <n v="0.508054892601432"/>
  </r>
  <r>
    <n v="1001"/>
    <x v="187"/>
    <n v="2026"/>
    <x v="2"/>
    <n v="7"/>
    <x v="6"/>
    <x v="0"/>
    <x v="9"/>
    <x v="0"/>
    <x v="0"/>
    <x v="3"/>
    <s v="Trail Tent 2P"/>
    <n v="1"/>
    <n v="200.48"/>
    <n v="0.05"/>
    <n v="104.11"/>
    <n v="190.45599999999999"/>
    <n v="104.11"/>
    <n v="86.345999999999989"/>
    <n v="0.45336455664300412"/>
  </r>
  <r>
    <n v="2424"/>
    <x v="187"/>
    <n v="2026"/>
    <x v="2"/>
    <n v="7"/>
    <x v="6"/>
    <x v="3"/>
    <x v="8"/>
    <x v="0"/>
    <x v="1"/>
    <x v="0"/>
    <s v="Trail Bike Light"/>
    <n v="1"/>
    <n v="51.06"/>
    <n v="0.15"/>
    <n v="22.56"/>
    <n v="43.401000000000003"/>
    <n v="22.56"/>
    <n v="20.841000000000005"/>
    <n v="0.48019630884081022"/>
  </r>
  <r>
    <n v="2751"/>
    <x v="187"/>
    <n v="2026"/>
    <x v="2"/>
    <n v="7"/>
    <x v="6"/>
    <x v="0"/>
    <x v="15"/>
    <x v="2"/>
    <x v="1"/>
    <x v="4"/>
    <s v="Weighted Vest"/>
    <n v="2"/>
    <n v="125.9"/>
    <n v="0.15"/>
    <n v="70.27"/>
    <n v="214.03"/>
    <n v="140.54"/>
    <n v="73.490000000000009"/>
    <n v="0.34336307994206422"/>
  </r>
  <r>
    <n v="375"/>
    <x v="188"/>
    <n v="2026"/>
    <x v="2"/>
    <n v="7"/>
    <x v="6"/>
    <x v="1"/>
    <x v="12"/>
    <x v="2"/>
    <x v="0"/>
    <x v="3"/>
    <s v="Trail Tent 2P"/>
    <n v="2"/>
    <n v="192.24"/>
    <n v="0.05"/>
    <n v="103.65"/>
    <n v="365.25599999999997"/>
    <n v="207.3"/>
    <n v="157.95599999999996"/>
    <n v="0.43245285498390162"/>
  </r>
  <r>
    <n v="650"/>
    <x v="188"/>
    <n v="2026"/>
    <x v="2"/>
    <n v="7"/>
    <x v="6"/>
    <x v="0"/>
    <x v="0"/>
    <x v="0"/>
    <x v="2"/>
    <x v="4"/>
    <s v="Resistance Band Set"/>
    <n v="2"/>
    <n v="40.79"/>
    <n v="0"/>
    <n v="14.61"/>
    <n v="81.58"/>
    <n v="29.22"/>
    <n v="52.36"/>
    <n v="0.64182397646481981"/>
  </r>
  <r>
    <n v="941"/>
    <x v="188"/>
    <n v="2026"/>
    <x v="2"/>
    <n v="7"/>
    <x v="6"/>
    <x v="0"/>
    <x v="9"/>
    <x v="2"/>
    <x v="1"/>
    <x v="3"/>
    <s v="Compact Sleeping Bag"/>
    <n v="2"/>
    <n v="125.73"/>
    <n v="0.15"/>
    <n v="61.75"/>
    <n v="213.74100000000001"/>
    <n v="123.5"/>
    <n v="90.241000000000014"/>
    <n v="0.42219789371248384"/>
  </r>
  <r>
    <n v="2719"/>
    <x v="188"/>
    <n v="2026"/>
    <x v="2"/>
    <n v="7"/>
    <x v="6"/>
    <x v="0"/>
    <x v="15"/>
    <x v="0"/>
    <x v="2"/>
    <x v="2"/>
    <s v="Travel Backpack 35L"/>
    <n v="1"/>
    <n v="164.92"/>
    <n v="0"/>
    <n v="89.47"/>
    <n v="164.92"/>
    <n v="89.47"/>
    <n v="75.449999999999989"/>
    <n v="0.45749454280863444"/>
  </r>
  <r>
    <n v="3833"/>
    <x v="188"/>
    <n v="2026"/>
    <x v="2"/>
    <n v="7"/>
    <x v="6"/>
    <x v="1"/>
    <x v="6"/>
    <x v="2"/>
    <x v="1"/>
    <x v="0"/>
    <s v="Cycling Pack 12L"/>
    <n v="5"/>
    <n v="103.91"/>
    <n v="0"/>
    <n v="51.19"/>
    <n v="519.54999999999995"/>
    <n v="255.95"/>
    <n v="263.59999999999997"/>
    <n v="0.50736214031373306"/>
  </r>
  <r>
    <n v="211"/>
    <x v="189"/>
    <n v="2026"/>
    <x v="2"/>
    <n v="7"/>
    <x v="6"/>
    <x v="2"/>
    <x v="16"/>
    <x v="1"/>
    <x v="2"/>
    <x v="0"/>
    <s v="Trail Bike Light"/>
    <n v="10"/>
    <n v="49.69"/>
    <n v="0.1"/>
    <n v="21.82"/>
    <n v="447.21"/>
    <n v="218.2"/>
    <n v="229.01"/>
    <n v="0.51208604458755391"/>
  </r>
  <r>
    <n v="392"/>
    <x v="189"/>
    <n v="2026"/>
    <x v="2"/>
    <n v="7"/>
    <x v="6"/>
    <x v="3"/>
    <x v="7"/>
    <x v="2"/>
    <x v="0"/>
    <x v="1"/>
    <s v="Hiking Daypack 20L"/>
    <n v="3"/>
    <n v="94.19"/>
    <n v="0"/>
    <n v="44.1"/>
    <n v="282.57"/>
    <n v="132.30000000000001"/>
    <n v="150.26999999999998"/>
    <n v="0.53179743072512997"/>
  </r>
  <r>
    <n v="1302"/>
    <x v="189"/>
    <n v="2026"/>
    <x v="2"/>
    <n v="7"/>
    <x v="6"/>
    <x v="1"/>
    <x v="14"/>
    <x v="2"/>
    <x v="0"/>
    <x v="2"/>
    <s v="Packing Cube Set"/>
    <n v="1"/>
    <n v="46.87"/>
    <n v="0"/>
    <n v="18.649999999999999"/>
    <n v="46.87"/>
    <n v="18.649999999999999"/>
    <n v="28.22"/>
    <n v="0.60209088969490077"/>
  </r>
  <r>
    <n v="1366"/>
    <x v="189"/>
    <n v="2026"/>
    <x v="2"/>
    <n v="7"/>
    <x v="6"/>
    <x v="2"/>
    <x v="16"/>
    <x v="0"/>
    <x v="0"/>
    <x v="2"/>
    <s v="Insulated Bottle"/>
    <n v="1"/>
    <n v="36.99"/>
    <n v="0.1"/>
    <n v="13.2"/>
    <n v="33.291000000000004"/>
    <n v="13.2"/>
    <n v="20.091000000000005"/>
    <n v="0.60349644047940887"/>
  </r>
  <r>
    <n v="1974"/>
    <x v="189"/>
    <n v="2026"/>
    <x v="2"/>
    <n v="7"/>
    <x v="6"/>
    <x v="0"/>
    <x v="15"/>
    <x v="0"/>
    <x v="0"/>
    <x v="2"/>
    <s v="Carry-On Duffel"/>
    <n v="1"/>
    <n v="135.44"/>
    <n v="0"/>
    <n v="65.48"/>
    <n v="135.44"/>
    <n v="65.48"/>
    <n v="69.959999999999994"/>
    <n v="0.51653868871825159"/>
  </r>
  <r>
    <n v="2716"/>
    <x v="189"/>
    <n v="2026"/>
    <x v="2"/>
    <n v="7"/>
    <x v="6"/>
    <x v="1"/>
    <x v="1"/>
    <x v="0"/>
    <x v="1"/>
    <x v="1"/>
    <s v="Hiking Daypack 20L"/>
    <n v="3"/>
    <n v="92.25"/>
    <n v="0"/>
    <n v="46.27"/>
    <n v="276.75"/>
    <n v="138.81"/>
    <n v="137.94"/>
    <n v="0.49842818428184282"/>
  </r>
  <r>
    <n v="3161"/>
    <x v="189"/>
    <n v="2026"/>
    <x v="2"/>
    <n v="7"/>
    <x v="6"/>
    <x v="2"/>
    <x v="5"/>
    <x v="0"/>
    <x v="1"/>
    <x v="3"/>
    <s v="Trail Tent 2P"/>
    <n v="2"/>
    <n v="192.6"/>
    <n v="0"/>
    <n v="104.89"/>
    <n v="385.2"/>
    <n v="209.78"/>
    <n v="175.42"/>
    <n v="0.45539979231568017"/>
  </r>
  <r>
    <n v="3240"/>
    <x v="189"/>
    <n v="2026"/>
    <x v="2"/>
    <n v="7"/>
    <x v="6"/>
    <x v="3"/>
    <x v="8"/>
    <x v="0"/>
    <x v="0"/>
    <x v="0"/>
    <s v="Compact Repair Kit"/>
    <n v="1"/>
    <n v="39.94"/>
    <n v="0"/>
    <n v="16.89"/>
    <n v="39.94"/>
    <n v="16.89"/>
    <n v="23.049999999999997"/>
    <n v="0.57711567351026538"/>
  </r>
  <r>
    <n v="3682"/>
    <x v="189"/>
    <n v="2026"/>
    <x v="2"/>
    <n v="7"/>
    <x v="6"/>
    <x v="2"/>
    <x v="2"/>
    <x v="0"/>
    <x v="0"/>
    <x v="1"/>
    <s v="Summit Backpack 45L"/>
    <n v="3"/>
    <n v="150.61000000000001"/>
    <n v="0"/>
    <n v="79.900000000000006"/>
    <n v="451.83000000000004"/>
    <n v="239.70000000000002"/>
    <n v="212.13000000000002"/>
    <n v="0.46949073766682159"/>
  </r>
  <r>
    <n v="4725"/>
    <x v="189"/>
    <n v="2026"/>
    <x v="2"/>
    <n v="7"/>
    <x v="6"/>
    <x v="3"/>
    <x v="13"/>
    <x v="0"/>
    <x v="0"/>
    <x v="1"/>
    <s v="Trekking Poles"/>
    <n v="2"/>
    <n v="71.069999999999993"/>
    <n v="0"/>
    <n v="31.57"/>
    <n v="142.13999999999999"/>
    <n v="63.14"/>
    <n v="78.999999999999986"/>
    <n v="0.55579006613198245"/>
  </r>
  <r>
    <n v="758"/>
    <x v="190"/>
    <n v="2026"/>
    <x v="2"/>
    <n v="7"/>
    <x v="6"/>
    <x v="0"/>
    <x v="0"/>
    <x v="2"/>
    <x v="1"/>
    <x v="0"/>
    <s v="Trail Bike Light"/>
    <n v="1"/>
    <n v="50.78"/>
    <n v="0"/>
    <n v="22.29"/>
    <n v="50.78"/>
    <n v="22.29"/>
    <n v="28.490000000000002"/>
    <n v="0.56104765655769995"/>
  </r>
  <r>
    <n v="1910"/>
    <x v="190"/>
    <n v="2026"/>
    <x v="2"/>
    <n v="7"/>
    <x v="6"/>
    <x v="0"/>
    <x v="15"/>
    <x v="0"/>
    <x v="0"/>
    <x v="1"/>
    <s v="Trail Boots"/>
    <n v="2"/>
    <n v="141.51"/>
    <n v="0.05"/>
    <n v="77.040000000000006"/>
    <n v="268.86899999999997"/>
    <n v="154.08000000000001"/>
    <n v="114.78899999999996"/>
    <n v="0.42693281858451504"/>
  </r>
  <r>
    <n v="1941"/>
    <x v="190"/>
    <n v="2026"/>
    <x v="2"/>
    <n v="7"/>
    <x v="6"/>
    <x v="1"/>
    <x v="12"/>
    <x v="3"/>
    <x v="0"/>
    <x v="1"/>
    <s v="Summit Backpack 45L"/>
    <n v="1"/>
    <n v="156.44"/>
    <n v="0.1"/>
    <n v="80.72"/>
    <n v="140.79599999999999"/>
    <n v="80.72"/>
    <n v="60.075999999999993"/>
    <n v="0.42668825818915307"/>
  </r>
  <r>
    <n v="2324"/>
    <x v="190"/>
    <n v="2026"/>
    <x v="2"/>
    <n v="7"/>
    <x v="6"/>
    <x v="1"/>
    <x v="12"/>
    <x v="0"/>
    <x v="1"/>
    <x v="4"/>
    <s v="Training Mat"/>
    <n v="2"/>
    <n v="51.75"/>
    <n v="0"/>
    <n v="21.4"/>
    <n v="103.5"/>
    <n v="42.8"/>
    <n v="60.7"/>
    <n v="0.58647342995169083"/>
  </r>
  <r>
    <n v="2869"/>
    <x v="190"/>
    <n v="2026"/>
    <x v="2"/>
    <n v="7"/>
    <x v="6"/>
    <x v="2"/>
    <x v="5"/>
    <x v="3"/>
    <x v="1"/>
    <x v="3"/>
    <s v="Portable Camp Stove"/>
    <n v="1"/>
    <n v="82.23"/>
    <n v="0.1"/>
    <n v="38.340000000000003"/>
    <n v="74.007000000000005"/>
    <n v="38.340000000000003"/>
    <n v="35.667000000000002"/>
    <n v="0.48194089748267055"/>
  </r>
  <r>
    <n v="3236"/>
    <x v="190"/>
    <n v="2026"/>
    <x v="2"/>
    <n v="7"/>
    <x v="6"/>
    <x v="1"/>
    <x v="6"/>
    <x v="0"/>
    <x v="1"/>
    <x v="1"/>
    <s v="Trail Boots"/>
    <n v="1"/>
    <n v="144.16999999999999"/>
    <n v="0.1"/>
    <n v="78.13"/>
    <n v="129.75299999999999"/>
    <n v="78.13"/>
    <n v="51.62299999999999"/>
    <n v="0.39785592625989374"/>
  </r>
  <r>
    <n v="3582"/>
    <x v="190"/>
    <n v="2026"/>
    <x v="2"/>
    <n v="7"/>
    <x v="6"/>
    <x v="1"/>
    <x v="12"/>
    <x v="0"/>
    <x v="0"/>
    <x v="3"/>
    <s v="Portable Camp Stove"/>
    <n v="4"/>
    <n v="82.47"/>
    <n v="0"/>
    <n v="40.22"/>
    <n v="329.88"/>
    <n v="160.88"/>
    <n v="169"/>
    <n v="0.51230750575967021"/>
  </r>
  <r>
    <n v="3715"/>
    <x v="190"/>
    <n v="2026"/>
    <x v="2"/>
    <n v="7"/>
    <x v="6"/>
    <x v="3"/>
    <x v="8"/>
    <x v="0"/>
    <x v="1"/>
    <x v="3"/>
    <s v="Compact Sleeping Bag"/>
    <n v="1"/>
    <n v="122.14"/>
    <n v="0.15"/>
    <n v="59.87"/>
    <n v="103.819"/>
    <n v="59.87"/>
    <n v="43.949000000000005"/>
    <n v="0.42332328379198414"/>
  </r>
  <r>
    <n v="3940"/>
    <x v="190"/>
    <n v="2026"/>
    <x v="2"/>
    <n v="7"/>
    <x v="6"/>
    <x v="2"/>
    <x v="16"/>
    <x v="2"/>
    <x v="0"/>
    <x v="1"/>
    <s v="Trail Boots"/>
    <n v="3"/>
    <n v="143.59"/>
    <n v="0"/>
    <n v="78.91"/>
    <n v="430.77"/>
    <n v="236.73"/>
    <n v="194.04"/>
    <n v="0.45044919562643637"/>
  </r>
  <r>
    <n v="4760"/>
    <x v="190"/>
    <n v="2026"/>
    <x v="2"/>
    <n v="7"/>
    <x v="6"/>
    <x v="3"/>
    <x v="13"/>
    <x v="0"/>
    <x v="2"/>
    <x v="1"/>
    <s v="Summit Backpack 45L"/>
    <n v="2"/>
    <n v="157.66"/>
    <n v="0"/>
    <n v="78.760000000000005"/>
    <n v="315.32"/>
    <n v="157.52000000000001"/>
    <n v="157.79999999999998"/>
    <n v="0.50044399340352652"/>
  </r>
  <r>
    <n v="4768"/>
    <x v="190"/>
    <n v="2026"/>
    <x v="2"/>
    <n v="7"/>
    <x v="6"/>
    <x v="1"/>
    <x v="1"/>
    <x v="0"/>
    <x v="2"/>
    <x v="0"/>
    <s v="Cycling Pack 12L"/>
    <n v="1"/>
    <n v="101.58"/>
    <n v="0"/>
    <n v="49.83"/>
    <n v="101.58"/>
    <n v="49.83"/>
    <n v="51.75"/>
    <n v="0.50945067926757237"/>
  </r>
  <r>
    <n v="5025"/>
    <x v="190"/>
    <n v="2026"/>
    <x v="2"/>
    <n v="7"/>
    <x v="6"/>
    <x v="2"/>
    <x v="3"/>
    <x v="0"/>
    <x v="0"/>
    <x v="2"/>
    <s v="Travel Backpack 35L"/>
    <n v="4"/>
    <n v="166.71"/>
    <n v="0"/>
    <n v="86.55"/>
    <n v="666.84"/>
    <n v="346.2"/>
    <n v="320.64000000000004"/>
    <n v="0.48083498290444487"/>
  </r>
  <r>
    <n v="165"/>
    <x v="191"/>
    <n v="2026"/>
    <x v="2"/>
    <n v="7"/>
    <x v="6"/>
    <x v="1"/>
    <x v="12"/>
    <x v="2"/>
    <x v="1"/>
    <x v="0"/>
    <s v="Commuter Helmet"/>
    <n v="2"/>
    <n v="83.33"/>
    <n v="0"/>
    <n v="42.11"/>
    <n v="166.66"/>
    <n v="84.22"/>
    <n v="82.44"/>
    <n v="0.49465978639145564"/>
  </r>
  <r>
    <n v="198"/>
    <x v="191"/>
    <n v="2026"/>
    <x v="2"/>
    <n v="7"/>
    <x v="6"/>
    <x v="0"/>
    <x v="15"/>
    <x v="0"/>
    <x v="1"/>
    <x v="1"/>
    <s v="Trekking Poles"/>
    <n v="2"/>
    <n v="71.77"/>
    <n v="0.05"/>
    <n v="32.9"/>
    <n v="136.363"/>
    <n v="65.8"/>
    <n v="70.563000000000002"/>
    <n v="0.5174644148339359"/>
  </r>
  <r>
    <n v="1480"/>
    <x v="191"/>
    <n v="2026"/>
    <x v="2"/>
    <n v="7"/>
    <x v="6"/>
    <x v="0"/>
    <x v="15"/>
    <x v="0"/>
    <x v="1"/>
    <x v="2"/>
    <s v="Travel Backpack 35L"/>
    <n v="3"/>
    <n v="164.5"/>
    <n v="0"/>
    <n v="87.06"/>
    <n v="493.5"/>
    <n v="261.18"/>
    <n v="232.32"/>
    <n v="0.47075987841945288"/>
  </r>
  <r>
    <n v="1990"/>
    <x v="191"/>
    <n v="2026"/>
    <x v="2"/>
    <n v="7"/>
    <x v="6"/>
    <x v="0"/>
    <x v="15"/>
    <x v="0"/>
    <x v="0"/>
    <x v="3"/>
    <s v="Portable Camp Stove"/>
    <n v="3"/>
    <n v="82.28"/>
    <n v="0.1"/>
    <n v="39.51"/>
    <n v="222.15600000000001"/>
    <n v="118.53"/>
    <n v="103.626"/>
    <n v="0.46645600388915898"/>
  </r>
  <r>
    <n v="2298"/>
    <x v="191"/>
    <n v="2026"/>
    <x v="2"/>
    <n v="7"/>
    <x v="6"/>
    <x v="2"/>
    <x v="2"/>
    <x v="2"/>
    <x v="1"/>
    <x v="0"/>
    <s v="Cycling Pack 12L"/>
    <n v="2"/>
    <n v="103.17"/>
    <n v="0"/>
    <n v="50.49"/>
    <n v="206.34"/>
    <n v="100.98"/>
    <n v="105.36"/>
    <n v="0.51061355045071244"/>
  </r>
  <r>
    <n v="2886"/>
    <x v="191"/>
    <n v="2026"/>
    <x v="2"/>
    <n v="7"/>
    <x v="6"/>
    <x v="0"/>
    <x v="15"/>
    <x v="0"/>
    <x v="1"/>
    <x v="0"/>
    <s v="Trail Bike Light"/>
    <n v="1"/>
    <n v="50.33"/>
    <n v="0.05"/>
    <n v="22.06"/>
    <n v="47.813499999999998"/>
    <n v="22.06"/>
    <n v="25.753499999999999"/>
    <n v="0.53862402877848303"/>
  </r>
  <r>
    <n v="2893"/>
    <x v="191"/>
    <n v="2026"/>
    <x v="2"/>
    <n v="7"/>
    <x v="6"/>
    <x v="1"/>
    <x v="11"/>
    <x v="1"/>
    <x v="2"/>
    <x v="1"/>
    <s v="Trail Boots"/>
    <n v="6"/>
    <n v="142.78"/>
    <n v="0.15"/>
    <n v="80.38"/>
    <n v="728.178"/>
    <n v="482.28"/>
    <n v="245.89800000000002"/>
    <n v="0.33768941110552642"/>
  </r>
  <r>
    <n v="2939"/>
    <x v="191"/>
    <n v="2026"/>
    <x v="2"/>
    <n v="7"/>
    <x v="6"/>
    <x v="1"/>
    <x v="6"/>
    <x v="0"/>
    <x v="1"/>
    <x v="3"/>
    <s v="Trail Tent 2P"/>
    <n v="1"/>
    <n v="195.38"/>
    <n v="0.05"/>
    <n v="101.67"/>
    <n v="185.61099999999999"/>
    <n v="101.67"/>
    <n v="83.940999999999988"/>
    <n v="0.45224151585843508"/>
  </r>
  <r>
    <n v="3249"/>
    <x v="191"/>
    <n v="2026"/>
    <x v="2"/>
    <n v="7"/>
    <x v="6"/>
    <x v="3"/>
    <x v="4"/>
    <x v="2"/>
    <x v="0"/>
    <x v="0"/>
    <s v="Cycling Pack 12L"/>
    <n v="5"/>
    <n v="104.8"/>
    <n v="0"/>
    <n v="50.94"/>
    <n v="524"/>
    <n v="254.7"/>
    <n v="269.3"/>
    <n v="0.51393129770992374"/>
  </r>
  <r>
    <n v="3832"/>
    <x v="191"/>
    <n v="2026"/>
    <x v="2"/>
    <n v="7"/>
    <x v="6"/>
    <x v="3"/>
    <x v="7"/>
    <x v="0"/>
    <x v="0"/>
    <x v="3"/>
    <s v="Portable Camp Stove"/>
    <n v="3"/>
    <n v="82.26"/>
    <n v="0"/>
    <n v="40.020000000000003"/>
    <n v="246.78000000000003"/>
    <n v="120.06"/>
    <n v="126.72000000000003"/>
    <n v="0.51349380014587898"/>
  </r>
  <r>
    <n v="3868"/>
    <x v="191"/>
    <n v="2026"/>
    <x v="2"/>
    <n v="7"/>
    <x v="6"/>
    <x v="2"/>
    <x v="10"/>
    <x v="0"/>
    <x v="2"/>
    <x v="1"/>
    <s v="Hiking Daypack 20L"/>
    <n v="1"/>
    <n v="90.79"/>
    <n v="0"/>
    <n v="46.39"/>
    <n v="90.79"/>
    <n v="46.39"/>
    <n v="44.400000000000006"/>
    <n v="0.4890406432426479"/>
  </r>
  <r>
    <n v="4365"/>
    <x v="191"/>
    <n v="2026"/>
    <x v="2"/>
    <n v="7"/>
    <x v="6"/>
    <x v="1"/>
    <x v="11"/>
    <x v="0"/>
    <x v="0"/>
    <x v="0"/>
    <s v="Compact Repair Kit"/>
    <n v="1"/>
    <n v="41.33"/>
    <n v="0"/>
    <n v="17.2"/>
    <n v="41.33"/>
    <n v="17.2"/>
    <n v="24.13"/>
    <n v="0.58383740624243896"/>
  </r>
  <r>
    <n v="314"/>
    <x v="192"/>
    <n v="2026"/>
    <x v="2"/>
    <n v="7"/>
    <x v="6"/>
    <x v="2"/>
    <x v="2"/>
    <x v="0"/>
    <x v="0"/>
    <x v="4"/>
    <s v="Resistance Band Set"/>
    <n v="2"/>
    <n v="41.09"/>
    <n v="0.05"/>
    <n v="14.54"/>
    <n v="78.070999999999998"/>
    <n v="29.08"/>
    <n v="48.991"/>
    <n v="0.62751854081541159"/>
  </r>
  <r>
    <n v="552"/>
    <x v="192"/>
    <n v="2026"/>
    <x v="2"/>
    <n v="7"/>
    <x v="6"/>
    <x v="1"/>
    <x v="12"/>
    <x v="1"/>
    <x v="2"/>
    <x v="3"/>
    <s v="Portable Camp Stove"/>
    <n v="5"/>
    <n v="82.39"/>
    <n v="0.05"/>
    <n v="39.479999999999997"/>
    <n v="391.35249999999996"/>
    <n v="197.39999999999998"/>
    <n v="193.95249999999999"/>
    <n v="0.49559540312122702"/>
  </r>
  <r>
    <n v="1317"/>
    <x v="192"/>
    <n v="2026"/>
    <x v="2"/>
    <n v="7"/>
    <x v="6"/>
    <x v="1"/>
    <x v="14"/>
    <x v="0"/>
    <x v="2"/>
    <x v="4"/>
    <s v="Recovery Roller"/>
    <n v="3"/>
    <n v="37"/>
    <n v="0"/>
    <n v="13.69"/>
    <n v="111"/>
    <n v="41.07"/>
    <n v="69.930000000000007"/>
    <n v="0.63000000000000012"/>
  </r>
  <r>
    <n v="1515"/>
    <x v="192"/>
    <n v="2026"/>
    <x v="2"/>
    <n v="7"/>
    <x v="6"/>
    <x v="3"/>
    <x v="8"/>
    <x v="2"/>
    <x v="1"/>
    <x v="4"/>
    <s v="Resistance Band Set"/>
    <n v="2"/>
    <n v="40.9"/>
    <n v="0"/>
    <n v="14.81"/>
    <n v="81.8"/>
    <n v="29.62"/>
    <n v="52.179999999999993"/>
    <n v="0.63789731051344734"/>
  </r>
  <r>
    <n v="1674"/>
    <x v="192"/>
    <n v="2026"/>
    <x v="2"/>
    <n v="7"/>
    <x v="6"/>
    <x v="0"/>
    <x v="0"/>
    <x v="0"/>
    <x v="1"/>
    <x v="4"/>
    <s v="Weighted Vest"/>
    <n v="1"/>
    <n v="123.33"/>
    <n v="0.1"/>
    <n v="70.900000000000006"/>
    <n v="110.997"/>
    <n v="70.900000000000006"/>
    <n v="40.096999999999994"/>
    <n v="0.36124399758552028"/>
  </r>
  <r>
    <n v="2407"/>
    <x v="192"/>
    <n v="2026"/>
    <x v="2"/>
    <n v="7"/>
    <x v="6"/>
    <x v="1"/>
    <x v="12"/>
    <x v="3"/>
    <x v="2"/>
    <x v="1"/>
    <s v="Summit Backpack 45L"/>
    <n v="1"/>
    <n v="153.25"/>
    <n v="0.15"/>
    <n v="78.28"/>
    <n v="130.26249999999999"/>
    <n v="78.28"/>
    <n v="51.982499999999987"/>
    <n v="0.39905959121005657"/>
  </r>
  <r>
    <n v="2817"/>
    <x v="192"/>
    <n v="2026"/>
    <x v="2"/>
    <n v="7"/>
    <x v="6"/>
    <x v="3"/>
    <x v="7"/>
    <x v="3"/>
    <x v="1"/>
    <x v="2"/>
    <s v="Carry-On Duffel"/>
    <n v="3"/>
    <n v="134.43"/>
    <n v="0.1"/>
    <n v="65.78"/>
    <n v="362.96100000000001"/>
    <n v="197.34"/>
    <n v="165.62100000000001"/>
    <n v="0.45630522287518493"/>
  </r>
  <r>
    <n v="3059"/>
    <x v="192"/>
    <n v="2026"/>
    <x v="2"/>
    <n v="7"/>
    <x v="6"/>
    <x v="0"/>
    <x v="0"/>
    <x v="0"/>
    <x v="0"/>
    <x v="1"/>
    <s v="Hiking Daypack 20L"/>
    <n v="1"/>
    <n v="93.73"/>
    <n v="0.05"/>
    <n v="44.51"/>
    <n v="89.043499999999995"/>
    <n v="44.51"/>
    <n v="44.533499999999997"/>
    <n v="0.50013195797559618"/>
  </r>
  <r>
    <n v="3210"/>
    <x v="192"/>
    <n v="2026"/>
    <x v="2"/>
    <n v="7"/>
    <x v="6"/>
    <x v="0"/>
    <x v="0"/>
    <x v="0"/>
    <x v="0"/>
    <x v="2"/>
    <s v="Insulated Bottle"/>
    <n v="1"/>
    <n v="37.090000000000003"/>
    <n v="0"/>
    <n v="13.43"/>
    <n v="37.090000000000003"/>
    <n v="13.43"/>
    <n v="23.660000000000004"/>
    <n v="0.63790779185764357"/>
  </r>
  <r>
    <n v="3670"/>
    <x v="192"/>
    <n v="2026"/>
    <x v="2"/>
    <n v="7"/>
    <x v="6"/>
    <x v="0"/>
    <x v="0"/>
    <x v="2"/>
    <x v="1"/>
    <x v="2"/>
    <s v="Packing Cube Set"/>
    <n v="1"/>
    <n v="45.43"/>
    <n v="0"/>
    <n v="18.66"/>
    <n v="45.43"/>
    <n v="18.66"/>
    <n v="26.77"/>
    <n v="0.58925819942769098"/>
  </r>
  <r>
    <n v="4017"/>
    <x v="192"/>
    <n v="2026"/>
    <x v="2"/>
    <n v="7"/>
    <x v="6"/>
    <x v="3"/>
    <x v="8"/>
    <x v="3"/>
    <x v="1"/>
    <x v="4"/>
    <s v="Resistance Band Set"/>
    <n v="1"/>
    <n v="39.5"/>
    <n v="0.1"/>
    <n v="14.86"/>
    <n v="35.550000000000004"/>
    <n v="14.86"/>
    <n v="20.690000000000005"/>
    <n v="0.58199718706047832"/>
  </r>
  <r>
    <n v="5012"/>
    <x v="192"/>
    <n v="2026"/>
    <x v="2"/>
    <n v="7"/>
    <x v="6"/>
    <x v="2"/>
    <x v="16"/>
    <x v="2"/>
    <x v="0"/>
    <x v="4"/>
    <s v="Weighted Vest"/>
    <n v="2"/>
    <n v="123.58"/>
    <n v="0.1"/>
    <n v="68.739999999999995"/>
    <n v="222.44399999999999"/>
    <n v="137.47999999999999"/>
    <n v="84.963999999999999"/>
    <n v="0.3819568071065077"/>
  </r>
  <r>
    <n v="884"/>
    <x v="193"/>
    <n v="2026"/>
    <x v="2"/>
    <n v="7"/>
    <x v="6"/>
    <x v="3"/>
    <x v="13"/>
    <x v="2"/>
    <x v="0"/>
    <x v="0"/>
    <s v="Cycling Pack 12L"/>
    <n v="1"/>
    <n v="103.61"/>
    <n v="0"/>
    <n v="51.84"/>
    <n v="103.61"/>
    <n v="51.84"/>
    <n v="51.769999999999996"/>
    <n v="0.49966219476884466"/>
  </r>
  <r>
    <n v="1025"/>
    <x v="193"/>
    <n v="2026"/>
    <x v="2"/>
    <n v="7"/>
    <x v="6"/>
    <x v="2"/>
    <x v="2"/>
    <x v="2"/>
    <x v="0"/>
    <x v="1"/>
    <s v="Trail Boots"/>
    <n v="2"/>
    <n v="145.75"/>
    <n v="0.05"/>
    <n v="79.319999999999993"/>
    <n v="276.92500000000001"/>
    <n v="158.63999999999999"/>
    <n v="118.28500000000003"/>
    <n v="0.42713731154644768"/>
  </r>
  <r>
    <n v="1279"/>
    <x v="193"/>
    <n v="2026"/>
    <x v="2"/>
    <n v="7"/>
    <x v="6"/>
    <x v="3"/>
    <x v="8"/>
    <x v="3"/>
    <x v="1"/>
    <x v="3"/>
    <s v="Trail Tent 2P"/>
    <n v="2"/>
    <n v="193.76"/>
    <n v="0.1"/>
    <n v="104.66"/>
    <n v="348.76799999999997"/>
    <n v="209.32"/>
    <n v="139.44799999999998"/>
    <n v="0.39983025965684921"/>
  </r>
  <r>
    <n v="1534"/>
    <x v="193"/>
    <n v="2026"/>
    <x v="2"/>
    <n v="7"/>
    <x v="6"/>
    <x v="2"/>
    <x v="16"/>
    <x v="0"/>
    <x v="0"/>
    <x v="1"/>
    <s v="Trail Boots"/>
    <n v="2"/>
    <n v="146.09"/>
    <n v="0.1"/>
    <n v="79.36"/>
    <n v="262.96199999999999"/>
    <n v="158.72"/>
    <n v="104.24199999999999"/>
    <n v="0.39641469109605187"/>
  </r>
  <r>
    <n v="2147"/>
    <x v="193"/>
    <n v="2026"/>
    <x v="2"/>
    <n v="7"/>
    <x v="6"/>
    <x v="1"/>
    <x v="14"/>
    <x v="2"/>
    <x v="1"/>
    <x v="2"/>
    <s v="Carry-On Duffel"/>
    <n v="1"/>
    <n v="131.91999999999999"/>
    <n v="0"/>
    <n v="66.19"/>
    <n v="131.91999999999999"/>
    <n v="66.19"/>
    <n v="65.72999999999999"/>
    <n v="0.49825651910248631"/>
  </r>
  <r>
    <n v="2385"/>
    <x v="193"/>
    <n v="2026"/>
    <x v="2"/>
    <n v="7"/>
    <x v="6"/>
    <x v="1"/>
    <x v="11"/>
    <x v="1"/>
    <x v="2"/>
    <x v="3"/>
    <s v="Portable Camp Stove"/>
    <n v="6"/>
    <n v="83.28"/>
    <n v="0.15"/>
    <n v="38.76"/>
    <n v="424.72800000000001"/>
    <n v="232.56"/>
    <n v="192.16800000000001"/>
    <n v="0.45244956772334294"/>
  </r>
  <r>
    <n v="2517"/>
    <x v="193"/>
    <n v="2026"/>
    <x v="2"/>
    <n v="7"/>
    <x v="6"/>
    <x v="1"/>
    <x v="6"/>
    <x v="0"/>
    <x v="1"/>
    <x v="2"/>
    <s v="Insulated Bottle"/>
    <n v="1"/>
    <n v="36.479999999999997"/>
    <n v="0.05"/>
    <n v="13.22"/>
    <n v="34.655999999999999"/>
    <n v="13.22"/>
    <n v="21.436"/>
    <n v="0.61853647276084955"/>
  </r>
  <r>
    <n v="2746"/>
    <x v="193"/>
    <n v="2026"/>
    <x v="2"/>
    <n v="7"/>
    <x v="6"/>
    <x v="0"/>
    <x v="0"/>
    <x v="2"/>
    <x v="1"/>
    <x v="1"/>
    <s v="Summit Backpack 45L"/>
    <n v="3"/>
    <n v="155.44"/>
    <n v="0.05"/>
    <n v="79.95"/>
    <n v="443.00399999999996"/>
    <n v="239.85000000000002"/>
    <n v="203.15399999999994"/>
    <n v="0.45858276674702703"/>
  </r>
  <r>
    <n v="3297"/>
    <x v="193"/>
    <n v="2026"/>
    <x v="2"/>
    <n v="7"/>
    <x v="6"/>
    <x v="0"/>
    <x v="15"/>
    <x v="1"/>
    <x v="0"/>
    <x v="4"/>
    <s v="Resistance Band Set"/>
    <n v="6"/>
    <n v="40.58"/>
    <n v="0.15"/>
    <n v="15.06"/>
    <n v="206.958"/>
    <n v="90.36"/>
    <n v="116.598"/>
    <n v="0.5633896732670397"/>
  </r>
  <r>
    <n v="772"/>
    <x v="194"/>
    <n v="2026"/>
    <x v="2"/>
    <n v="7"/>
    <x v="6"/>
    <x v="3"/>
    <x v="13"/>
    <x v="0"/>
    <x v="0"/>
    <x v="0"/>
    <s v="Cycling Pack 12L"/>
    <n v="2"/>
    <n v="101.03"/>
    <n v="0.1"/>
    <n v="50.98"/>
    <n v="181.85400000000001"/>
    <n v="101.96"/>
    <n v="79.89400000000002"/>
    <n v="0.43933045190097558"/>
  </r>
  <r>
    <n v="838"/>
    <x v="194"/>
    <n v="2026"/>
    <x v="2"/>
    <n v="7"/>
    <x v="6"/>
    <x v="0"/>
    <x v="9"/>
    <x v="2"/>
    <x v="0"/>
    <x v="3"/>
    <s v="Portable Camp Stove"/>
    <n v="1"/>
    <n v="80.150000000000006"/>
    <n v="0.05"/>
    <n v="38.89"/>
    <n v="76.142499999999998"/>
    <n v="38.89"/>
    <n v="37.252499999999998"/>
    <n v="0.48924713530551267"/>
  </r>
  <r>
    <n v="1144"/>
    <x v="194"/>
    <n v="2026"/>
    <x v="2"/>
    <n v="7"/>
    <x v="6"/>
    <x v="2"/>
    <x v="2"/>
    <x v="2"/>
    <x v="1"/>
    <x v="3"/>
    <s v="Portable Camp Stove"/>
    <n v="1"/>
    <n v="83.74"/>
    <n v="0"/>
    <n v="38.96"/>
    <n v="83.74"/>
    <n v="38.96"/>
    <n v="44.779999999999994"/>
    <n v="0.53475041796035339"/>
  </r>
  <r>
    <n v="1686"/>
    <x v="194"/>
    <n v="2026"/>
    <x v="2"/>
    <n v="7"/>
    <x v="6"/>
    <x v="2"/>
    <x v="5"/>
    <x v="1"/>
    <x v="0"/>
    <x v="2"/>
    <s v="Insulated Bottle"/>
    <n v="8"/>
    <n v="35.75"/>
    <n v="0.15"/>
    <n v="13.56"/>
    <n v="243.1"/>
    <n v="108.48"/>
    <n v="134.62"/>
    <n v="0.55376388317564795"/>
  </r>
  <r>
    <n v="2823"/>
    <x v="194"/>
    <n v="2026"/>
    <x v="2"/>
    <n v="7"/>
    <x v="6"/>
    <x v="0"/>
    <x v="15"/>
    <x v="0"/>
    <x v="1"/>
    <x v="0"/>
    <s v="Commuter Helmet"/>
    <n v="3"/>
    <n v="81.39"/>
    <n v="0"/>
    <n v="43.54"/>
    <n v="244.17000000000002"/>
    <n v="130.62"/>
    <n v="113.55000000000001"/>
    <n v="0.46504484580415284"/>
  </r>
  <r>
    <n v="2883"/>
    <x v="194"/>
    <n v="2026"/>
    <x v="2"/>
    <n v="7"/>
    <x v="6"/>
    <x v="2"/>
    <x v="10"/>
    <x v="3"/>
    <x v="1"/>
    <x v="2"/>
    <s v="Insulated Bottle"/>
    <n v="1"/>
    <n v="36.799999999999997"/>
    <n v="0"/>
    <n v="13.91"/>
    <n v="36.799999999999997"/>
    <n v="13.91"/>
    <n v="22.889999999999997"/>
    <n v="0.62201086956521734"/>
  </r>
  <r>
    <n v="3259"/>
    <x v="194"/>
    <n v="2026"/>
    <x v="2"/>
    <n v="7"/>
    <x v="6"/>
    <x v="2"/>
    <x v="16"/>
    <x v="1"/>
    <x v="0"/>
    <x v="3"/>
    <s v="Trail Tent 2P"/>
    <n v="6"/>
    <n v="194.15"/>
    <n v="0.1"/>
    <n v="105.12"/>
    <n v="1048.4100000000001"/>
    <n v="630.72"/>
    <n v="417.69000000000005"/>
    <n v="0.3984032964202936"/>
  </r>
  <r>
    <n v="3709"/>
    <x v="194"/>
    <n v="2026"/>
    <x v="2"/>
    <n v="7"/>
    <x v="6"/>
    <x v="0"/>
    <x v="9"/>
    <x v="0"/>
    <x v="1"/>
    <x v="4"/>
    <s v="Training Mat"/>
    <n v="1"/>
    <n v="50.94"/>
    <n v="0"/>
    <n v="22.28"/>
    <n v="50.94"/>
    <n v="22.28"/>
    <n v="28.659999999999997"/>
    <n v="0.5626226933647428"/>
  </r>
  <r>
    <n v="61"/>
    <x v="195"/>
    <n v="2026"/>
    <x v="2"/>
    <n v="7"/>
    <x v="6"/>
    <x v="3"/>
    <x v="8"/>
    <x v="0"/>
    <x v="0"/>
    <x v="4"/>
    <s v="Weighted Vest"/>
    <n v="2"/>
    <n v="125.89"/>
    <n v="0"/>
    <n v="70.8"/>
    <n v="251.78"/>
    <n v="141.6"/>
    <n v="110.18"/>
    <n v="0.43760425768528083"/>
  </r>
  <r>
    <n v="357"/>
    <x v="195"/>
    <n v="2026"/>
    <x v="2"/>
    <n v="7"/>
    <x v="6"/>
    <x v="0"/>
    <x v="9"/>
    <x v="0"/>
    <x v="1"/>
    <x v="4"/>
    <s v="Training Mat"/>
    <n v="2"/>
    <n v="51.9"/>
    <n v="0"/>
    <n v="21.82"/>
    <n v="103.8"/>
    <n v="43.64"/>
    <n v="60.16"/>
    <n v="0.57957610789980729"/>
  </r>
  <r>
    <n v="1607"/>
    <x v="195"/>
    <n v="2026"/>
    <x v="2"/>
    <n v="7"/>
    <x v="6"/>
    <x v="0"/>
    <x v="0"/>
    <x v="2"/>
    <x v="1"/>
    <x v="4"/>
    <s v="Resistance Band Set"/>
    <n v="2"/>
    <n v="39.75"/>
    <n v="0"/>
    <n v="14.78"/>
    <n v="79.5"/>
    <n v="29.56"/>
    <n v="49.94"/>
    <n v="0.62817610062893081"/>
  </r>
  <r>
    <n v="3295"/>
    <x v="195"/>
    <n v="2026"/>
    <x v="2"/>
    <n v="7"/>
    <x v="6"/>
    <x v="1"/>
    <x v="12"/>
    <x v="3"/>
    <x v="0"/>
    <x v="1"/>
    <s v="Hiking Daypack 20L"/>
    <n v="1"/>
    <n v="93.46"/>
    <n v="0.15"/>
    <n v="46.65"/>
    <n v="79.440999999999988"/>
    <n v="46.65"/>
    <n v="32.79099999999999"/>
    <n v="0.41277174255107557"/>
  </r>
  <r>
    <n v="4048"/>
    <x v="195"/>
    <n v="2026"/>
    <x v="2"/>
    <n v="7"/>
    <x v="6"/>
    <x v="3"/>
    <x v="13"/>
    <x v="1"/>
    <x v="2"/>
    <x v="0"/>
    <s v="Commuter Helmet"/>
    <n v="3"/>
    <n v="82.79"/>
    <n v="0.1"/>
    <n v="43.07"/>
    <n v="223.53300000000002"/>
    <n v="129.21"/>
    <n v="94.323000000000008"/>
    <n v="0.42196454214813922"/>
  </r>
  <r>
    <n v="4424"/>
    <x v="195"/>
    <n v="2026"/>
    <x v="2"/>
    <n v="7"/>
    <x v="6"/>
    <x v="2"/>
    <x v="2"/>
    <x v="2"/>
    <x v="2"/>
    <x v="1"/>
    <s v="Hiking Daypack 20L"/>
    <n v="1"/>
    <n v="92.54"/>
    <n v="0"/>
    <n v="44.48"/>
    <n v="92.54"/>
    <n v="44.48"/>
    <n v="48.060000000000009"/>
    <n v="0.51934298681651181"/>
  </r>
  <r>
    <n v="4732"/>
    <x v="195"/>
    <n v="2026"/>
    <x v="2"/>
    <n v="7"/>
    <x v="6"/>
    <x v="1"/>
    <x v="14"/>
    <x v="2"/>
    <x v="1"/>
    <x v="2"/>
    <s v="Packing Cube Set"/>
    <n v="1"/>
    <n v="46.53"/>
    <n v="0"/>
    <n v="18.829999999999998"/>
    <n v="46.53"/>
    <n v="18.829999999999998"/>
    <n v="27.700000000000003"/>
    <n v="0.59531485063399958"/>
  </r>
  <r>
    <n v="194"/>
    <x v="196"/>
    <n v="2026"/>
    <x v="2"/>
    <n v="7"/>
    <x v="6"/>
    <x v="1"/>
    <x v="12"/>
    <x v="0"/>
    <x v="0"/>
    <x v="0"/>
    <s v="Trail Bike Light"/>
    <n v="2"/>
    <n v="49.69"/>
    <n v="0"/>
    <n v="21.97"/>
    <n v="99.38"/>
    <n v="43.94"/>
    <n v="55.44"/>
    <n v="0.557858724089354"/>
  </r>
  <r>
    <n v="258"/>
    <x v="196"/>
    <n v="2026"/>
    <x v="2"/>
    <n v="7"/>
    <x v="6"/>
    <x v="3"/>
    <x v="8"/>
    <x v="3"/>
    <x v="1"/>
    <x v="1"/>
    <s v="Trekking Poles"/>
    <n v="3"/>
    <n v="71.34"/>
    <n v="0.1"/>
    <n v="31.71"/>
    <n v="192.61800000000002"/>
    <n v="95.13"/>
    <n v="97.488000000000028"/>
    <n v="0.50612092327819835"/>
  </r>
  <r>
    <n v="543"/>
    <x v="196"/>
    <n v="2026"/>
    <x v="2"/>
    <n v="7"/>
    <x v="6"/>
    <x v="1"/>
    <x v="14"/>
    <x v="3"/>
    <x v="0"/>
    <x v="0"/>
    <s v="Commuter Helmet"/>
    <n v="1"/>
    <n v="83.03"/>
    <n v="0"/>
    <n v="42.41"/>
    <n v="83.03"/>
    <n v="42.41"/>
    <n v="40.620000000000005"/>
    <n v="0.48922076357942917"/>
  </r>
  <r>
    <n v="972"/>
    <x v="196"/>
    <n v="2026"/>
    <x v="2"/>
    <n v="7"/>
    <x v="6"/>
    <x v="3"/>
    <x v="4"/>
    <x v="0"/>
    <x v="0"/>
    <x v="4"/>
    <s v="Resistance Band Set"/>
    <n v="1"/>
    <n v="40.799999999999997"/>
    <n v="0"/>
    <n v="14.42"/>
    <n v="40.799999999999997"/>
    <n v="14.42"/>
    <n v="26.379999999999995"/>
    <n v="0.64656862745098032"/>
  </r>
  <r>
    <n v="1146"/>
    <x v="196"/>
    <n v="2026"/>
    <x v="2"/>
    <n v="7"/>
    <x v="6"/>
    <x v="1"/>
    <x v="6"/>
    <x v="3"/>
    <x v="0"/>
    <x v="3"/>
    <s v="Compact Sleeping Bag"/>
    <n v="2"/>
    <n v="125.34"/>
    <n v="0.15"/>
    <n v="59.04"/>
    <n v="213.078"/>
    <n v="118.08"/>
    <n v="94.998000000000005"/>
    <n v="0.44583673584321237"/>
  </r>
  <r>
    <n v="1464"/>
    <x v="196"/>
    <n v="2026"/>
    <x v="2"/>
    <n v="7"/>
    <x v="6"/>
    <x v="0"/>
    <x v="9"/>
    <x v="0"/>
    <x v="0"/>
    <x v="4"/>
    <s v="Weighted Vest"/>
    <n v="1"/>
    <n v="122.73"/>
    <n v="0.1"/>
    <n v="70.540000000000006"/>
    <n v="110.45700000000001"/>
    <n v="70.540000000000006"/>
    <n v="39.917000000000002"/>
    <n v="0.36138044668966202"/>
  </r>
  <r>
    <n v="1581"/>
    <x v="196"/>
    <n v="2026"/>
    <x v="2"/>
    <n v="7"/>
    <x v="6"/>
    <x v="2"/>
    <x v="5"/>
    <x v="2"/>
    <x v="1"/>
    <x v="1"/>
    <s v="Hiking Daypack 20L"/>
    <n v="5"/>
    <n v="92.72"/>
    <n v="0.1"/>
    <n v="46.2"/>
    <n v="417.24"/>
    <n v="231"/>
    <n v="186.24"/>
    <n v="0.44636180615473109"/>
  </r>
  <r>
    <n v="1894"/>
    <x v="196"/>
    <n v="2026"/>
    <x v="2"/>
    <n v="7"/>
    <x v="6"/>
    <x v="3"/>
    <x v="7"/>
    <x v="1"/>
    <x v="2"/>
    <x v="4"/>
    <s v="Recovery Roller"/>
    <n v="5"/>
    <n v="36.29"/>
    <n v="0.05"/>
    <n v="13.52"/>
    <n v="172.37749999999997"/>
    <n v="67.599999999999994"/>
    <n v="104.77749999999997"/>
    <n v="0.60783744978317933"/>
  </r>
  <r>
    <n v="2100"/>
    <x v="196"/>
    <n v="2026"/>
    <x v="2"/>
    <n v="7"/>
    <x v="6"/>
    <x v="2"/>
    <x v="2"/>
    <x v="0"/>
    <x v="2"/>
    <x v="0"/>
    <s v="Trail Bike Light"/>
    <n v="2"/>
    <n v="49.84"/>
    <n v="0.1"/>
    <n v="23.06"/>
    <n v="89.712000000000003"/>
    <n v="46.12"/>
    <n v="43.592000000000006"/>
    <n v="0.48591046905653651"/>
  </r>
  <r>
    <n v="2902"/>
    <x v="196"/>
    <n v="2026"/>
    <x v="2"/>
    <n v="7"/>
    <x v="6"/>
    <x v="1"/>
    <x v="12"/>
    <x v="3"/>
    <x v="2"/>
    <x v="4"/>
    <s v="Recovery Roller"/>
    <n v="1"/>
    <n v="35.799999999999997"/>
    <n v="0"/>
    <n v="14.05"/>
    <n v="35.799999999999997"/>
    <n v="14.05"/>
    <n v="21.749999999999996"/>
    <n v="0.60754189944134074"/>
  </r>
  <r>
    <n v="3115"/>
    <x v="196"/>
    <n v="2026"/>
    <x v="2"/>
    <n v="7"/>
    <x v="6"/>
    <x v="3"/>
    <x v="13"/>
    <x v="0"/>
    <x v="1"/>
    <x v="3"/>
    <s v="Trail Tent 2P"/>
    <n v="1"/>
    <n v="195.12"/>
    <n v="0"/>
    <n v="101.14"/>
    <n v="195.12"/>
    <n v="101.14"/>
    <n v="93.98"/>
    <n v="0.48165231652316526"/>
  </r>
  <r>
    <n v="3546"/>
    <x v="196"/>
    <n v="2026"/>
    <x v="2"/>
    <n v="7"/>
    <x v="6"/>
    <x v="0"/>
    <x v="15"/>
    <x v="0"/>
    <x v="1"/>
    <x v="0"/>
    <s v="Compact Repair Kit"/>
    <n v="2"/>
    <n v="39.69"/>
    <n v="0.05"/>
    <n v="16.88"/>
    <n v="75.410999999999987"/>
    <n v="33.76"/>
    <n v="41.650999999999989"/>
    <n v="0.55231995332245953"/>
  </r>
  <r>
    <n v="4224"/>
    <x v="196"/>
    <n v="2026"/>
    <x v="2"/>
    <n v="7"/>
    <x v="6"/>
    <x v="2"/>
    <x v="3"/>
    <x v="2"/>
    <x v="0"/>
    <x v="3"/>
    <s v="Alpine Tent 4P"/>
    <n v="1"/>
    <n v="348.73"/>
    <n v="0.15"/>
    <n v="190.33"/>
    <n v="296.4205"/>
    <n v="190.33"/>
    <n v="106.09049999999999"/>
    <n v="0.35790540802677273"/>
  </r>
  <r>
    <n v="4858"/>
    <x v="196"/>
    <n v="2026"/>
    <x v="2"/>
    <n v="7"/>
    <x v="6"/>
    <x v="1"/>
    <x v="12"/>
    <x v="2"/>
    <x v="0"/>
    <x v="2"/>
    <s v="Insulated Bottle"/>
    <n v="1"/>
    <n v="35.5"/>
    <n v="0"/>
    <n v="13.26"/>
    <n v="35.5"/>
    <n v="13.26"/>
    <n v="22.240000000000002"/>
    <n v="0.62647887323943663"/>
  </r>
  <r>
    <n v="768"/>
    <x v="197"/>
    <n v="2026"/>
    <x v="2"/>
    <n v="7"/>
    <x v="6"/>
    <x v="0"/>
    <x v="9"/>
    <x v="0"/>
    <x v="2"/>
    <x v="2"/>
    <s v="Packing Cube Set"/>
    <n v="1"/>
    <n v="46.44"/>
    <n v="0"/>
    <n v="18.47"/>
    <n v="46.44"/>
    <n v="18.47"/>
    <n v="27.97"/>
    <n v="0.60228251507321273"/>
  </r>
  <r>
    <n v="1901"/>
    <x v="197"/>
    <n v="2026"/>
    <x v="2"/>
    <n v="7"/>
    <x v="6"/>
    <x v="1"/>
    <x v="14"/>
    <x v="0"/>
    <x v="1"/>
    <x v="1"/>
    <s v="Trekking Poles"/>
    <n v="1"/>
    <n v="70.44"/>
    <n v="0.05"/>
    <n v="32.229999999999997"/>
    <n v="66.917999999999992"/>
    <n v="32.229999999999997"/>
    <n v="34.687999999999995"/>
    <n v="0.51836576108072563"/>
  </r>
  <r>
    <n v="2226"/>
    <x v="197"/>
    <n v="2026"/>
    <x v="2"/>
    <n v="7"/>
    <x v="6"/>
    <x v="0"/>
    <x v="15"/>
    <x v="2"/>
    <x v="1"/>
    <x v="1"/>
    <s v="Trekking Poles"/>
    <n v="1"/>
    <n v="69.78"/>
    <n v="0.05"/>
    <n v="32.83"/>
    <n v="66.290999999999997"/>
    <n v="32.83"/>
    <n v="33.460999999999999"/>
    <n v="0.50475931876121949"/>
  </r>
  <r>
    <n v="2660"/>
    <x v="197"/>
    <n v="2026"/>
    <x v="2"/>
    <n v="7"/>
    <x v="6"/>
    <x v="2"/>
    <x v="5"/>
    <x v="2"/>
    <x v="1"/>
    <x v="2"/>
    <s v="Insulated Bottle"/>
    <n v="4"/>
    <n v="35.450000000000003"/>
    <n v="0.1"/>
    <n v="13.83"/>
    <n v="127.62000000000002"/>
    <n v="55.32"/>
    <n v="72.300000000000011"/>
    <n v="0.56652562294311237"/>
  </r>
  <r>
    <n v="3004"/>
    <x v="197"/>
    <n v="2026"/>
    <x v="2"/>
    <n v="7"/>
    <x v="6"/>
    <x v="3"/>
    <x v="8"/>
    <x v="0"/>
    <x v="0"/>
    <x v="0"/>
    <s v="Trail Bike Light"/>
    <n v="1"/>
    <n v="50.82"/>
    <n v="0.05"/>
    <n v="22.36"/>
    <n v="48.278999999999996"/>
    <n v="22.36"/>
    <n v="25.918999999999997"/>
    <n v="0.5368586756146565"/>
  </r>
  <r>
    <n v="4020"/>
    <x v="197"/>
    <n v="2026"/>
    <x v="2"/>
    <n v="7"/>
    <x v="6"/>
    <x v="2"/>
    <x v="2"/>
    <x v="0"/>
    <x v="0"/>
    <x v="3"/>
    <s v="Compact Sleeping Bag"/>
    <n v="1"/>
    <n v="126.13"/>
    <n v="0.15"/>
    <n v="60.43"/>
    <n v="107.2105"/>
    <n v="60.43"/>
    <n v="46.780499999999996"/>
    <n v="0.43634252242084498"/>
  </r>
  <r>
    <n v="4154"/>
    <x v="197"/>
    <n v="2026"/>
    <x v="2"/>
    <n v="7"/>
    <x v="6"/>
    <x v="2"/>
    <x v="10"/>
    <x v="0"/>
    <x v="0"/>
    <x v="1"/>
    <s v="Trekking Poles"/>
    <n v="3"/>
    <n v="72.150000000000006"/>
    <n v="0"/>
    <n v="33.01"/>
    <n v="216.45000000000002"/>
    <n v="99.03"/>
    <n v="117.42000000000002"/>
    <n v="0.54248094248094247"/>
  </r>
  <r>
    <n v="4957"/>
    <x v="197"/>
    <n v="2026"/>
    <x v="2"/>
    <n v="7"/>
    <x v="6"/>
    <x v="1"/>
    <x v="1"/>
    <x v="0"/>
    <x v="0"/>
    <x v="4"/>
    <s v="Recovery Roller"/>
    <n v="1"/>
    <n v="35.58"/>
    <n v="0"/>
    <n v="13.68"/>
    <n v="35.58"/>
    <n v="13.68"/>
    <n v="21.9"/>
    <n v="0.61551433389544685"/>
  </r>
  <r>
    <n v="945"/>
    <x v="198"/>
    <n v="2026"/>
    <x v="2"/>
    <n v="7"/>
    <x v="6"/>
    <x v="2"/>
    <x v="3"/>
    <x v="0"/>
    <x v="1"/>
    <x v="1"/>
    <s v="Summit Backpack 45L"/>
    <n v="1"/>
    <n v="154.9"/>
    <n v="0.05"/>
    <n v="77.819999999999993"/>
    <n v="147.155"/>
    <n v="77.819999999999993"/>
    <n v="69.335000000000008"/>
    <n v="0.47116985491488572"/>
  </r>
  <r>
    <n v="1726"/>
    <x v="198"/>
    <n v="2026"/>
    <x v="2"/>
    <n v="7"/>
    <x v="6"/>
    <x v="1"/>
    <x v="14"/>
    <x v="2"/>
    <x v="2"/>
    <x v="3"/>
    <s v="Portable Camp Stove"/>
    <n v="2"/>
    <n v="80.98"/>
    <n v="0.05"/>
    <n v="39.85"/>
    <n v="153.86199999999999"/>
    <n v="79.7"/>
    <n v="74.161999999999992"/>
    <n v="0.48200335365457353"/>
  </r>
  <r>
    <n v="1790"/>
    <x v="198"/>
    <n v="2026"/>
    <x v="2"/>
    <n v="7"/>
    <x v="6"/>
    <x v="1"/>
    <x v="12"/>
    <x v="0"/>
    <x v="1"/>
    <x v="1"/>
    <s v="Hiking Daypack 20L"/>
    <n v="1"/>
    <n v="91.36"/>
    <n v="0"/>
    <n v="44.86"/>
    <n v="91.36"/>
    <n v="44.86"/>
    <n v="46.5"/>
    <n v="0.50897548161120842"/>
  </r>
  <r>
    <n v="2193"/>
    <x v="198"/>
    <n v="2026"/>
    <x v="2"/>
    <n v="7"/>
    <x v="6"/>
    <x v="2"/>
    <x v="2"/>
    <x v="0"/>
    <x v="0"/>
    <x v="0"/>
    <s v="Compact Repair Kit"/>
    <n v="2"/>
    <n v="39.409999999999997"/>
    <n v="0"/>
    <n v="16.8"/>
    <n v="78.819999999999993"/>
    <n v="33.6"/>
    <n v="45.219999999999992"/>
    <n v="0.57371225577264651"/>
  </r>
  <r>
    <n v="2781"/>
    <x v="198"/>
    <n v="2026"/>
    <x v="2"/>
    <n v="7"/>
    <x v="6"/>
    <x v="0"/>
    <x v="0"/>
    <x v="0"/>
    <x v="0"/>
    <x v="2"/>
    <s v="Carry-On Duffel"/>
    <n v="2"/>
    <n v="134.99"/>
    <n v="0"/>
    <n v="68.77"/>
    <n v="269.98"/>
    <n v="137.54"/>
    <n v="132.44000000000003"/>
    <n v="0.49055485591525305"/>
  </r>
  <r>
    <n v="3043"/>
    <x v="198"/>
    <n v="2026"/>
    <x v="2"/>
    <n v="7"/>
    <x v="6"/>
    <x v="1"/>
    <x v="12"/>
    <x v="3"/>
    <x v="1"/>
    <x v="0"/>
    <s v="Compact Repair Kit"/>
    <n v="2"/>
    <n v="40.93"/>
    <n v="0.05"/>
    <n v="16.89"/>
    <n v="77.766999999999996"/>
    <n v="33.78"/>
    <n v="43.986999999999995"/>
    <n v="0.56562552239381736"/>
  </r>
  <r>
    <n v="3102"/>
    <x v="198"/>
    <n v="2026"/>
    <x v="2"/>
    <n v="7"/>
    <x v="6"/>
    <x v="3"/>
    <x v="13"/>
    <x v="3"/>
    <x v="0"/>
    <x v="1"/>
    <s v="Hiking Daypack 20L"/>
    <n v="1"/>
    <n v="90.02"/>
    <n v="0.05"/>
    <n v="45.83"/>
    <n v="85.518999999999991"/>
    <n v="45.83"/>
    <n v="39.688999999999993"/>
    <n v="0.46409569803201622"/>
  </r>
  <r>
    <n v="3156"/>
    <x v="198"/>
    <n v="2026"/>
    <x v="2"/>
    <n v="7"/>
    <x v="6"/>
    <x v="0"/>
    <x v="0"/>
    <x v="2"/>
    <x v="0"/>
    <x v="4"/>
    <s v="Training Mat"/>
    <n v="2"/>
    <n v="50.73"/>
    <n v="0"/>
    <n v="21.87"/>
    <n v="101.46"/>
    <n v="43.74"/>
    <n v="57.719999999999992"/>
    <n v="0.56889414547604966"/>
  </r>
  <r>
    <n v="3308"/>
    <x v="198"/>
    <n v="2026"/>
    <x v="2"/>
    <n v="7"/>
    <x v="6"/>
    <x v="3"/>
    <x v="13"/>
    <x v="2"/>
    <x v="1"/>
    <x v="4"/>
    <s v="Weighted Vest"/>
    <n v="3"/>
    <n v="121.05"/>
    <n v="0.05"/>
    <n v="68.56"/>
    <n v="344.99249999999995"/>
    <n v="205.68"/>
    <n v="139.31249999999994"/>
    <n v="0.40381312637231231"/>
  </r>
  <r>
    <n v="3329"/>
    <x v="198"/>
    <n v="2026"/>
    <x v="2"/>
    <n v="7"/>
    <x v="6"/>
    <x v="1"/>
    <x v="11"/>
    <x v="0"/>
    <x v="1"/>
    <x v="0"/>
    <s v="Commuter Helmet"/>
    <n v="2"/>
    <n v="81.739999999999995"/>
    <n v="0"/>
    <n v="42.75"/>
    <n v="163.47999999999999"/>
    <n v="85.5"/>
    <n v="77.97999999999999"/>
    <n v="0.47700024467824809"/>
  </r>
  <r>
    <n v="4102"/>
    <x v="198"/>
    <n v="2026"/>
    <x v="2"/>
    <n v="7"/>
    <x v="6"/>
    <x v="1"/>
    <x v="12"/>
    <x v="0"/>
    <x v="0"/>
    <x v="1"/>
    <s v="Summit Backpack 45L"/>
    <n v="3"/>
    <n v="154.01"/>
    <n v="0.1"/>
    <n v="78.78"/>
    <n v="415.827"/>
    <n v="236.34"/>
    <n v="179.48699999999999"/>
    <n v="0.43163863818366771"/>
  </r>
  <r>
    <n v="4109"/>
    <x v="198"/>
    <n v="2026"/>
    <x v="2"/>
    <n v="7"/>
    <x v="6"/>
    <x v="1"/>
    <x v="12"/>
    <x v="3"/>
    <x v="1"/>
    <x v="0"/>
    <s v="Cycling Pack 12L"/>
    <n v="4"/>
    <n v="101.61"/>
    <n v="0"/>
    <n v="51.68"/>
    <n v="406.44"/>
    <n v="206.72"/>
    <n v="199.72"/>
    <n v="0.49138864285011319"/>
  </r>
  <r>
    <n v="4813"/>
    <x v="198"/>
    <n v="2026"/>
    <x v="2"/>
    <n v="7"/>
    <x v="6"/>
    <x v="2"/>
    <x v="10"/>
    <x v="2"/>
    <x v="0"/>
    <x v="4"/>
    <s v="Recovery Roller"/>
    <n v="2"/>
    <n v="36.869999999999997"/>
    <n v="0.15"/>
    <n v="13.94"/>
    <n v="62.678999999999995"/>
    <n v="27.88"/>
    <n v="34.798999999999992"/>
    <n v="0.55519392459994565"/>
  </r>
  <r>
    <n v="5054"/>
    <x v="198"/>
    <n v="2026"/>
    <x v="2"/>
    <n v="7"/>
    <x v="6"/>
    <x v="3"/>
    <x v="8"/>
    <x v="0"/>
    <x v="1"/>
    <x v="3"/>
    <s v="Compact Sleeping Bag"/>
    <n v="2"/>
    <n v="121.06"/>
    <n v="0"/>
    <n v="59.62"/>
    <n v="242.12"/>
    <n v="119.24"/>
    <n v="122.88000000000001"/>
    <n v="0.50751693375185858"/>
  </r>
  <r>
    <n v="138"/>
    <x v="199"/>
    <n v="2026"/>
    <x v="2"/>
    <n v="7"/>
    <x v="6"/>
    <x v="1"/>
    <x v="12"/>
    <x v="0"/>
    <x v="1"/>
    <x v="1"/>
    <s v="Trekking Poles"/>
    <n v="2"/>
    <n v="71.81"/>
    <n v="0"/>
    <n v="32.35"/>
    <n v="143.62"/>
    <n v="64.7"/>
    <n v="78.92"/>
    <n v="0.54950563988302459"/>
  </r>
  <r>
    <n v="433"/>
    <x v="199"/>
    <n v="2026"/>
    <x v="2"/>
    <n v="7"/>
    <x v="6"/>
    <x v="1"/>
    <x v="12"/>
    <x v="0"/>
    <x v="1"/>
    <x v="1"/>
    <s v="Trail Boots"/>
    <n v="4"/>
    <n v="145.18"/>
    <n v="0"/>
    <n v="79.540000000000006"/>
    <n v="580.72"/>
    <n v="318.16000000000003"/>
    <n v="262.56"/>
    <n v="0.45212839234054275"/>
  </r>
  <r>
    <n v="484"/>
    <x v="199"/>
    <n v="2026"/>
    <x v="2"/>
    <n v="7"/>
    <x v="6"/>
    <x v="1"/>
    <x v="12"/>
    <x v="0"/>
    <x v="1"/>
    <x v="4"/>
    <s v="Recovery Roller"/>
    <n v="2"/>
    <n v="36.07"/>
    <n v="0"/>
    <n v="13.6"/>
    <n v="72.14"/>
    <n v="27.2"/>
    <n v="44.94"/>
    <n v="0.62295536456889378"/>
  </r>
  <r>
    <n v="492"/>
    <x v="199"/>
    <n v="2026"/>
    <x v="2"/>
    <n v="7"/>
    <x v="6"/>
    <x v="1"/>
    <x v="14"/>
    <x v="2"/>
    <x v="1"/>
    <x v="1"/>
    <s v="Trekking Poles"/>
    <n v="3"/>
    <n v="72.23"/>
    <n v="0.1"/>
    <n v="31.67"/>
    <n v="195.02100000000002"/>
    <n v="95.01"/>
    <n v="100.01100000000001"/>
    <n v="0.5128216961250327"/>
  </r>
  <r>
    <n v="626"/>
    <x v="199"/>
    <n v="2026"/>
    <x v="2"/>
    <n v="7"/>
    <x v="6"/>
    <x v="1"/>
    <x v="14"/>
    <x v="2"/>
    <x v="0"/>
    <x v="2"/>
    <s v="Insulated Bottle"/>
    <n v="1"/>
    <n v="36.549999999999997"/>
    <n v="0.1"/>
    <n v="13.2"/>
    <n v="32.894999999999996"/>
    <n v="13.2"/>
    <n v="19.694999999999997"/>
    <n v="0.59872321021431829"/>
  </r>
  <r>
    <n v="1409"/>
    <x v="199"/>
    <n v="2026"/>
    <x v="2"/>
    <n v="7"/>
    <x v="6"/>
    <x v="1"/>
    <x v="14"/>
    <x v="0"/>
    <x v="1"/>
    <x v="3"/>
    <s v="Compact Sleeping Bag"/>
    <n v="5"/>
    <n v="124.68"/>
    <n v="0.05"/>
    <n v="60.61"/>
    <n v="592.23"/>
    <n v="303.05"/>
    <n v="289.18"/>
    <n v="0.48829002245749115"/>
  </r>
  <r>
    <n v="1486"/>
    <x v="199"/>
    <n v="2026"/>
    <x v="2"/>
    <n v="7"/>
    <x v="6"/>
    <x v="3"/>
    <x v="8"/>
    <x v="0"/>
    <x v="0"/>
    <x v="0"/>
    <s v="Cycling Pack 12L"/>
    <n v="1"/>
    <n v="101.7"/>
    <n v="0.05"/>
    <n v="49.92"/>
    <n v="96.614999999999995"/>
    <n v="49.92"/>
    <n v="46.694999999999993"/>
    <n v="0.48331004502406455"/>
  </r>
  <r>
    <n v="1940"/>
    <x v="199"/>
    <n v="2026"/>
    <x v="2"/>
    <n v="7"/>
    <x v="6"/>
    <x v="2"/>
    <x v="16"/>
    <x v="0"/>
    <x v="1"/>
    <x v="4"/>
    <s v="Training Mat"/>
    <n v="2"/>
    <n v="50.24"/>
    <n v="0.05"/>
    <n v="21.88"/>
    <n v="95.456000000000003"/>
    <n v="43.76"/>
    <n v="51.696000000000005"/>
    <n v="0.54156889037881328"/>
  </r>
  <r>
    <n v="2215"/>
    <x v="199"/>
    <n v="2026"/>
    <x v="2"/>
    <n v="7"/>
    <x v="6"/>
    <x v="3"/>
    <x v="13"/>
    <x v="2"/>
    <x v="0"/>
    <x v="4"/>
    <s v="Recovery Roller"/>
    <n v="3"/>
    <n v="35.53"/>
    <n v="0"/>
    <n v="14"/>
    <n v="106.59"/>
    <n v="42"/>
    <n v="64.59"/>
    <n v="0.60596678862932729"/>
  </r>
  <r>
    <n v="2555"/>
    <x v="199"/>
    <n v="2026"/>
    <x v="2"/>
    <n v="7"/>
    <x v="6"/>
    <x v="2"/>
    <x v="2"/>
    <x v="3"/>
    <x v="1"/>
    <x v="2"/>
    <s v="Packing Cube Set"/>
    <n v="2"/>
    <n v="46.89"/>
    <n v="0.1"/>
    <n v="18.53"/>
    <n v="84.402000000000001"/>
    <n v="37.06"/>
    <n v="47.341999999999999"/>
    <n v="0.56091087888912583"/>
  </r>
  <r>
    <n v="4710"/>
    <x v="199"/>
    <n v="2026"/>
    <x v="2"/>
    <n v="7"/>
    <x v="6"/>
    <x v="0"/>
    <x v="0"/>
    <x v="2"/>
    <x v="0"/>
    <x v="3"/>
    <s v="Trail Tent 2P"/>
    <n v="1"/>
    <n v="197.29"/>
    <n v="0.1"/>
    <n v="104.7"/>
    <n v="177.56100000000001"/>
    <n v="104.7"/>
    <n v="72.861000000000004"/>
    <n v="0.4103434875901803"/>
  </r>
  <r>
    <n v="4974"/>
    <x v="199"/>
    <n v="2026"/>
    <x v="2"/>
    <n v="7"/>
    <x v="6"/>
    <x v="0"/>
    <x v="9"/>
    <x v="2"/>
    <x v="2"/>
    <x v="1"/>
    <s v="Trekking Poles"/>
    <n v="1"/>
    <n v="70.52"/>
    <n v="0.1"/>
    <n v="33.28"/>
    <n v="63.467999999999996"/>
    <n v="33.28"/>
    <n v="30.187999999999995"/>
    <n v="0.47564126804058732"/>
  </r>
  <r>
    <n v="5048"/>
    <x v="199"/>
    <n v="2026"/>
    <x v="2"/>
    <n v="7"/>
    <x v="6"/>
    <x v="1"/>
    <x v="12"/>
    <x v="3"/>
    <x v="1"/>
    <x v="4"/>
    <s v="Training Mat"/>
    <n v="3"/>
    <n v="49.9"/>
    <n v="0.05"/>
    <n v="22.27"/>
    <n v="142.21499999999997"/>
    <n v="66.81"/>
    <n v="75.404999999999973"/>
    <n v="0.53021833139964125"/>
  </r>
  <r>
    <n v="1"/>
    <x v="200"/>
    <n v="2026"/>
    <x v="2"/>
    <n v="7"/>
    <x v="6"/>
    <x v="3"/>
    <x v="7"/>
    <x v="2"/>
    <x v="1"/>
    <x v="1"/>
    <s v="Summit Backpack 45L"/>
    <n v="3"/>
    <n v="156.25"/>
    <n v="0"/>
    <n v="79.900000000000006"/>
    <n v="468.75"/>
    <n v="239.70000000000002"/>
    <n v="229.04999999999998"/>
    <n v="0.48863999999999996"/>
  </r>
  <r>
    <n v="270"/>
    <x v="200"/>
    <n v="2026"/>
    <x v="2"/>
    <n v="7"/>
    <x v="6"/>
    <x v="2"/>
    <x v="2"/>
    <x v="3"/>
    <x v="0"/>
    <x v="3"/>
    <s v="Compact Sleeping Bag"/>
    <n v="3"/>
    <n v="120.14"/>
    <n v="0"/>
    <n v="58.9"/>
    <n v="360.42"/>
    <n v="176.7"/>
    <n v="183.72000000000003"/>
    <n v="0.5097386382553688"/>
  </r>
  <r>
    <n v="2130"/>
    <x v="200"/>
    <n v="2026"/>
    <x v="2"/>
    <n v="7"/>
    <x v="6"/>
    <x v="1"/>
    <x v="14"/>
    <x v="2"/>
    <x v="0"/>
    <x v="1"/>
    <s v="Trail Boots"/>
    <n v="1"/>
    <n v="145.21"/>
    <n v="0"/>
    <n v="80.52"/>
    <n v="145.21"/>
    <n v="80.52"/>
    <n v="64.690000000000012"/>
    <n v="0.44549273466014744"/>
  </r>
  <r>
    <n v="2474"/>
    <x v="200"/>
    <n v="2026"/>
    <x v="2"/>
    <n v="7"/>
    <x v="6"/>
    <x v="2"/>
    <x v="2"/>
    <x v="2"/>
    <x v="0"/>
    <x v="0"/>
    <s v="Compact Repair Kit"/>
    <n v="2"/>
    <n v="39.78"/>
    <n v="0.1"/>
    <n v="16.260000000000002"/>
    <n v="71.603999999999999"/>
    <n v="32.520000000000003"/>
    <n v="39.083999999999996"/>
    <n v="0.54583542818836928"/>
  </r>
  <r>
    <n v="2514"/>
    <x v="200"/>
    <n v="2026"/>
    <x v="2"/>
    <n v="7"/>
    <x v="6"/>
    <x v="1"/>
    <x v="6"/>
    <x v="0"/>
    <x v="1"/>
    <x v="2"/>
    <s v="Travel Backpack 35L"/>
    <n v="2"/>
    <n v="161.97"/>
    <n v="0.1"/>
    <n v="88.57"/>
    <n v="291.54599999999999"/>
    <n v="177.14"/>
    <n v="114.40600000000001"/>
    <n v="0.39241148909606033"/>
  </r>
  <r>
    <n v="2616"/>
    <x v="200"/>
    <n v="2026"/>
    <x v="2"/>
    <n v="7"/>
    <x v="6"/>
    <x v="2"/>
    <x v="3"/>
    <x v="2"/>
    <x v="1"/>
    <x v="4"/>
    <s v="Weighted Vest"/>
    <n v="2"/>
    <n v="125.37"/>
    <n v="0"/>
    <n v="68.040000000000006"/>
    <n v="250.74"/>
    <n v="136.08000000000001"/>
    <n v="114.66"/>
    <n v="0.457286432160804"/>
  </r>
  <r>
    <n v="2632"/>
    <x v="200"/>
    <n v="2026"/>
    <x v="2"/>
    <n v="7"/>
    <x v="6"/>
    <x v="0"/>
    <x v="15"/>
    <x v="0"/>
    <x v="1"/>
    <x v="3"/>
    <s v="Trail Tent 2P"/>
    <n v="1"/>
    <n v="196.57"/>
    <n v="0"/>
    <n v="104.78"/>
    <n v="196.57"/>
    <n v="104.78"/>
    <n v="91.789999999999992"/>
    <n v="0.46695833545301924"/>
  </r>
  <r>
    <n v="3725"/>
    <x v="200"/>
    <n v="2026"/>
    <x v="2"/>
    <n v="7"/>
    <x v="6"/>
    <x v="2"/>
    <x v="16"/>
    <x v="0"/>
    <x v="0"/>
    <x v="3"/>
    <s v="Trail Tent 2P"/>
    <n v="2"/>
    <n v="195.74"/>
    <n v="0.05"/>
    <n v="107.17"/>
    <n v="371.90600000000001"/>
    <n v="214.34"/>
    <n v="157.566"/>
    <n v="0.4236715729243411"/>
  </r>
  <r>
    <n v="3834"/>
    <x v="200"/>
    <n v="2026"/>
    <x v="2"/>
    <n v="7"/>
    <x v="6"/>
    <x v="1"/>
    <x v="14"/>
    <x v="2"/>
    <x v="1"/>
    <x v="3"/>
    <s v="Trail Tent 2P"/>
    <n v="3"/>
    <n v="192.28"/>
    <n v="0"/>
    <n v="104.3"/>
    <n v="576.84"/>
    <n v="312.89999999999998"/>
    <n v="263.94000000000005"/>
    <n v="0.45756188891200339"/>
  </r>
  <r>
    <n v="159"/>
    <x v="201"/>
    <n v="2026"/>
    <x v="2"/>
    <n v="7"/>
    <x v="6"/>
    <x v="1"/>
    <x v="1"/>
    <x v="0"/>
    <x v="0"/>
    <x v="1"/>
    <s v="Trekking Poles"/>
    <n v="2"/>
    <n v="70.150000000000006"/>
    <n v="0.05"/>
    <n v="32.950000000000003"/>
    <n v="133.285"/>
    <n v="65.900000000000006"/>
    <n v="67.384999999999991"/>
    <n v="0.50557076940390888"/>
  </r>
  <r>
    <n v="435"/>
    <x v="201"/>
    <n v="2026"/>
    <x v="2"/>
    <n v="7"/>
    <x v="6"/>
    <x v="2"/>
    <x v="2"/>
    <x v="0"/>
    <x v="0"/>
    <x v="3"/>
    <s v="Alpine Tent 4P"/>
    <n v="2"/>
    <n v="342.38"/>
    <n v="0.05"/>
    <n v="192.01"/>
    <n v="650.52199999999993"/>
    <n v="384.02"/>
    <n v="266.50199999999995"/>
    <n v="0.40967407712575438"/>
  </r>
  <r>
    <n v="1467"/>
    <x v="201"/>
    <n v="2026"/>
    <x v="2"/>
    <n v="7"/>
    <x v="6"/>
    <x v="1"/>
    <x v="14"/>
    <x v="3"/>
    <x v="1"/>
    <x v="4"/>
    <s v="Training Mat"/>
    <n v="1"/>
    <n v="50.59"/>
    <n v="0.05"/>
    <n v="22.04"/>
    <n v="48.060499999999998"/>
    <n v="22.04"/>
    <n v="26.020499999999998"/>
    <n v="0.54141134611583319"/>
  </r>
  <r>
    <n v="1552"/>
    <x v="201"/>
    <n v="2026"/>
    <x v="2"/>
    <n v="7"/>
    <x v="6"/>
    <x v="3"/>
    <x v="4"/>
    <x v="2"/>
    <x v="1"/>
    <x v="2"/>
    <s v="Packing Cube Set"/>
    <n v="2"/>
    <n v="46.34"/>
    <n v="0.1"/>
    <n v="18.41"/>
    <n v="83.412000000000006"/>
    <n v="36.82"/>
    <n v="46.592000000000006"/>
    <n v="0.55857670359180933"/>
  </r>
  <r>
    <n v="1745"/>
    <x v="201"/>
    <n v="2026"/>
    <x v="2"/>
    <n v="7"/>
    <x v="6"/>
    <x v="1"/>
    <x v="6"/>
    <x v="3"/>
    <x v="1"/>
    <x v="1"/>
    <s v="Hiking Daypack 20L"/>
    <n v="1"/>
    <n v="91.45"/>
    <n v="0"/>
    <n v="44.16"/>
    <n v="91.45"/>
    <n v="44.16"/>
    <n v="47.290000000000006"/>
    <n v="0.51711317659923461"/>
  </r>
  <r>
    <n v="2174"/>
    <x v="201"/>
    <n v="2026"/>
    <x v="2"/>
    <n v="7"/>
    <x v="6"/>
    <x v="3"/>
    <x v="8"/>
    <x v="3"/>
    <x v="0"/>
    <x v="0"/>
    <s v="Compact Repair Kit"/>
    <n v="3"/>
    <n v="40.28"/>
    <n v="0"/>
    <n v="17.12"/>
    <n v="120.84"/>
    <n v="51.36"/>
    <n v="69.48"/>
    <n v="0.57497517378351537"/>
  </r>
  <r>
    <n v="3444"/>
    <x v="201"/>
    <n v="2026"/>
    <x v="2"/>
    <n v="7"/>
    <x v="6"/>
    <x v="1"/>
    <x v="14"/>
    <x v="0"/>
    <x v="0"/>
    <x v="4"/>
    <s v="Recovery Roller"/>
    <n v="2"/>
    <n v="36.93"/>
    <n v="0"/>
    <n v="13.63"/>
    <n v="73.86"/>
    <n v="27.26"/>
    <n v="46.599999999999994"/>
    <n v="0.63092336853506625"/>
  </r>
  <r>
    <n v="3646"/>
    <x v="201"/>
    <n v="2026"/>
    <x v="2"/>
    <n v="7"/>
    <x v="6"/>
    <x v="2"/>
    <x v="2"/>
    <x v="3"/>
    <x v="0"/>
    <x v="1"/>
    <s v="Trail Boots"/>
    <n v="1"/>
    <n v="143.69"/>
    <n v="0"/>
    <n v="80.87"/>
    <n v="143.69"/>
    <n v="80.87"/>
    <n v="62.819999999999993"/>
    <n v="0.43719117544714309"/>
  </r>
  <r>
    <n v="4558"/>
    <x v="201"/>
    <n v="2026"/>
    <x v="2"/>
    <n v="7"/>
    <x v="6"/>
    <x v="1"/>
    <x v="14"/>
    <x v="3"/>
    <x v="1"/>
    <x v="1"/>
    <s v="Trail Boots"/>
    <n v="2"/>
    <n v="147.09"/>
    <n v="0"/>
    <n v="81.58"/>
    <n v="294.18"/>
    <n v="163.16"/>
    <n v="131.02000000000001"/>
    <n v="0.44537358080087025"/>
  </r>
  <r>
    <n v="4564"/>
    <x v="201"/>
    <n v="2026"/>
    <x v="2"/>
    <n v="7"/>
    <x v="6"/>
    <x v="2"/>
    <x v="5"/>
    <x v="0"/>
    <x v="1"/>
    <x v="1"/>
    <s v="Summit Backpack 45L"/>
    <n v="1"/>
    <n v="153.88"/>
    <n v="0"/>
    <n v="80.98"/>
    <n v="153.88"/>
    <n v="80.98"/>
    <n v="72.899999999999991"/>
    <n v="0.47374577592929551"/>
  </r>
  <r>
    <n v="4616"/>
    <x v="201"/>
    <n v="2026"/>
    <x v="2"/>
    <n v="7"/>
    <x v="6"/>
    <x v="3"/>
    <x v="13"/>
    <x v="3"/>
    <x v="1"/>
    <x v="1"/>
    <s v="Trekking Poles"/>
    <n v="3"/>
    <n v="72.2"/>
    <n v="0"/>
    <n v="31.45"/>
    <n v="216.60000000000002"/>
    <n v="94.35"/>
    <n v="122.25000000000003"/>
    <n v="0.5644044321329641"/>
  </r>
  <r>
    <n v="536"/>
    <x v="202"/>
    <n v="2026"/>
    <x v="2"/>
    <n v="7"/>
    <x v="6"/>
    <x v="3"/>
    <x v="13"/>
    <x v="2"/>
    <x v="2"/>
    <x v="4"/>
    <s v="Resistance Band Set"/>
    <n v="1"/>
    <n v="40.67"/>
    <n v="0"/>
    <n v="14.28"/>
    <n v="40.67"/>
    <n v="14.28"/>
    <n v="26.39"/>
    <n v="0.64888123924268504"/>
  </r>
  <r>
    <n v="571"/>
    <x v="202"/>
    <n v="2026"/>
    <x v="2"/>
    <n v="7"/>
    <x v="6"/>
    <x v="0"/>
    <x v="0"/>
    <x v="0"/>
    <x v="1"/>
    <x v="1"/>
    <s v="Summit Backpack 45L"/>
    <n v="3"/>
    <n v="152.53"/>
    <n v="0"/>
    <n v="80.88"/>
    <n v="457.59000000000003"/>
    <n v="242.64"/>
    <n v="214.95000000000005"/>
    <n v="0.46974365698551113"/>
  </r>
  <r>
    <n v="965"/>
    <x v="202"/>
    <n v="2026"/>
    <x v="2"/>
    <n v="7"/>
    <x v="6"/>
    <x v="1"/>
    <x v="11"/>
    <x v="2"/>
    <x v="0"/>
    <x v="2"/>
    <s v="Insulated Bottle"/>
    <n v="2"/>
    <n v="35.39"/>
    <n v="0.05"/>
    <n v="13.39"/>
    <n v="67.241"/>
    <n v="26.78"/>
    <n v="40.460999999999999"/>
    <n v="0.60173108668818132"/>
  </r>
  <r>
    <n v="1504"/>
    <x v="202"/>
    <n v="2026"/>
    <x v="2"/>
    <n v="7"/>
    <x v="6"/>
    <x v="3"/>
    <x v="4"/>
    <x v="0"/>
    <x v="0"/>
    <x v="1"/>
    <s v="Hiking Daypack 20L"/>
    <n v="5"/>
    <n v="93.35"/>
    <n v="0"/>
    <n v="46.31"/>
    <n v="466.75"/>
    <n v="231.55"/>
    <n v="235.2"/>
    <n v="0.50391001606855912"/>
  </r>
  <r>
    <n v="2560"/>
    <x v="202"/>
    <n v="2026"/>
    <x v="2"/>
    <n v="7"/>
    <x v="6"/>
    <x v="1"/>
    <x v="12"/>
    <x v="0"/>
    <x v="0"/>
    <x v="0"/>
    <s v="Trail Bike Light"/>
    <n v="2"/>
    <n v="51.71"/>
    <n v="0"/>
    <n v="22.75"/>
    <n v="103.42"/>
    <n v="45.5"/>
    <n v="57.92"/>
    <n v="0.5600464126861342"/>
  </r>
  <r>
    <n v="2758"/>
    <x v="202"/>
    <n v="2026"/>
    <x v="2"/>
    <n v="7"/>
    <x v="6"/>
    <x v="0"/>
    <x v="0"/>
    <x v="0"/>
    <x v="1"/>
    <x v="0"/>
    <s v="Compact Repair Kit"/>
    <n v="1"/>
    <n v="39.86"/>
    <n v="0"/>
    <n v="16.53"/>
    <n v="39.86"/>
    <n v="16.53"/>
    <n v="23.33"/>
    <n v="0.58529854490717503"/>
  </r>
  <r>
    <n v="4030"/>
    <x v="202"/>
    <n v="2026"/>
    <x v="2"/>
    <n v="7"/>
    <x v="6"/>
    <x v="3"/>
    <x v="8"/>
    <x v="0"/>
    <x v="1"/>
    <x v="3"/>
    <s v="Portable Camp Stove"/>
    <n v="2"/>
    <n v="83.71"/>
    <n v="0"/>
    <n v="39.29"/>
    <n v="167.42"/>
    <n v="78.58"/>
    <n v="88.839999999999989"/>
    <n v="0.53064150041811009"/>
  </r>
  <r>
    <n v="4337"/>
    <x v="202"/>
    <n v="2026"/>
    <x v="2"/>
    <n v="7"/>
    <x v="6"/>
    <x v="1"/>
    <x v="14"/>
    <x v="2"/>
    <x v="1"/>
    <x v="2"/>
    <s v="Packing Cube Set"/>
    <n v="1"/>
    <n v="47.62"/>
    <n v="0"/>
    <n v="17.82"/>
    <n v="47.62"/>
    <n v="17.82"/>
    <n v="29.799999999999997"/>
    <n v="0.62578748425031494"/>
  </r>
  <r>
    <n v="5129"/>
    <x v="202"/>
    <n v="2026"/>
    <x v="2"/>
    <n v="7"/>
    <x v="6"/>
    <x v="1"/>
    <x v="12"/>
    <x v="0"/>
    <x v="0"/>
    <x v="0"/>
    <s v="Commuter Helmet"/>
    <n v="1"/>
    <n v="80.05"/>
    <n v="0.05"/>
    <n v="43.81"/>
    <n v="76.047499999999999"/>
    <n v="43.81"/>
    <n v="32.237499999999997"/>
    <n v="0.42391268615010352"/>
  </r>
  <r>
    <n v="81"/>
    <x v="203"/>
    <n v="2026"/>
    <x v="2"/>
    <n v="7"/>
    <x v="6"/>
    <x v="3"/>
    <x v="8"/>
    <x v="2"/>
    <x v="0"/>
    <x v="4"/>
    <s v="Training Mat"/>
    <n v="1"/>
    <n v="51.82"/>
    <n v="0"/>
    <n v="21.43"/>
    <n v="51.82"/>
    <n v="21.43"/>
    <n v="30.39"/>
    <n v="0.58645310690852959"/>
  </r>
  <r>
    <n v="493"/>
    <x v="203"/>
    <n v="2026"/>
    <x v="2"/>
    <n v="7"/>
    <x v="6"/>
    <x v="1"/>
    <x v="11"/>
    <x v="0"/>
    <x v="2"/>
    <x v="2"/>
    <s v="Travel Backpack 35L"/>
    <n v="4"/>
    <n v="161.28"/>
    <n v="0.15"/>
    <n v="89.2"/>
    <n v="548.35199999999998"/>
    <n v="356.8"/>
    <n v="191.55199999999996"/>
    <n v="0.3493230625583566"/>
  </r>
  <r>
    <n v="613"/>
    <x v="203"/>
    <n v="2026"/>
    <x v="2"/>
    <n v="7"/>
    <x v="6"/>
    <x v="0"/>
    <x v="0"/>
    <x v="0"/>
    <x v="1"/>
    <x v="0"/>
    <s v="Compact Repair Kit"/>
    <n v="1"/>
    <n v="39.86"/>
    <n v="0.05"/>
    <n v="16.989999999999998"/>
    <n v="37.866999999999997"/>
    <n v="16.989999999999998"/>
    <n v="20.876999999999999"/>
    <n v="0.55132437214461139"/>
  </r>
  <r>
    <n v="958"/>
    <x v="203"/>
    <n v="2026"/>
    <x v="2"/>
    <n v="7"/>
    <x v="6"/>
    <x v="3"/>
    <x v="8"/>
    <x v="3"/>
    <x v="1"/>
    <x v="0"/>
    <s v="Cycling Pack 12L"/>
    <n v="6"/>
    <n v="102.96"/>
    <n v="0.05"/>
    <n v="51.74"/>
    <n v="586.87199999999996"/>
    <n v="310.44"/>
    <n v="276.43199999999996"/>
    <n v="0.47102604997341835"/>
  </r>
  <r>
    <n v="1270"/>
    <x v="203"/>
    <n v="2026"/>
    <x v="2"/>
    <n v="7"/>
    <x v="6"/>
    <x v="1"/>
    <x v="12"/>
    <x v="3"/>
    <x v="0"/>
    <x v="1"/>
    <s v="Hiking Daypack 20L"/>
    <n v="1"/>
    <n v="94.04"/>
    <n v="0"/>
    <n v="44.88"/>
    <n v="94.04"/>
    <n v="44.88"/>
    <n v="49.160000000000004"/>
    <n v="0.52275627392598889"/>
  </r>
  <r>
    <n v="1513"/>
    <x v="203"/>
    <n v="2026"/>
    <x v="2"/>
    <n v="7"/>
    <x v="6"/>
    <x v="3"/>
    <x v="8"/>
    <x v="0"/>
    <x v="1"/>
    <x v="1"/>
    <s v="Trekking Poles"/>
    <n v="2"/>
    <n v="70.790000000000006"/>
    <n v="0"/>
    <n v="32.44"/>
    <n v="141.58000000000001"/>
    <n v="64.88"/>
    <n v="76.700000000000017"/>
    <n v="0.541743184065546"/>
  </r>
  <r>
    <n v="2009"/>
    <x v="203"/>
    <n v="2026"/>
    <x v="2"/>
    <n v="7"/>
    <x v="6"/>
    <x v="2"/>
    <x v="10"/>
    <x v="0"/>
    <x v="1"/>
    <x v="2"/>
    <s v="Packing Cube Set"/>
    <n v="2"/>
    <n v="46.41"/>
    <n v="0"/>
    <n v="18.600000000000001"/>
    <n v="92.82"/>
    <n v="37.200000000000003"/>
    <n v="55.61999999999999"/>
    <n v="0.59922430510665803"/>
  </r>
  <r>
    <n v="2838"/>
    <x v="203"/>
    <n v="2026"/>
    <x v="2"/>
    <n v="7"/>
    <x v="6"/>
    <x v="3"/>
    <x v="13"/>
    <x v="3"/>
    <x v="1"/>
    <x v="1"/>
    <s v="Trekking Poles"/>
    <n v="1"/>
    <n v="69.75"/>
    <n v="0"/>
    <n v="33.299999999999997"/>
    <n v="69.75"/>
    <n v="33.299999999999997"/>
    <n v="36.450000000000003"/>
    <n v="0.52258064516129032"/>
  </r>
  <r>
    <n v="3730"/>
    <x v="203"/>
    <n v="2026"/>
    <x v="2"/>
    <n v="7"/>
    <x v="6"/>
    <x v="0"/>
    <x v="15"/>
    <x v="2"/>
    <x v="2"/>
    <x v="0"/>
    <s v="Compact Repair Kit"/>
    <n v="3"/>
    <n v="40.81"/>
    <n v="0"/>
    <n v="16.86"/>
    <n v="122.43"/>
    <n v="50.58"/>
    <n v="71.850000000000009"/>
    <n v="0.58686596422445481"/>
  </r>
  <r>
    <n v="4287"/>
    <x v="203"/>
    <n v="2026"/>
    <x v="2"/>
    <n v="7"/>
    <x v="6"/>
    <x v="3"/>
    <x v="8"/>
    <x v="3"/>
    <x v="0"/>
    <x v="1"/>
    <s v="Summit Backpack 45L"/>
    <n v="5"/>
    <n v="156.69"/>
    <n v="0"/>
    <n v="80.489999999999995"/>
    <n v="783.45"/>
    <n v="402.45"/>
    <n v="381.00000000000006"/>
    <n v="0.48631054949262881"/>
  </r>
  <r>
    <n v="4297"/>
    <x v="203"/>
    <n v="2026"/>
    <x v="2"/>
    <n v="7"/>
    <x v="6"/>
    <x v="1"/>
    <x v="6"/>
    <x v="3"/>
    <x v="0"/>
    <x v="2"/>
    <s v="Travel Backpack 35L"/>
    <n v="1"/>
    <n v="168.59"/>
    <n v="0.1"/>
    <n v="88.8"/>
    <n v="151.73099999999999"/>
    <n v="88.8"/>
    <n v="62.930999999999997"/>
    <n v="0.41475374181940405"/>
  </r>
  <r>
    <n v="5118"/>
    <x v="203"/>
    <n v="2026"/>
    <x v="2"/>
    <n v="7"/>
    <x v="6"/>
    <x v="1"/>
    <x v="12"/>
    <x v="0"/>
    <x v="2"/>
    <x v="2"/>
    <s v="Insulated Bottle"/>
    <n v="5"/>
    <n v="36.880000000000003"/>
    <n v="0.1"/>
    <n v="13.76"/>
    <n v="165.96"/>
    <n v="68.8"/>
    <n v="97.160000000000011"/>
    <n v="0.58544227524704751"/>
  </r>
  <r>
    <n v="363"/>
    <x v="204"/>
    <n v="2026"/>
    <x v="2"/>
    <n v="7"/>
    <x v="6"/>
    <x v="0"/>
    <x v="0"/>
    <x v="1"/>
    <x v="2"/>
    <x v="2"/>
    <s v="Carry-On Duffel"/>
    <n v="8"/>
    <n v="136.13"/>
    <n v="0.1"/>
    <n v="66.55"/>
    <n v="980.13599999999997"/>
    <n v="532.4"/>
    <n v="447.73599999999999"/>
    <n v="0.45681007533648393"/>
  </r>
  <r>
    <n v="4243"/>
    <x v="204"/>
    <n v="2026"/>
    <x v="2"/>
    <n v="7"/>
    <x v="6"/>
    <x v="1"/>
    <x v="14"/>
    <x v="3"/>
    <x v="0"/>
    <x v="0"/>
    <s v="Compact Repair Kit"/>
    <n v="2"/>
    <n v="40.479999999999997"/>
    <n v="0.05"/>
    <n v="16.93"/>
    <n v="76.911999999999992"/>
    <n v="33.86"/>
    <n v="43.051999999999992"/>
    <n v="0.5597566049511129"/>
  </r>
  <r>
    <n v="4348"/>
    <x v="204"/>
    <n v="2026"/>
    <x v="2"/>
    <n v="7"/>
    <x v="6"/>
    <x v="0"/>
    <x v="0"/>
    <x v="0"/>
    <x v="1"/>
    <x v="0"/>
    <s v="Trail Bike Light"/>
    <n v="4"/>
    <n v="50.09"/>
    <n v="0"/>
    <n v="22.11"/>
    <n v="200.36"/>
    <n v="88.44"/>
    <n v="111.92000000000002"/>
    <n v="0.55859452984627678"/>
  </r>
  <r>
    <n v="4405"/>
    <x v="204"/>
    <n v="2026"/>
    <x v="2"/>
    <n v="7"/>
    <x v="6"/>
    <x v="3"/>
    <x v="8"/>
    <x v="0"/>
    <x v="0"/>
    <x v="1"/>
    <s v="Summit Backpack 45L"/>
    <n v="1"/>
    <n v="156.54"/>
    <n v="0.1"/>
    <n v="77.38"/>
    <n v="140.886"/>
    <n v="77.38"/>
    <n v="63.506"/>
    <n v="0.4507616086765186"/>
  </r>
  <r>
    <n v="4857"/>
    <x v="204"/>
    <n v="2026"/>
    <x v="2"/>
    <n v="7"/>
    <x v="6"/>
    <x v="1"/>
    <x v="6"/>
    <x v="2"/>
    <x v="0"/>
    <x v="1"/>
    <s v="Summit Backpack 45L"/>
    <n v="1"/>
    <n v="152.1"/>
    <n v="0.1"/>
    <n v="80.459999999999994"/>
    <n v="136.88999999999999"/>
    <n v="80.459999999999994"/>
    <n v="56.429999999999993"/>
    <n v="0.41222879684418146"/>
  </r>
  <r>
    <n v="87"/>
    <x v="205"/>
    <n v="2026"/>
    <x v="2"/>
    <n v="7"/>
    <x v="6"/>
    <x v="1"/>
    <x v="11"/>
    <x v="0"/>
    <x v="0"/>
    <x v="1"/>
    <s v="Summit Backpack 45L"/>
    <n v="1"/>
    <n v="155.35"/>
    <n v="0"/>
    <n v="80.47"/>
    <n v="155.35"/>
    <n v="80.47"/>
    <n v="74.88"/>
    <n v="0.48200836820083681"/>
  </r>
  <r>
    <n v="315"/>
    <x v="205"/>
    <n v="2026"/>
    <x v="2"/>
    <n v="7"/>
    <x v="6"/>
    <x v="2"/>
    <x v="3"/>
    <x v="3"/>
    <x v="1"/>
    <x v="0"/>
    <s v="Commuter Helmet"/>
    <n v="1"/>
    <n v="81.13"/>
    <n v="0.05"/>
    <n v="42.41"/>
    <n v="77.073499999999996"/>
    <n v="42.41"/>
    <n v="34.663499999999999"/>
    <n v="0.44974602165465433"/>
  </r>
  <r>
    <n v="970"/>
    <x v="205"/>
    <n v="2026"/>
    <x v="2"/>
    <n v="7"/>
    <x v="6"/>
    <x v="1"/>
    <x v="11"/>
    <x v="0"/>
    <x v="1"/>
    <x v="1"/>
    <s v="Trail Boots"/>
    <n v="1"/>
    <n v="145.87"/>
    <n v="0"/>
    <n v="81.430000000000007"/>
    <n v="145.87"/>
    <n v="81.430000000000007"/>
    <n v="64.44"/>
    <n v="0.44176321382052508"/>
  </r>
  <r>
    <n v="1891"/>
    <x v="205"/>
    <n v="2026"/>
    <x v="2"/>
    <n v="7"/>
    <x v="6"/>
    <x v="1"/>
    <x v="12"/>
    <x v="0"/>
    <x v="1"/>
    <x v="1"/>
    <s v="Summit Backpack 45L"/>
    <n v="6"/>
    <n v="151.88999999999999"/>
    <n v="0.15"/>
    <n v="76.83"/>
    <n v="774.6389999999999"/>
    <n v="460.98"/>
    <n v="313.65899999999988"/>
    <n v="0.40490989996630677"/>
  </r>
  <r>
    <n v="2148"/>
    <x v="205"/>
    <n v="2026"/>
    <x v="2"/>
    <n v="7"/>
    <x v="6"/>
    <x v="2"/>
    <x v="10"/>
    <x v="0"/>
    <x v="1"/>
    <x v="4"/>
    <s v="Resistance Band Set"/>
    <n v="2"/>
    <n v="41.14"/>
    <n v="0.1"/>
    <n v="14.84"/>
    <n v="74.052000000000007"/>
    <n v="29.68"/>
    <n v="44.372000000000007"/>
    <n v="0.59920056176740677"/>
  </r>
  <r>
    <n v="2467"/>
    <x v="205"/>
    <n v="2026"/>
    <x v="2"/>
    <n v="7"/>
    <x v="6"/>
    <x v="3"/>
    <x v="4"/>
    <x v="2"/>
    <x v="0"/>
    <x v="0"/>
    <s v="Trail Bike Light"/>
    <n v="1"/>
    <n v="49.5"/>
    <n v="0"/>
    <n v="21.83"/>
    <n v="49.5"/>
    <n v="21.83"/>
    <n v="27.67"/>
    <n v="0.55898989898989904"/>
  </r>
  <r>
    <n v="3710"/>
    <x v="205"/>
    <n v="2026"/>
    <x v="2"/>
    <n v="7"/>
    <x v="6"/>
    <x v="3"/>
    <x v="7"/>
    <x v="0"/>
    <x v="1"/>
    <x v="2"/>
    <s v="Packing Cube Set"/>
    <n v="2"/>
    <n v="46.48"/>
    <n v="0.05"/>
    <n v="18.760000000000002"/>
    <n v="88.311999999999983"/>
    <n v="37.520000000000003"/>
    <n v="50.79199999999998"/>
    <n v="0.57514267596702584"/>
  </r>
  <r>
    <n v="3714"/>
    <x v="205"/>
    <n v="2026"/>
    <x v="2"/>
    <n v="7"/>
    <x v="6"/>
    <x v="2"/>
    <x v="2"/>
    <x v="3"/>
    <x v="0"/>
    <x v="2"/>
    <s v="Insulated Bottle"/>
    <n v="1"/>
    <n v="36.909999999999997"/>
    <n v="0"/>
    <n v="13.56"/>
    <n v="36.909999999999997"/>
    <n v="13.56"/>
    <n v="23.349999999999994"/>
    <n v="0.63261988620969922"/>
  </r>
  <r>
    <n v="3893"/>
    <x v="205"/>
    <n v="2026"/>
    <x v="2"/>
    <n v="7"/>
    <x v="6"/>
    <x v="0"/>
    <x v="0"/>
    <x v="0"/>
    <x v="0"/>
    <x v="2"/>
    <s v="Insulated Bottle"/>
    <n v="1"/>
    <n v="35.6"/>
    <n v="0"/>
    <n v="13.91"/>
    <n v="35.6"/>
    <n v="13.91"/>
    <n v="21.69"/>
    <n v="0.60926966292134832"/>
  </r>
  <r>
    <n v="4136"/>
    <x v="205"/>
    <n v="2026"/>
    <x v="2"/>
    <n v="7"/>
    <x v="6"/>
    <x v="1"/>
    <x v="11"/>
    <x v="2"/>
    <x v="1"/>
    <x v="0"/>
    <s v="Commuter Helmet"/>
    <n v="2"/>
    <n v="80.25"/>
    <n v="0.05"/>
    <n v="42.39"/>
    <n v="152.47499999999999"/>
    <n v="84.78"/>
    <n v="67.694999999999993"/>
    <n v="0.44397442203639936"/>
  </r>
  <r>
    <n v="4212"/>
    <x v="205"/>
    <n v="2026"/>
    <x v="2"/>
    <n v="7"/>
    <x v="6"/>
    <x v="0"/>
    <x v="0"/>
    <x v="3"/>
    <x v="0"/>
    <x v="2"/>
    <s v="Packing Cube Set"/>
    <n v="2"/>
    <n v="47.52"/>
    <n v="0.1"/>
    <n v="17.86"/>
    <n v="85.536000000000001"/>
    <n v="35.72"/>
    <n v="49.816000000000003"/>
    <n v="0.58239805462027683"/>
  </r>
  <r>
    <n v="4332"/>
    <x v="205"/>
    <n v="2026"/>
    <x v="2"/>
    <n v="7"/>
    <x v="6"/>
    <x v="3"/>
    <x v="13"/>
    <x v="0"/>
    <x v="1"/>
    <x v="2"/>
    <s v="Travel Backpack 35L"/>
    <n v="2"/>
    <n v="164.58"/>
    <n v="0.1"/>
    <n v="86.55"/>
    <n v="296.24400000000003"/>
    <n v="173.1"/>
    <n v="123.14400000000003"/>
    <n v="0.41568436829100341"/>
  </r>
  <r>
    <n v="702"/>
    <x v="206"/>
    <n v="2026"/>
    <x v="2"/>
    <n v="7"/>
    <x v="6"/>
    <x v="0"/>
    <x v="9"/>
    <x v="0"/>
    <x v="1"/>
    <x v="0"/>
    <s v="Compact Repair Kit"/>
    <n v="1"/>
    <n v="39.99"/>
    <n v="0.05"/>
    <n v="16.739999999999998"/>
    <n v="37.990499999999997"/>
    <n v="16.739999999999998"/>
    <n v="21.250499999999999"/>
    <n v="0.55936352509179932"/>
  </r>
  <r>
    <n v="1223"/>
    <x v="206"/>
    <n v="2026"/>
    <x v="2"/>
    <n v="7"/>
    <x v="6"/>
    <x v="1"/>
    <x v="12"/>
    <x v="2"/>
    <x v="1"/>
    <x v="1"/>
    <s v="Trail Boots"/>
    <n v="1"/>
    <n v="140.44"/>
    <n v="0"/>
    <n v="77.08"/>
    <n v="140.44"/>
    <n v="77.08"/>
    <n v="63.36"/>
    <n v="0.45115351751637711"/>
  </r>
  <r>
    <n v="1370"/>
    <x v="206"/>
    <n v="2026"/>
    <x v="2"/>
    <n v="7"/>
    <x v="6"/>
    <x v="2"/>
    <x v="10"/>
    <x v="3"/>
    <x v="1"/>
    <x v="4"/>
    <s v="Weighted Vest"/>
    <n v="2"/>
    <n v="123.73"/>
    <n v="0.05"/>
    <n v="68.22"/>
    <n v="235.08699999999999"/>
    <n v="136.44"/>
    <n v="98.646999999999991"/>
    <n v="0.41961911973014243"/>
  </r>
  <r>
    <n v="3476"/>
    <x v="206"/>
    <n v="2026"/>
    <x v="2"/>
    <n v="7"/>
    <x v="6"/>
    <x v="3"/>
    <x v="13"/>
    <x v="1"/>
    <x v="1"/>
    <x v="2"/>
    <s v="Carry-On Duffel"/>
    <n v="3"/>
    <n v="132.68"/>
    <n v="0.15"/>
    <n v="67.38"/>
    <n v="338.334"/>
    <n v="202.14"/>
    <n v="136.19400000000002"/>
    <n v="0.40254304917625783"/>
  </r>
  <r>
    <n v="4066"/>
    <x v="206"/>
    <n v="2026"/>
    <x v="2"/>
    <n v="7"/>
    <x v="6"/>
    <x v="3"/>
    <x v="7"/>
    <x v="2"/>
    <x v="1"/>
    <x v="4"/>
    <s v="Recovery Roller"/>
    <n v="1"/>
    <n v="35.479999999999997"/>
    <n v="0.05"/>
    <n v="14.15"/>
    <n v="33.705999999999996"/>
    <n v="14.15"/>
    <n v="19.555999999999997"/>
    <n v="0.58019343737020113"/>
  </r>
  <r>
    <n v="4153"/>
    <x v="206"/>
    <n v="2026"/>
    <x v="2"/>
    <n v="7"/>
    <x v="6"/>
    <x v="3"/>
    <x v="7"/>
    <x v="0"/>
    <x v="2"/>
    <x v="2"/>
    <s v="Carry-On Duffel"/>
    <n v="3"/>
    <n v="134.63"/>
    <n v="0"/>
    <n v="67.2"/>
    <n v="403.89"/>
    <n v="201.60000000000002"/>
    <n v="202.28999999999996"/>
    <n v="0.50085419297333422"/>
  </r>
  <r>
    <n v="379"/>
    <x v="207"/>
    <n v="2026"/>
    <x v="2"/>
    <n v="7"/>
    <x v="6"/>
    <x v="0"/>
    <x v="9"/>
    <x v="3"/>
    <x v="1"/>
    <x v="1"/>
    <s v="Trekking Poles"/>
    <n v="3"/>
    <n v="72.03"/>
    <n v="0"/>
    <n v="32.46"/>
    <n v="216.09"/>
    <n v="97.38"/>
    <n v="118.71000000000001"/>
    <n v="0.54935443565181175"/>
  </r>
  <r>
    <n v="820"/>
    <x v="207"/>
    <n v="2026"/>
    <x v="2"/>
    <n v="7"/>
    <x v="6"/>
    <x v="3"/>
    <x v="7"/>
    <x v="3"/>
    <x v="0"/>
    <x v="4"/>
    <s v="Resistance Band Set"/>
    <n v="1"/>
    <n v="40.24"/>
    <n v="0"/>
    <n v="15.05"/>
    <n v="40.24"/>
    <n v="15.05"/>
    <n v="25.19"/>
    <n v="0.62599403578528823"/>
  </r>
  <r>
    <n v="2003"/>
    <x v="207"/>
    <n v="2026"/>
    <x v="2"/>
    <n v="7"/>
    <x v="6"/>
    <x v="2"/>
    <x v="5"/>
    <x v="2"/>
    <x v="0"/>
    <x v="2"/>
    <s v="Insulated Bottle"/>
    <n v="1"/>
    <n v="36.14"/>
    <n v="0"/>
    <n v="13.52"/>
    <n v="36.14"/>
    <n v="13.52"/>
    <n v="22.62"/>
    <n v="0.62589928057553956"/>
  </r>
  <r>
    <n v="2682"/>
    <x v="207"/>
    <n v="2026"/>
    <x v="2"/>
    <n v="7"/>
    <x v="6"/>
    <x v="1"/>
    <x v="11"/>
    <x v="0"/>
    <x v="1"/>
    <x v="4"/>
    <s v="Resistance Band Set"/>
    <n v="2"/>
    <n v="40.22"/>
    <n v="0.05"/>
    <n v="14.72"/>
    <n v="76.417999999999992"/>
    <n v="29.44"/>
    <n v="46.977999999999994"/>
    <n v="0.61475045146431473"/>
  </r>
  <r>
    <n v="3860"/>
    <x v="207"/>
    <n v="2026"/>
    <x v="2"/>
    <n v="7"/>
    <x v="6"/>
    <x v="3"/>
    <x v="7"/>
    <x v="0"/>
    <x v="0"/>
    <x v="4"/>
    <s v="Recovery Roller"/>
    <n v="3"/>
    <n v="37.130000000000003"/>
    <n v="0.05"/>
    <n v="14.29"/>
    <n v="105.82050000000001"/>
    <n v="42.87"/>
    <n v="62.950500000000012"/>
    <n v="0.59488000907196625"/>
  </r>
  <r>
    <n v="4063"/>
    <x v="207"/>
    <n v="2026"/>
    <x v="2"/>
    <n v="7"/>
    <x v="6"/>
    <x v="0"/>
    <x v="9"/>
    <x v="0"/>
    <x v="1"/>
    <x v="3"/>
    <s v="Compact Sleeping Bag"/>
    <n v="4"/>
    <n v="125.07"/>
    <n v="0.05"/>
    <n v="60"/>
    <n v="475.26599999999996"/>
    <n v="240"/>
    <n v="235.26599999999996"/>
    <n v="0.4950196311118405"/>
  </r>
  <r>
    <n v="4474"/>
    <x v="207"/>
    <n v="2026"/>
    <x v="2"/>
    <n v="7"/>
    <x v="6"/>
    <x v="3"/>
    <x v="13"/>
    <x v="1"/>
    <x v="0"/>
    <x v="4"/>
    <s v="Weighted Vest"/>
    <n v="5"/>
    <n v="122.14"/>
    <n v="0.05"/>
    <n v="70.64"/>
    <n v="580.16499999999996"/>
    <n v="353.2"/>
    <n v="226.96499999999997"/>
    <n v="0.39120767367903958"/>
  </r>
  <r>
    <n v="21"/>
    <x v="208"/>
    <n v="2026"/>
    <x v="2"/>
    <n v="7"/>
    <x v="6"/>
    <x v="1"/>
    <x v="11"/>
    <x v="0"/>
    <x v="2"/>
    <x v="3"/>
    <s v="Compact Sleeping Bag"/>
    <n v="1"/>
    <n v="120.09"/>
    <n v="0"/>
    <n v="62.18"/>
    <n v="120.09"/>
    <n v="62.18"/>
    <n v="57.910000000000004"/>
    <n v="0.48222166708302111"/>
  </r>
  <r>
    <n v="368"/>
    <x v="208"/>
    <n v="2026"/>
    <x v="2"/>
    <n v="7"/>
    <x v="6"/>
    <x v="3"/>
    <x v="4"/>
    <x v="3"/>
    <x v="0"/>
    <x v="0"/>
    <s v="Cycling Pack 12L"/>
    <n v="6"/>
    <n v="102.75"/>
    <n v="0"/>
    <n v="51.55"/>
    <n v="616.5"/>
    <n v="309.29999999999995"/>
    <n v="307.20000000000005"/>
    <n v="0.49829683698296845"/>
  </r>
  <r>
    <n v="457"/>
    <x v="208"/>
    <n v="2026"/>
    <x v="2"/>
    <n v="7"/>
    <x v="6"/>
    <x v="2"/>
    <x v="2"/>
    <x v="0"/>
    <x v="0"/>
    <x v="3"/>
    <s v="Trail Tent 2P"/>
    <n v="4"/>
    <n v="191.15"/>
    <n v="0"/>
    <n v="105.01"/>
    <n v="764.6"/>
    <n v="420.04"/>
    <n v="344.56"/>
    <n v="0.45064085796494896"/>
  </r>
  <r>
    <n v="1516"/>
    <x v="208"/>
    <n v="2026"/>
    <x v="2"/>
    <n v="7"/>
    <x v="6"/>
    <x v="0"/>
    <x v="9"/>
    <x v="0"/>
    <x v="2"/>
    <x v="4"/>
    <s v="Resistance Band Set"/>
    <n v="2"/>
    <n v="40.15"/>
    <n v="0.1"/>
    <n v="14.86"/>
    <n v="72.27"/>
    <n v="29.72"/>
    <n v="42.55"/>
    <n v="0.58876435588764353"/>
  </r>
  <r>
    <n v="2266"/>
    <x v="208"/>
    <n v="2026"/>
    <x v="2"/>
    <n v="7"/>
    <x v="6"/>
    <x v="1"/>
    <x v="11"/>
    <x v="3"/>
    <x v="2"/>
    <x v="3"/>
    <s v="Portable Camp Stove"/>
    <n v="1"/>
    <n v="83.05"/>
    <n v="0"/>
    <n v="38.86"/>
    <n v="83.05"/>
    <n v="38.86"/>
    <n v="44.19"/>
    <n v="0.53208910295003009"/>
  </r>
  <r>
    <n v="2802"/>
    <x v="208"/>
    <n v="2026"/>
    <x v="2"/>
    <n v="7"/>
    <x v="6"/>
    <x v="0"/>
    <x v="9"/>
    <x v="0"/>
    <x v="0"/>
    <x v="1"/>
    <s v="Trail Boots"/>
    <n v="2"/>
    <n v="146.22999999999999"/>
    <n v="0"/>
    <n v="79.040000000000006"/>
    <n v="292.45999999999998"/>
    <n v="158.08000000000001"/>
    <n v="134.37999999999997"/>
    <n v="0.45948163851466861"/>
  </r>
  <r>
    <n v="3604"/>
    <x v="208"/>
    <n v="2026"/>
    <x v="2"/>
    <n v="7"/>
    <x v="6"/>
    <x v="1"/>
    <x v="14"/>
    <x v="0"/>
    <x v="0"/>
    <x v="1"/>
    <s v="Trail Boots"/>
    <n v="2"/>
    <n v="144.09"/>
    <n v="0"/>
    <n v="77.67"/>
    <n v="288.18"/>
    <n v="155.34"/>
    <n v="132.84"/>
    <n v="0.46096189881324173"/>
  </r>
  <r>
    <n v="3644"/>
    <x v="208"/>
    <n v="2026"/>
    <x v="2"/>
    <n v="7"/>
    <x v="6"/>
    <x v="2"/>
    <x v="10"/>
    <x v="2"/>
    <x v="2"/>
    <x v="1"/>
    <s v="Hiking Daypack 20L"/>
    <n v="3"/>
    <n v="93.01"/>
    <n v="0.15"/>
    <n v="46.68"/>
    <n v="237.17550000000003"/>
    <n v="140.04"/>
    <n v="97.135500000000036"/>
    <n v="0.4095511551572571"/>
  </r>
  <r>
    <n v="4271"/>
    <x v="208"/>
    <n v="2026"/>
    <x v="2"/>
    <n v="7"/>
    <x v="6"/>
    <x v="0"/>
    <x v="0"/>
    <x v="2"/>
    <x v="1"/>
    <x v="3"/>
    <s v="Compact Sleeping Bag"/>
    <n v="1"/>
    <n v="121.61"/>
    <n v="0.1"/>
    <n v="60.58"/>
    <n v="109.449"/>
    <n v="60.58"/>
    <n v="48.869"/>
    <n v="0.4465001964385239"/>
  </r>
  <r>
    <n v="272"/>
    <x v="209"/>
    <n v="2026"/>
    <x v="2"/>
    <n v="7"/>
    <x v="6"/>
    <x v="3"/>
    <x v="4"/>
    <x v="0"/>
    <x v="2"/>
    <x v="3"/>
    <s v="Trail Tent 2P"/>
    <n v="2"/>
    <n v="195.09"/>
    <n v="0"/>
    <n v="106.82"/>
    <n v="390.18"/>
    <n v="213.64"/>
    <n v="176.54000000000002"/>
    <n v="0.45245783997129535"/>
  </r>
  <r>
    <n v="1469"/>
    <x v="209"/>
    <n v="2026"/>
    <x v="2"/>
    <n v="7"/>
    <x v="6"/>
    <x v="2"/>
    <x v="10"/>
    <x v="2"/>
    <x v="0"/>
    <x v="2"/>
    <s v="Travel Backpack 35L"/>
    <n v="3"/>
    <n v="167.52"/>
    <n v="0"/>
    <n v="87.26"/>
    <n v="502.56000000000006"/>
    <n v="261.78000000000003"/>
    <n v="240.78000000000003"/>
    <n v="0.4791069723018147"/>
  </r>
  <r>
    <n v="2253"/>
    <x v="209"/>
    <n v="2026"/>
    <x v="2"/>
    <n v="7"/>
    <x v="6"/>
    <x v="1"/>
    <x v="14"/>
    <x v="3"/>
    <x v="1"/>
    <x v="0"/>
    <s v="Trail Bike Light"/>
    <n v="3"/>
    <n v="50.98"/>
    <n v="0"/>
    <n v="22.63"/>
    <n v="152.94"/>
    <n v="67.89"/>
    <n v="85.05"/>
    <n v="0.55610043154178113"/>
  </r>
  <r>
    <n v="2554"/>
    <x v="209"/>
    <n v="2026"/>
    <x v="2"/>
    <n v="7"/>
    <x v="6"/>
    <x v="1"/>
    <x v="11"/>
    <x v="3"/>
    <x v="1"/>
    <x v="4"/>
    <s v="Training Mat"/>
    <n v="2"/>
    <n v="49.98"/>
    <n v="0.1"/>
    <n v="21.91"/>
    <n v="89.963999999999999"/>
    <n v="43.82"/>
    <n v="46.143999999999998"/>
    <n v="0.51291627762215997"/>
  </r>
  <r>
    <n v="2624"/>
    <x v="209"/>
    <n v="2026"/>
    <x v="2"/>
    <n v="7"/>
    <x v="6"/>
    <x v="3"/>
    <x v="4"/>
    <x v="1"/>
    <x v="2"/>
    <x v="2"/>
    <s v="Insulated Bottle"/>
    <n v="4"/>
    <n v="36.44"/>
    <n v="0.15"/>
    <n v="13.32"/>
    <n v="123.89599999999999"/>
    <n v="53.28"/>
    <n v="70.615999999999985"/>
    <n v="0.5699619035319945"/>
  </r>
  <r>
    <n v="3338"/>
    <x v="209"/>
    <n v="2026"/>
    <x v="2"/>
    <n v="7"/>
    <x v="6"/>
    <x v="0"/>
    <x v="0"/>
    <x v="0"/>
    <x v="0"/>
    <x v="3"/>
    <s v="Trail Tent 2P"/>
    <n v="1"/>
    <n v="195.34"/>
    <n v="0.05"/>
    <n v="106.6"/>
    <n v="185.57300000000001"/>
    <n v="106.6"/>
    <n v="78.973000000000013"/>
    <n v="0.42556298599472991"/>
  </r>
  <r>
    <n v="4575"/>
    <x v="209"/>
    <n v="2026"/>
    <x v="2"/>
    <n v="7"/>
    <x v="6"/>
    <x v="2"/>
    <x v="5"/>
    <x v="0"/>
    <x v="2"/>
    <x v="0"/>
    <s v="Cycling Pack 12L"/>
    <n v="1"/>
    <n v="103.31"/>
    <n v="0"/>
    <n v="50.93"/>
    <n v="103.31"/>
    <n v="50.93"/>
    <n v="52.38"/>
    <n v="0.50701771367728199"/>
  </r>
  <r>
    <n v="4871"/>
    <x v="209"/>
    <n v="2026"/>
    <x v="2"/>
    <n v="7"/>
    <x v="6"/>
    <x v="0"/>
    <x v="0"/>
    <x v="0"/>
    <x v="1"/>
    <x v="3"/>
    <s v="Compact Sleeping Bag"/>
    <n v="3"/>
    <n v="123.31"/>
    <n v="0"/>
    <n v="59.16"/>
    <n v="369.93"/>
    <n v="177.48"/>
    <n v="192.45000000000002"/>
    <n v="0.52023355770010549"/>
  </r>
  <r>
    <n v="4931"/>
    <x v="209"/>
    <n v="2026"/>
    <x v="2"/>
    <n v="7"/>
    <x v="6"/>
    <x v="0"/>
    <x v="15"/>
    <x v="0"/>
    <x v="1"/>
    <x v="4"/>
    <s v="Resistance Band Set"/>
    <n v="1"/>
    <n v="40.36"/>
    <n v="0.1"/>
    <n v="14.82"/>
    <n v="36.323999999999998"/>
    <n v="14.82"/>
    <n v="21.503999999999998"/>
    <n v="0.59200528576148004"/>
  </r>
  <r>
    <n v="4962"/>
    <x v="209"/>
    <n v="2026"/>
    <x v="2"/>
    <n v="7"/>
    <x v="6"/>
    <x v="0"/>
    <x v="15"/>
    <x v="2"/>
    <x v="1"/>
    <x v="3"/>
    <s v="Portable Camp Stove"/>
    <n v="2"/>
    <n v="83.06"/>
    <n v="0"/>
    <n v="38.74"/>
    <n v="166.12"/>
    <n v="77.48"/>
    <n v="88.64"/>
    <n v="0.5335901757765471"/>
  </r>
  <r>
    <n v="5006"/>
    <x v="209"/>
    <n v="2026"/>
    <x v="2"/>
    <n v="7"/>
    <x v="6"/>
    <x v="2"/>
    <x v="3"/>
    <x v="0"/>
    <x v="0"/>
    <x v="1"/>
    <s v="Summit Backpack 45L"/>
    <n v="2"/>
    <n v="151.72999999999999"/>
    <n v="0"/>
    <n v="81.209999999999994"/>
    <n v="303.45999999999998"/>
    <n v="162.41999999999999"/>
    <n v="141.04"/>
    <n v="0.46477295195412904"/>
  </r>
  <r>
    <n v="5033"/>
    <x v="209"/>
    <n v="2026"/>
    <x v="2"/>
    <n v="7"/>
    <x v="6"/>
    <x v="3"/>
    <x v="8"/>
    <x v="0"/>
    <x v="1"/>
    <x v="1"/>
    <s v="Trekking Poles"/>
    <n v="4"/>
    <n v="72.010000000000005"/>
    <n v="0.05"/>
    <n v="32.36"/>
    <n v="273.63800000000003"/>
    <n v="129.44"/>
    <n v="144.19800000000004"/>
    <n v="0.52696628392255473"/>
  </r>
  <r>
    <n v="5117"/>
    <x v="209"/>
    <n v="2026"/>
    <x v="2"/>
    <n v="7"/>
    <x v="6"/>
    <x v="1"/>
    <x v="11"/>
    <x v="0"/>
    <x v="2"/>
    <x v="1"/>
    <s v="Summit Backpack 45L"/>
    <n v="1"/>
    <n v="154.87"/>
    <n v="0"/>
    <n v="80.459999999999994"/>
    <n v="154.87"/>
    <n v="80.459999999999994"/>
    <n v="74.410000000000011"/>
    <n v="0.48046748886162594"/>
  </r>
  <r>
    <n v="954"/>
    <x v="210"/>
    <n v="2026"/>
    <x v="2"/>
    <n v="7"/>
    <x v="6"/>
    <x v="1"/>
    <x v="1"/>
    <x v="0"/>
    <x v="1"/>
    <x v="2"/>
    <s v="Carry-On Duffel"/>
    <n v="3"/>
    <n v="134.61000000000001"/>
    <n v="0.1"/>
    <n v="65.77"/>
    <n v="363.44700000000006"/>
    <n v="197.31"/>
    <n v="166.13700000000006"/>
    <n v="0.45711479252820914"/>
  </r>
  <r>
    <n v="1644"/>
    <x v="210"/>
    <n v="2026"/>
    <x v="2"/>
    <n v="7"/>
    <x v="6"/>
    <x v="3"/>
    <x v="13"/>
    <x v="0"/>
    <x v="0"/>
    <x v="0"/>
    <s v="Commuter Helmet"/>
    <n v="3"/>
    <n v="81.5"/>
    <n v="0.05"/>
    <n v="43.85"/>
    <n v="232.27499999999998"/>
    <n v="131.55000000000001"/>
    <n v="100.72499999999997"/>
    <n v="0.43364546335163051"/>
  </r>
  <r>
    <n v="2030"/>
    <x v="210"/>
    <n v="2026"/>
    <x v="2"/>
    <n v="7"/>
    <x v="6"/>
    <x v="0"/>
    <x v="0"/>
    <x v="3"/>
    <x v="2"/>
    <x v="2"/>
    <s v="Carry-On Duffel"/>
    <n v="2"/>
    <n v="135.63"/>
    <n v="0"/>
    <n v="66.63"/>
    <n v="271.26"/>
    <n v="133.26"/>
    <n v="138"/>
    <n v="0.50873700508737008"/>
  </r>
  <r>
    <n v="2595"/>
    <x v="210"/>
    <n v="2026"/>
    <x v="2"/>
    <n v="7"/>
    <x v="6"/>
    <x v="0"/>
    <x v="9"/>
    <x v="1"/>
    <x v="2"/>
    <x v="2"/>
    <s v="Carry-On Duffel"/>
    <n v="15"/>
    <n v="133.44999999999999"/>
    <n v="0.2"/>
    <n v="65.819999999999993"/>
    <n v="1601.3999999999999"/>
    <n v="987.3"/>
    <n v="614.09999999999991"/>
    <n v="0.3834769576620457"/>
  </r>
  <r>
    <n v="2763"/>
    <x v="210"/>
    <n v="2026"/>
    <x v="2"/>
    <n v="7"/>
    <x v="6"/>
    <x v="0"/>
    <x v="15"/>
    <x v="0"/>
    <x v="2"/>
    <x v="3"/>
    <s v="Compact Sleeping Bag"/>
    <n v="1"/>
    <n v="120.94"/>
    <n v="0"/>
    <n v="62.24"/>
    <n v="120.94"/>
    <n v="62.24"/>
    <n v="58.699999999999996"/>
    <n v="0.48536464362493797"/>
  </r>
  <r>
    <n v="3537"/>
    <x v="210"/>
    <n v="2026"/>
    <x v="2"/>
    <n v="7"/>
    <x v="6"/>
    <x v="1"/>
    <x v="11"/>
    <x v="0"/>
    <x v="0"/>
    <x v="3"/>
    <s v="Alpine Tent 4P"/>
    <n v="2"/>
    <n v="332.99"/>
    <n v="0.15"/>
    <n v="199.09"/>
    <n v="566.08299999999997"/>
    <n v="398.18"/>
    <n v="167.90299999999996"/>
    <n v="0.29660491482697759"/>
  </r>
  <r>
    <n v="3550"/>
    <x v="210"/>
    <n v="2026"/>
    <x v="2"/>
    <n v="7"/>
    <x v="6"/>
    <x v="0"/>
    <x v="15"/>
    <x v="0"/>
    <x v="0"/>
    <x v="3"/>
    <s v="Compact Sleeping Bag"/>
    <n v="3"/>
    <n v="120.88"/>
    <n v="0"/>
    <n v="60.97"/>
    <n v="362.64"/>
    <n v="182.91"/>
    <n v="179.73"/>
    <n v="0.49561548643282594"/>
  </r>
  <r>
    <n v="3875"/>
    <x v="210"/>
    <n v="2026"/>
    <x v="2"/>
    <n v="7"/>
    <x v="6"/>
    <x v="3"/>
    <x v="8"/>
    <x v="0"/>
    <x v="0"/>
    <x v="0"/>
    <s v="Cycling Pack 12L"/>
    <n v="1"/>
    <n v="101.73"/>
    <n v="0.05"/>
    <n v="51.63"/>
    <n v="96.643500000000003"/>
    <n v="51.63"/>
    <n v="45.013500000000001"/>
    <n v="0.46576852038678235"/>
  </r>
  <r>
    <n v="4467"/>
    <x v="210"/>
    <n v="2026"/>
    <x v="2"/>
    <n v="7"/>
    <x v="6"/>
    <x v="3"/>
    <x v="7"/>
    <x v="0"/>
    <x v="0"/>
    <x v="2"/>
    <s v="Insulated Bottle"/>
    <n v="2"/>
    <n v="36.21"/>
    <n v="0"/>
    <n v="13.5"/>
    <n v="72.42"/>
    <n v="27"/>
    <n v="45.42"/>
    <n v="0.62717481358740679"/>
  </r>
  <r>
    <n v="739"/>
    <x v="211"/>
    <n v="2026"/>
    <x v="2"/>
    <n v="7"/>
    <x v="6"/>
    <x v="3"/>
    <x v="7"/>
    <x v="0"/>
    <x v="2"/>
    <x v="0"/>
    <s v="Cycling Pack 12L"/>
    <n v="5"/>
    <n v="104.65"/>
    <n v="0"/>
    <n v="49.2"/>
    <n v="523.25"/>
    <n v="246"/>
    <n v="277.25"/>
    <n v="0.52986144290492121"/>
  </r>
  <r>
    <n v="2376"/>
    <x v="211"/>
    <n v="2026"/>
    <x v="2"/>
    <n v="7"/>
    <x v="6"/>
    <x v="2"/>
    <x v="5"/>
    <x v="1"/>
    <x v="0"/>
    <x v="3"/>
    <s v="Trail Tent 2P"/>
    <n v="5"/>
    <n v="198.35"/>
    <n v="0.05"/>
    <n v="104.96"/>
    <n v="942.16249999999991"/>
    <n v="524.79999999999995"/>
    <n v="417.36249999999995"/>
    <n v="0.44298356175288234"/>
  </r>
  <r>
    <n v="3109"/>
    <x v="211"/>
    <n v="2026"/>
    <x v="2"/>
    <n v="7"/>
    <x v="6"/>
    <x v="0"/>
    <x v="0"/>
    <x v="3"/>
    <x v="0"/>
    <x v="4"/>
    <s v="Recovery Roller"/>
    <n v="2"/>
    <n v="36.56"/>
    <n v="0.05"/>
    <n v="13.76"/>
    <n v="69.463999999999999"/>
    <n v="27.52"/>
    <n v="41.944000000000003"/>
    <n v="0.60382356328457909"/>
  </r>
  <r>
    <n v="4362"/>
    <x v="211"/>
    <n v="2026"/>
    <x v="2"/>
    <n v="7"/>
    <x v="6"/>
    <x v="1"/>
    <x v="14"/>
    <x v="0"/>
    <x v="0"/>
    <x v="1"/>
    <s v="Hiking Daypack 20L"/>
    <n v="5"/>
    <n v="92.41"/>
    <n v="0"/>
    <n v="44.29"/>
    <n v="462.04999999999995"/>
    <n v="221.45"/>
    <n v="240.59999999999997"/>
    <n v="0.52072286549074775"/>
  </r>
  <r>
    <n v="777"/>
    <x v="212"/>
    <n v="2026"/>
    <x v="2"/>
    <n v="8"/>
    <x v="7"/>
    <x v="3"/>
    <x v="13"/>
    <x v="0"/>
    <x v="0"/>
    <x v="3"/>
    <s v="Compact Sleeping Bag"/>
    <n v="4"/>
    <n v="121.87"/>
    <n v="0"/>
    <n v="59.89"/>
    <n v="487.48"/>
    <n v="239.56"/>
    <n v="247.92000000000002"/>
    <n v="0.50857471075736438"/>
  </r>
  <r>
    <n v="831"/>
    <x v="212"/>
    <n v="2026"/>
    <x v="2"/>
    <n v="8"/>
    <x v="7"/>
    <x v="3"/>
    <x v="8"/>
    <x v="0"/>
    <x v="0"/>
    <x v="2"/>
    <s v="Carry-On Duffel"/>
    <n v="2"/>
    <n v="130.9"/>
    <n v="0.05"/>
    <n v="67.959999999999994"/>
    <n v="248.71"/>
    <n v="135.91999999999999"/>
    <n v="112.79000000000002"/>
    <n v="0.45350006031120588"/>
  </r>
  <r>
    <n v="2059"/>
    <x v="212"/>
    <n v="2026"/>
    <x v="2"/>
    <n v="8"/>
    <x v="7"/>
    <x v="2"/>
    <x v="2"/>
    <x v="2"/>
    <x v="1"/>
    <x v="0"/>
    <s v="Trail Bike Light"/>
    <n v="1"/>
    <n v="50.98"/>
    <n v="0"/>
    <n v="22.92"/>
    <n v="50.98"/>
    <n v="22.92"/>
    <n v="28.059999999999995"/>
    <n v="0.55041192624558644"/>
  </r>
  <r>
    <n v="2519"/>
    <x v="212"/>
    <n v="2026"/>
    <x v="2"/>
    <n v="8"/>
    <x v="7"/>
    <x v="2"/>
    <x v="2"/>
    <x v="0"/>
    <x v="0"/>
    <x v="1"/>
    <s v="Hiking Daypack 20L"/>
    <n v="2"/>
    <n v="91.11"/>
    <n v="0"/>
    <n v="44.19"/>
    <n v="182.22"/>
    <n v="88.38"/>
    <n v="93.84"/>
    <n v="0.51498189002304906"/>
  </r>
  <r>
    <n v="2644"/>
    <x v="212"/>
    <n v="2026"/>
    <x v="2"/>
    <n v="8"/>
    <x v="7"/>
    <x v="0"/>
    <x v="0"/>
    <x v="3"/>
    <x v="0"/>
    <x v="2"/>
    <s v="Insulated Bottle"/>
    <n v="3"/>
    <n v="35.619999999999997"/>
    <n v="0.05"/>
    <n v="13.47"/>
    <n v="101.51699999999998"/>
    <n v="40.410000000000004"/>
    <n v="61.106999999999978"/>
    <n v="0.60193859156594454"/>
  </r>
  <r>
    <n v="4141"/>
    <x v="212"/>
    <n v="2026"/>
    <x v="2"/>
    <n v="8"/>
    <x v="7"/>
    <x v="3"/>
    <x v="13"/>
    <x v="0"/>
    <x v="1"/>
    <x v="1"/>
    <s v="Hiking Daypack 20L"/>
    <n v="1"/>
    <n v="91.95"/>
    <n v="0.05"/>
    <n v="46.47"/>
    <n v="87.352499999999992"/>
    <n v="46.47"/>
    <n v="40.882499999999993"/>
    <n v="0.46801751523997592"/>
  </r>
  <r>
    <n v="4804"/>
    <x v="212"/>
    <n v="2026"/>
    <x v="2"/>
    <n v="8"/>
    <x v="7"/>
    <x v="0"/>
    <x v="9"/>
    <x v="0"/>
    <x v="0"/>
    <x v="4"/>
    <s v="Training Mat"/>
    <n v="1"/>
    <n v="49.46"/>
    <n v="0"/>
    <n v="21.47"/>
    <n v="49.46"/>
    <n v="21.47"/>
    <n v="27.990000000000002"/>
    <n v="0.5659118479579458"/>
  </r>
  <r>
    <n v="5161"/>
    <x v="212"/>
    <n v="2026"/>
    <x v="2"/>
    <n v="8"/>
    <x v="7"/>
    <x v="0"/>
    <x v="15"/>
    <x v="0"/>
    <x v="1"/>
    <x v="0"/>
    <s v="Compact Repair Kit"/>
    <n v="1"/>
    <n v="41.25"/>
    <n v="0.05"/>
    <n v="16.98"/>
    <n v="39.1875"/>
    <n v="16.98"/>
    <n v="22.2075"/>
    <n v="0.56669856459330148"/>
  </r>
  <r>
    <n v="590"/>
    <x v="213"/>
    <n v="2026"/>
    <x v="2"/>
    <n v="8"/>
    <x v="7"/>
    <x v="2"/>
    <x v="5"/>
    <x v="0"/>
    <x v="0"/>
    <x v="2"/>
    <s v="Carry-On Duffel"/>
    <n v="4"/>
    <n v="133.65"/>
    <n v="0"/>
    <n v="66"/>
    <n v="534.6"/>
    <n v="264"/>
    <n v="270.60000000000002"/>
    <n v="0.50617283950617287"/>
  </r>
  <r>
    <n v="1599"/>
    <x v="213"/>
    <n v="2026"/>
    <x v="2"/>
    <n v="8"/>
    <x v="7"/>
    <x v="3"/>
    <x v="4"/>
    <x v="0"/>
    <x v="0"/>
    <x v="3"/>
    <s v="Trail Tent 2P"/>
    <n v="2"/>
    <n v="200.45"/>
    <n v="0.05"/>
    <n v="105.42"/>
    <n v="380.85499999999996"/>
    <n v="210.84"/>
    <n v="170.01499999999996"/>
    <n v="0.44640348689133652"/>
  </r>
  <r>
    <n v="1665"/>
    <x v="213"/>
    <n v="2026"/>
    <x v="2"/>
    <n v="8"/>
    <x v="7"/>
    <x v="0"/>
    <x v="0"/>
    <x v="3"/>
    <x v="0"/>
    <x v="0"/>
    <s v="Trail Bike Light"/>
    <n v="2"/>
    <n v="51.87"/>
    <n v="0.05"/>
    <n v="21.98"/>
    <n v="98.552999999999997"/>
    <n v="43.96"/>
    <n v="54.592999999999996"/>
    <n v="0.55394559272675614"/>
  </r>
  <r>
    <n v="2409"/>
    <x v="213"/>
    <n v="2026"/>
    <x v="2"/>
    <n v="8"/>
    <x v="7"/>
    <x v="3"/>
    <x v="13"/>
    <x v="0"/>
    <x v="0"/>
    <x v="3"/>
    <s v="Portable Camp Stove"/>
    <n v="1"/>
    <n v="83.6"/>
    <n v="0.05"/>
    <n v="38.51"/>
    <n v="79.419999999999987"/>
    <n v="38.51"/>
    <n v="40.909999999999989"/>
    <n v="0.51510954419541677"/>
  </r>
  <r>
    <n v="2936"/>
    <x v="213"/>
    <n v="2026"/>
    <x v="2"/>
    <n v="8"/>
    <x v="7"/>
    <x v="2"/>
    <x v="16"/>
    <x v="0"/>
    <x v="1"/>
    <x v="2"/>
    <s v="Insulated Bottle"/>
    <n v="1"/>
    <n v="35.74"/>
    <n v="0"/>
    <n v="13.49"/>
    <n v="35.74"/>
    <n v="13.49"/>
    <n v="22.25"/>
    <n v="0.62255176273083379"/>
  </r>
  <r>
    <n v="3397"/>
    <x v="213"/>
    <n v="2026"/>
    <x v="2"/>
    <n v="8"/>
    <x v="7"/>
    <x v="3"/>
    <x v="4"/>
    <x v="0"/>
    <x v="0"/>
    <x v="0"/>
    <s v="Commuter Helmet"/>
    <n v="1"/>
    <n v="79.849999999999994"/>
    <n v="0.1"/>
    <n v="43.11"/>
    <n v="71.864999999999995"/>
    <n v="43.11"/>
    <n v="28.754999999999995"/>
    <n v="0.40012523481527862"/>
  </r>
  <r>
    <n v="4556"/>
    <x v="213"/>
    <n v="2026"/>
    <x v="2"/>
    <n v="8"/>
    <x v="7"/>
    <x v="0"/>
    <x v="15"/>
    <x v="0"/>
    <x v="0"/>
    <x v="2"/>
    <s v="Packing Cube Set"/>
    <n v="2"/>
    <n v="46.44"/>
    <n v="0"/>
    <n v="18.489999999999998"/>
    <n v="92.88"/>
    <n v="36.979999999999997"/>
    <n v="55.9"/>
    <n v="0.60185185185185186"/>
  </r>
  <r>
    <n v="4614"/>
    <x v="213"/>
    <n v="2026"/>
    <x v="2"/>
    <n v="8"/>
    <x v="7"/>
    <x v="3"/>
    <x v="8"/>
    <x v="2"/>
    <x v="0"/>
    <x v="0"/>
    <s v="Trail Bike Light"/>
    <n v="2"/>
    <n v="50.44"/>
    <n v="0"/>
    <n v="22.99"/>
    <n v="100.88"/>
    <n v="45.98"/>
    <n v="54.9"/>
    <n v="0.54421094369547984"/>
  </r>
  <r>
    <n v="4999"/>
    <x v="213"/>
    <n v="2026"/>
    <x v="2"/>
    <n v="8"/>
    <x v="7"/>
    <x v="3"/>
    <x v="8"/>
    <x v="0"/>
    <x v="0"/>
    <x v="0"/>
    <s v="Commuter Helmet"/>
    <n v="2"/>
    <n v="81.38"/>
    <n v="0"/>
    <n v="42.19"/>
    <n v="162.76"/>
    <n v="84.38"/>
    <n v="78.38"/>
    <n v="0.4815679528139592"/>
  </r>
  <r>
    <n v="207"/>
    <x v="214"/>
    <n v="2026"/>
    <x v="2"/>
    <n v="8"/>
    <x v="7"/>
    <x v="2"/>
    <x v="16"/>
    <x v="0"/>
    <x v="0"/>
    <x v="4"/>
    <s v="Resistance Band Set"/>
    <n v="1"/>
    <n v="41.3"/>
    <n v="0"/>
    <n v="14.52"/>
    <n v="41.3"/>
    <n v="14.52"/>
    <n v="26.779999999999998"/>
    <n v="0.64842615012106541"/>
  </r>
  <r>
    <n v="295"/>
    <x v="214"/>
    <n v="2026"/>
    <x v="2"/>
    <n v="8"/>
    <x v="7"/>
    <x v="3"/>
    <x v="8"/>
    <x v="3"/>
    <x v="0"/>
    <x v="2"/>
    <s v="Insulated Bottle"/>
    <n v="2"/>
    <n v="36.15"/>
    <n v="0.1"/>
    <n v="13.19"/>
    <n v="65.069999999999993"/>
    <n v="26.38"/>
    <n v="38.69"/>
    <n v="0.59459044106347014"/>
  </r>
  <r>
    <n v="657"/>
    <x v="214"/>
    <n v="2026"/>
    <x v="2"/>
    <n v="8"/>
    <x v="7"/>
    <x v="1"/>
    <x v="12"/>
    <x v="0"/>
    <x v="0"/>
    <x v="2"/>
    <s v="Carry-On Duffel"/>
    <n v="3"/>
    <n v="132.59"/>
    <n v="0.1"/>
    <n v="66.040000000000006"/>
    <n v="357.99299999999999"/>
    <n v="198.12"/>
    <n v="159.87299999999999"/>
    <n v="0.44658135773604507"/>
  </r>
  <r>
    <n v="694"/>
    <x v="214"/>
    <n v="2026"/>
    <x v="2"/>
    <n v="8"/>
    <x v="7"/>
    <x v="2"/>
    <x v="3"/>
    <x v="0"/>
    <x v="1"/>
    <x v="1"/>
    <s v="Trail Boots"/>
    <n v="3"/>
    <n v="144"/>
    <n v="0"/>
    <n v="78.89"/>
    <n v="432"/>
    <n v="236.67000000000002"/>
    <n v="195.32999999999998"/>
    <n v="0.45215277777777774"/>
  </r>
  <r>
    <n v="1187"/>
    <x v="214"/>
    <n v="2026"/>
    <x v="2"/>
    <n v="8"/>
    <x v="7"/>
    <x v="0"/>
    <x v="0"/>
    <x v="0"/>
    <x v="0"/>
    <x v="2"/>
    <s v="Packing Cube Set"/>
    <n v="2"/>
    <n v="45.45"/>
    <n v="0.05"/>
    <n v="18.829999999999998"/>
    <n v="86.355000000000004"/>
    <n v="37.659999999999997"/>
    <n v="48.695000000000007"/>
    <n v="0.56389323142840608"/>
  </r>
  <r>
    <n v="1915"/>
    <x v="214"/>
    <n v="2026"/>
    <x v="2"/>
    <n v="8"/>
    <x v="7"/>
    <x v="1"/>
    <x v="6"/>
    <x v="0"/>
    <x v="0"/>
    <x v="0"/>
    <s v="Compact Repair Kit"/>
    <n v="1"/>
    <n v="41.16"/>
    <n v="0.05"/>
    <n v="16.66"/>
    <n v="39.101999999999997"/>
    <n v="16.66"/>
    <n v="22.441999999999997"/>
    <n v="0.57393483709273174"/>
  </r>
  <r>
    <n v="2156"/>
    <x v="214"/>
    <n v="2026"/>
    <x v="2"/>
    <n v="8"/>
    <x v="7"/>
    <x v="0"/>
    <x v="0"/>
    <x v="2"/>
    <x v="0"/>
    <x v="2"/>
    <s v="Travel Backpack 35L"/>
    <n v="1"/>
    <n v="162.78"/>
    <n v="0"/>
    <n v="85.08"/>
    <n v="162.78"/>
    <n v="85.08"/>
    <n v="77.7"/>
    <n v="0.47733136748986366"/>
  </r>
  <r>
    <n v="2539"/>
    <x v="214"/>
    <n v="2026"/>
    <x v="2"/>
    <n v="8"/>
    <x v="7"/>
    <x v="2"/>
    <x v="16"/>
    <x v="2"/>
    <x v="1"/>
    <x v="0"/>
    <s v="Commuter Helmet"/>
    <n v="1"/>
    <n v="80.040000000000006"/>
    <n v="0.1"/>
    <n v="41.88"/>
    <n v="72.036000000000001"/>
    <n v="41.88"/>
    <n v="30.155999999999999"/>
    <n v="0.41862402132267196"/>
  </r>
  <r>
    <n v="3803"/>
    <x v="214"/>
    <n v="2026"/>
    <x v="2"/>
    <n v="8"/>
    <x v="7"/>
    <x v="2"/>
    <x v="5"/>
    <x v="0"/>
    <x v="1"/>
    <x v="1"/>
    <s v="Hiking Daypack 20L"/>
    <n v="1"/>
    <n v="90.21"/>
    <n v="0"/>
    <n v="46.31"/>
    <n v="90.21"/>
    <n v="46.31"/>
    <n v="43.899999999999991"/>
    <n v="0.48664227912648261"/>
  </r>
  <r>
    <n v="100"/>
    <x v="215"/>
    <n v="2026"/>
    <x v="2"/>
    <n v="8"/>
    <x v="7"/>
    <x v="0"/>
    <x v="9"/>
    <x v="2"/>
    <x v="2"/>
    <x v="2"/>
    <s v="Carry-On Duffel"/>
    <n v="1"/>
    <n v="133.6"/>
    <n v="0.1"/>
    <n v="67.3"/>
    <n v="120.24"/>
    <n v="67.3"/>
    <n v="52.94"/>
    <n v="0.44028609447771122"/>
  </r>
  <r>
    <n v="118"/>
    <x v="215"/>
    <n v="2026"/>
    <x v="2"/>
    <n v="8"/>
    <x v="7"/>
    <x v="3"/>
    <x v="4"/>
    <x v="0"/>
    <x v="0"/>
    <x v="2"/>
    <s v="Packing Cube Set"/>
    <n v="1"/>
    <n v="47.53"/>
    <n v="0"/>
    <n v="18.04"/>
    <n v="47.53"/>
    <n v="18.04"/>
    <n v="29.490000000000002"/>
    <n v="0.62045024195245113"/>
  </r>
  <r>
    <n v="220"/>
    <x v="215"/>
    <n v="2026"/>
    <x v="2"/>
    <n v="8"/>
    <x v="7"/>
    <x v="0"/>
    <x v="15"/>
    <x v="0"/>
    <x v="0"/>
    <x v="2"/>
    <s v="Packing Cube Set"/>
    <n v="2"/>
    <n v="46.71"/>
    <n v="0"/>
    <n v="18.41"/>
    <n v="93.42"/>
    <n v="36.82"/>
    <n v="56.6"/>
    <n v="0.60586598158852489"/>
  </r>
  <r>
    <n v="1145"/>
    <x v="215"/>
    <n v="2026"/>
    <x v="2"/>
    <n v="8"/>
    <x v="7"/>
    <x v="2"/>
    <x v="16"/>
    <x v="3"/>
    <x v="1"/>
    <x v="3"/>
    <s v="Trail Tent 2P"/>
    <n v="1"/>
    <n v="197.26"/>
    <n v="0"/>
    <n v="104.09"/>
    <n v="197.26"/>
    <n v="104.09"/>
    <n v="93.169999999999987"/>
    <n v="0.47232079488999285"/>
  </r>
  <r>
    <n v="1289"/>
    <x v="215"/>
    <n v="2026"/>
    <x v="2"/>
    <n v="8"/>
    <x v="7"/>
    <x v="2"/>
    <x v="16"/>
    <x v="3"/>
    <x v="1"/>
    <x v="1"/>
    <s v="Trekking Poles"/>
    <n v="1"/>
    <n v="70.56"/>
    <n v="0"/>
    <n v="32.11"/>
    <n v="70.56"/>
    <n v="32.11"/>
    <n v="38.450000000000003"/>
    <n v="0.54492630385487528"/>
  </r>
  <r>
    <n v="1411"/>
    <x v="215"/>
    <n v="2026"/>
    <x v="2"/>
    <n v="8"/>
    <x v="7"/>
    <x v="1"/>
    <x v="12"/>
    <x v="0"/>
    <x v="2"/>
    <x v="4"/>
    <s v="Recovery Roller"/>
    <n v="1"/>
    <n v="36.58"/>
    <n v="0"/>
    <n v="13.98"/>
    <n v="36.58"/>
    <n v="13.98"/>
    <n v="22.599999999999998"/>
    <n v="0.61782394751230174"/>
  </r>
  <r>
    <n v="1799"/>
    <x v="215"/>
    <n v="2026"/>
    <x v="2"/>
    <n v="8"/>
    <x v="7"/>
    <x v="3"/>
    <x v="13"/>
    <x v="1"/>
    <x v="2"/>
    <x v="0"/>
    <s v="Commuter Helmet"/>
    <n v="4"/>
    <n v="82.98"/>
    <n v="0.05"/>
    <n v="43.79"/>
    <n v="315.32400000000001"/>
    <n v="175.16"/>
    <n v="140.16400000000002"/>
    <n v="0.44450787126891711"/>
  </r>
  <r>
    <n v="1871"/>
    <x v="215"/>
    <n v="2026"/>
    <x v="2"/>
    <n v="8"/>
    <x v="7"/>
    <x v="0"/>
    <x v="0"/>
    <x v="0"/>
    <x v="1"/>
    <x v="0"/>
    <s v="Compact Repair Kit"/>
    <n v="1"/>
    <n v="41.25"/>
    <n v="0"/>
    <n v="17.02"/>
    <n v="41.25"/>
    <n v="17.02"/>
    <n v="24.23"/>
    <n v="0.58739393939393936"/>
  </r>
  <r>
    <n v="4180"/>
    <x v="215"/>
    <n v="2026"/>
    <x v="2"/>
    <n v="8"/>
    <x v="7"/>
    <x v="2"/>
    <x v="3"/>
    <x v="0"/>
    <x v="0"/>
    <x v="0"/>
    <s v="Cycling Pack 12L"/>
    <n v="1"/>
    <n v="101.37"/>
    <n v="0"/>
    <n v="51.56"/>
    <n v="101.37"/>
    <n v="51.56"/>
    <n v="49.81"/>
    <n v="0.49136825490776365"/>
  </r>
  <r>
    <n v="4338"/>
    <x v="215"/>
    <n v="2026"/>
    <x v="2"/>
    <n v="8"/>
    <x v="7"/>
    <x v="2"/>
    <x v="16"/>
    <x v="0"/>
    <x v="0"/>
    <x v="3"/>
    <s v="Alpine Tent 4P"/>
    <n v="1"/>
    <n v="340.66"/>
    <n v="0.05"/>
    <n v="194.13"/>
    <n v="323.62700000000001"/>
    <n v="194.13"/>
    <n v="129.49700000000001"/>
    <n v="0.40014275693931595"/>
  </r>
  <r>
    <n v="4463"/>
    <x v="215"/>
    <n v="2026"/>
    <x v="2"/>
    <n v="8"/>
    <x v="7"/>
    <x v="2"/>
    <x v="2"/>
    <x v="3"/>
    <x v="2"/>
    <x v="0"/>
    <s v="Trail Bike Light"/>
    <n v="1"/>
    <n v="50.43"/>
    <n v="0.15"/>
    <n v="22.94"/>
    <n v="42.865499999999997"/>
    <n v="22.94"/>
    <n v="19.925499999999996"/>
    <n v="0.46483768998378644"/>
  </r>
  <r>
    <n v="382"/>
    <x v="216"/>
    <n v="2026"/>
    <x v="2"/>
    <n v="8"/>
    <x v="7"/>
    <x v="3"/>
    <x v="8"/>
    <x v="0"/>
    <x v="1"/>
    <x v="4"/>
    <s v="Resistance Band Set"/>
    <n v="1"/>
    <n v="40.42"/>
    <n v="0.05"/>
    <n v="14.33"/>
    <n v="38.399000000000001"/>
    <n v="14.33"/>
    <n v="24.069000000000003"/>
    <n v="0.62681319826037141"/>
  </r>
  <r>
    <n v="1011"/>
    <x v="216"/>
    <n v="2026"/>
    <x v="2"/>
    <n v="8"/>
    <x v="7"/>
    <x v="0"/>
    <x v="0"/>
    <x v="0"/>
    <x v="1"/>
    <x v="0"/>
    <s v="Trail Bike Light"/>
    <n v="1"/>
    <n v="51.81"/>
    <n v="0.05"/>
    <n v="22.28"/>
    <n v="49.219499999999996"/>
    <n v="22.28"/>
    <n v="26.939499999999995"/>
    <n v="0.54733388189640275"/>
  </r>
  <r>
    <n v="1148"/>
    <x v="216"/>
    <n v="2026"/>
    <x v="2"/>
    <n v="8"/>
    <x v="7"/>
    <x v="2"/>
    <x v="2"/>
    <x v="2"/>
    <x v="1"/>
    <x v="4"/>
    <s v="Recovery Roller"/>
    <n v="3"/>
    <n v="35.9"/>
    <n v="0"/>
    <n v="14.11"/>
    <n v="107.69999999999999"/>
    <n v="42.33"/>
    <n v="65.36999999999999"/>
    <n v="0.60696378830083564"/>
  </r>
  <r>
    <n v="1397"/>
    <x v="216"/>
    <n v="2026"/>
    <x v="2"/>
    <n v="8"/>
    <x v="7"/>
    <x v="1"/>
    <x v="14"/>
    <x v="2"/>
    <x v="2"/>
    <x v="1"/>
    <s v="Hiking Daypack 20L"/>
    <n v="2"/>
    <n v="90.27"/>
    <n v="0.05"/>
    <n v="46.38"/>
    <n v="171.51299999999998"/>
    <n v="92.76"/>
    <n v="78.752999999999972"/>
    <n v="0.45916636056742044"/>
  </r>
  <r>
    <n v="2252"/>
    <x v="216"/>
    <n v="2026"/>
    <x v="2"/>
    <n v="8"/>
    <x v="7"/>
    <x v="1"/>
    <x v="11"/>
    <x v="0"/>
    <x v="1"/>
    <x v="0"/>
    <s v="Trail Bike Light"/>
    <n v="1"/>
    <n v="49.68"/>
    <n v="0.05"/>
    <n v="22.02"/>
    <n v="47.195999999999998"/>
    <n v="22.02"/>
    <n v="25.175999999999998"/>
    <n v="0.53343503686753113"/>
  </r>
  <r>
    <n v="2415"/>
    <x v="216"/>
    <n v="2026"/>
    <x v="2"/>
    <n v="8"/>
    <x v="7"/>
    <x v="1"/>
    <x v="12"/>
    <x v="0"/>
    <x v="1"/>
    <x v="2"/>
    <s v="Carry-On Duffel"/>
    <n v="2"/>
    <n v="131.25"/>
    <n v="0.05"/>
    <n v="65.42"/>
    <n v="249.375"/>
    <n v="130.84"/>
    <n v="118.535"/>
    <n v="0.47532832080200499"/>
  </r>
  <r>
    <n v="2525"/>
    <x v="216"/>
    <n v="2026"/>
    <x v="2"/>
    <n v="8"/>
    <x v="7"/>
    <x v="3"/>
    <x v="4"/>
    <x v="2"/>
    <x v="1"/>
    <x v="4"/>
    <s v="Recovery Roller"/>
    <n v="2"/>
    <n v="36.78"/>
    <n v="0.05"/>
    <n v="13.85"/>
    <n v="69.882000000000005"/>
    <n v="27.7"/>
    <n v="42.182000000000002"/>
    <n v="0.60361752668784519"/>
  </r>
  <r>
    <n v="2652"/>
    <x v="216"/>
    <n v="2026"/>
    <x v="2"/>
    <n v="8"/>
    <x v="7"/>
    <x v="2"/>
    <x v="2"/>
    <x v="2"/>
    <x v="0"/>
    <x v="0"/>
    <s v="Commuter Helmet"/>
    <n v="1"/>
    <n v="80.790000000000006"/>
    <n v="0.1"/>
    <n v="43.65"/>
    <n v="72.711000000000013"/>
    <n v="43.65"/>
    <n v="29.061000000000014"/>
    <n v="0.39967817799232591"/>
  </r>
  <r>
    <n v="4035"/>
    <x v="216"/>
    <n v="2026"/>
    <x v="2"/>
    <n v="8"/>
    <x v="7"/>
    <x v="0"/>
    <x v="9"/>
    <x v="0"/>
    <x v="0"/>
    <x v="0"/>
    <s v="Compact Repair Kit"/>
    <n v="2"/>
    <n v="40.53"/>
    <n v="0.05"/>
    <n v="17.100000000000001"/>
    <n v="77.007000000000005"/>
    <n v="34.200000000000003"/>
    <n v="42.807000000000002"/>
    <n v="0.55588452997779425"/>
  </r>
  <r>
    <n v="4377"/>
    <x v="216"/>
    <n v="2026"/>
    <x v="2"/>
    <n v="8"/>
    <x v="7"/>
    <x v="2"/>
    <x v="2"/>
    <x v="3"/>
    <x v="1"/>
    <x v="0"/>
    <s v="Commuter Helmet"/>
    <n v="2"/>
    <n v="81.66"/>
    <n v="0"/>
    <n v="42.11"/>
    <n v="163.32"/>
    <n v="84.22"/>
    <n v="79.099999999999994"/>
    <n v="0.48432525104090129"/>
  </r>
  <r>
    <n v="4734"/>
    <x v="216"/>
    <n v="2026"/>
    <x v="2"/>
    <n v="8"/>
    <x v="7"/>
    <x v="1"/>
    <x v="12"/>
    <x v="3"/>
    <x v="0"/>
    <x v="1"/>
    <s v="Trail Boots"/>
    <n v="1"/>
    <n v="146.55000000000001"/>
    <n v="0"/>
    <n v="78.8"/>
    <n v="146.55000000000001"/>
    <n v="78.8"/>
    <n v="67.750000000000014"/>
    <n v="0.46229955646537024"/>
  </r>
  <r>
    <n v="4892"/>
    <x v="216"/>
    <n v="2026"/>
    <x v="2"/>
    <n v="8"/>
    <x v="7"/>
    <x v="1"/>
    <x v="1"/>
    <x v="2"/>
    <x v="0"/>
    <x v="2"/>
    <s v="Travel Backpack 35L"/>
    <n v="2"/>
    <n v="161.75"/>
    <n v="0.1"/>
    <n v="85.85"/>
    <n v="291.15000000000003"/>
    <n v="171.7"/>
    <n v="119.45000000000005"/>
    <n v="0.41026962047054794"/>
  </r>
  <r>
    <n v="5059"/>
    <x v="216"/>
    <n v="2026"/>
    <x v="2"/>
    <n v="8"/>
    <x v="7"/>
    <x v="1"/>
    <x v="1"/>
    <x v="3"/>
    <x v="0"/>
    <x v="3"/>
    <s v="Compact Sleeping Bag"/>
    <n v="2"/>
    <n v="122.47"/>
    <n v="0"/>
    <n v="59.73"/>
    <n v="244.94"/>
    <n v="119.46"/>
    <n v="125.48"/>
    <n v="0.5122887237690863"/>
  </r>
  <r>
    <n v="835"/>
    <x v="217"/>
    <n v="2026"/>
    <x v="2"/>
    <n v="8"/>
    <x v="7"/>
    <x v="3"/>
    <x v="7"/>
    <x v="3"/>
    <x v="0"/>
    <x v="1"/>
    <s v="Trekking Poles"/>
    <n v="3"/>
    <n v="70.930000000000007"/>
    <n v="0"/>
    <n v="32.9"/>
    <n v="212.79000000000002"/>
    <n v="98.699999999999989"/>
    <n v="114.09000000000003"/>
    <n v="0.53616241364725792"/>
  </r>
  <r>
    <n v="1104"/>
    <x v="217"/>
    <n v="2026"/>
    <x v="2"/>
    <n v="8"/>
    <x v="7"/>
    <x v="0"/>
    <x v="15"/>
    <x v="0"/>
    <x v="0"/>
    <x v="3"/>
    <s v="Trail Tent 2P"/>
    <n v="1"/>
    <n v="191.44"/>
    <n v="0"/>
    <n v="102.13"/>
    <n v="191.44"/>
    <n v="102.13"/>
    <n v="89.31"/>
    <n v="0.46651692436272463"/>
  </r>
  <r>
    <n v="1976"/>
    <x v="217"/>
    <n v="2026"/>
    <x v="2"/>
    <n v="8"/>
    <x v="7"/>
    <x v="3"/>
    <x v="8"/>
    <x v="0"/>
    <x v="0"/>
    <x v="0"/>
    <s v="Commuter Helmet"/>
    <n v="2"/>
    <n v="82.92"/>
    <n v="0"/>
    <n v="41.64"/>
    <n v="165.84"/>
    <n v="83.28"/>
    <n v="82.56"/>
    <n v="0.49782923299565845"/>
  </r>
  <r>
    <n v="2596"/>
    <x v="217"/>
    <n v="2026"/>
    <x v="2"/>
    <n v="8"/>
    <x v="7"/>
    <x v="2"/>
    <x v="3"/>
    <x v="2"/>
    <x v="0"/>
    <x v="3"/>
    <s v="Portable Camp Stove"/>
    <n v="1"/>
    <n v="82.82"/>
    <n v="0"/>
    <n v="38.83"/>
    <n v="82.82"/>
    <n v="38.83"/>
    <n v="43.989999999999995"/>
    <n v="0.53115189567737264"/>
  </r>
  <r>
    <n v="2693"/>
    <x v="217"/>
    <n v="2026"/>
    <x v="2"/>
    <n v="8"/>
    <x v="7"/>
    <x v="3"/>
    <x v="8"/>
    <x v="0"/>
    <x v="1"/>
    <x v="3"/>
    <s v="Alpine Tent 4P"/>
    <n v="1"/>
    <n v="335.26"/>
    <n v="0.05"/>
    <n v="193.73"/>
    <n v="318.49699999999996"/>
    <n v="193.73"/>
    <n v="124.76699999999997"/>
    <n v="0.39173681384754011"/>
  </r>
  <r>
    <n v="3045"/>
    <x v="217"/>
    <n v="2026"/>
    <x v="2"/>
    <n v="8"/>
    <x v="7"/>
    <x v="2"/>
    <x v="16"/>
    <x v="3"/>
    <x v="2"/>
    <x v="2"/>
    <s v="Packing Cube Set"/>
    <n v="1"/>
    <n v="47.19"/>
    <n v="0.05"/>
    <n v="18.11"/>
    <n v="44.830499999999994"/>
    <n v="18.11"/>
    <n v="26.720499999999994"/>
    <n v="0.59603395010093574"/>
  </r>
  <r>
    <n v="3340"/>
    <x v="217"/>
    <n v="2026"/>
    <x v="2"/>
    <n v="8"/>
    <x v="7"/>
    <x v="2"/>
    <x v="16"/>
    <x v="3"/>
    <x v="0"/>
    <x v="1"/>
    <s v="Hiking Daypack 20L"/>
    <n v="3"/>
    <n v="91.57"/>
    <n v="0"/>
    <n v="44.52"/>
    <n v="274.70999999999998"/>
    <n v="133.56"/>
    <n v="141.14999999999998"/>
    <n v="0.51381456808998571"/>
  </r>
  <r>
    <n v="3553"/>
    <x v="217"/>
    <n v="2026"/>
    <x v="2"/>
    <n v="8"/>
    <x v="7"/>
    <x v="3"/>
    <x v="13"/>
    <x v="0"/>
    <x v="1"/>
    <x v="1"/>
    <s v="Summit Backpack 45L"/>
    <n v="4"/>
    <n v="154.41999999999999"/>
    <n v="0"/>
    <n v="77.86"/>
    <n v="617.67999999999995"/>
    <n v="311.44"/>
    <n v="306.23999999999995"/>
    <n v="0.49579070068643954"/>
  </r>
  <r>
    <n v="3807"/>
    <x v="217"/>
    <n v="2026"/>
    <x v="2"/>
    <n v="8"/>
    <x v="7"/>
    <x v="0"/>
    <x v="0"/>
    <x v="3"/>
    <x v="0"/>
    <x v="0"/>
    <s v="Trail Bike Light"/>
    <n v="2"/>
    <n v="49.91"/>
    <n v="0.05"/>
    <n v="21.86"/>
    <n v="94.828999999999994"/>
    <n v="43.72"/>
    <n v="51.108999999999995"/>
    <n v="0.53895960096594919"/>
  </r>
  <r>
    <n v="4061"/>
    <x v="217"/>
    <n v="2026"/>
    <x v="2"/>
    <n v="8"/>
    <x v="7"/>
    <x v="3"/>
    <x v="8"/>
    <x v="3"/>
    <x v="0"/>
    <x v="1"/>
    <s v="Hiking Daypack 20L"/>
    <n v="1"/>
    <n v="91.58"/>
    <n v="0.1"/>
    <n v="44.87"/>
    <n v="82.421999999999997"/>
    <n v="44.87"/>
    <n v="37.552"/>
    <n v="0.45560651282424597"/>
  </r>
  <r>
    <n v="4645"/>
    <x v="217"/>
    <n v="2026"/>
    <x v="2"/>
    <n v="8"/>
    <x v="7"/>
    <x v="2"/>
    <x v="10"/>
    <x v="0"/>
    <x v="1"/>
    <x v="4"/>
    <s v="Resistance Band Set"/>
    <n v="3"/>
    <n v="41.11"/>
    <n v="0"/>
    <n v="14.49"/>
    <n v="123.33"/>
    <n v="43.47"/>
    <n v="79.86"/>
    <n v="0.64753101435173921"/>
  </r>
  <r>
    <n v="5104"/>
    <x v="217"/>
    <n v="2026"/>
    <x v="2"/>
    <n v="8"/>
    <x v="7"/>
    <x v="1"/>
    <x v="12"/>
    <x v="0"/>
    <x v="0"/>
    <x v="2"/>
    <s v="Insulated Bottle"/>
    <n v="4"/>
    <n v="35.9"/>
    <n v="0"/>
    <n v="13.49"/>
    <n v="143.6"/>
    <n v="53.96"/>
    <n v="89.639999999999986"/>
    <n v="0.62423398328690805"/>
  </r>
  <r>
    <n v="813"/>
    <x v="218"/>
    <n v="2026"/>
    <x v="2"/>
    <n v="8"/>
    <x v="7"/>
    <x v="2"/>
    <x v="16"/>
    <x v="0"/>
    <x v="0"/>
    <x v="4"/>
    <s v="Recovery Roller"/>
    <n v="1"/>
    <n v="36.33"/>
    <n v="0.05"/>
    <n v="13.78"/>
    <n v="34.513499999999993"/>
    <n v="13.78"/>
    <n v="20.733499999999992"/>
    <n v="0.60073594390600771"/>
  </r>
  <r>
    <n v="836"/>
    <x v="218"/>
    <n v="2026"/>
    <x v="2"/>
    <n v="8"/>
    <x v="7"/>
    <x v="1"/>
    <x v="14"/>
    <x v="3"/>
    <x v="1"/>
    <x v="2"/>
    <s v="Packing Cube Set"/>
    <n v="5"/>
    <n v="45.94"/>
    <n v="0.05"/>
    <n v="18.059999999999999"/>
    <n v="218.21499999999997"/>
    <n v="90.3"/>
    <n v="127.91499999999998"/>
    <n v="0.5861879339183832"/>
  </r>
  <r>
    <n v="1266"/>
    <x v="218"/>
    <n v="2026"/>
    <x v="2"/>
    <n v="8"/>
    <x v="7"/>
    <x v="0"/>
    <x v="15"/>
    <x v="2"/>
    <x v="0"/>
    <x v="4"/>
    <s v="Recovery Roller"/>
    <n v="1"/>
    <n v="36.630000000000003"/>
    <n v="0"/>
    <n v="13.7"/>
    <n v="36.630000000000003"/>
    <n v="13.7"/>
    <n v="22.930000000000003"/>
    <n v="0.62598962598962604"/>
  </r>
  <r>
    <n v="2201"/>
    <x v="218"/>
    <n v="2026"/>
    <x v="2"/>
    <n v="8"/>
    <x v="7"/>
    <x v="1"/>
    <x v="1"/>
    <x v="0"/>
    <x v="0"/>
    <x v="1"/>
    <s v="Trail Boots"/>
    <n v="1"/>
    <n v="141.38"/>
    <n v="0.05"/>
    <n v="77.14"/>
    <n v="134.31099999999998"/>
    <n v="77.14"/>
    <n v="57.170999999999978"/>
    <n v="0.42566133823737434"/>
  </r>
  <r>
    <n v="2382"/>
    <x v="218"/>
    <n v="2026"/>
    <x v="2"/>
    <n v="8"/>
    <x v="7"/>
    <x v="1"/>
    <x v="14"/>
    <x v="2"/>
    <x v="0"/>
    <x v="3"/>
    <s v="Alpine Tent 4P"/>
    <n v="3"/>
    <n v="343.45"/>
    <n v="0.05"/>
    <n v="195.73"/>
    <n v="978.83249999999987"/>
    <n v="587.18999999999994"/>
    <n v="391.64249999999993"/>
    <n v="0.40011186796515236"/>
  </r>
  <r>
    <n v="1227"/>
    <x v="219"/>
    <n v="2026"/>
    <x v="2"/>
    <n v="8"/>
    <x v="7"/>
    <x v="3"/>
    <x v="8"/>
    <x v="0"/>
    <x v="0"/>
    <x v="0"/>
    <s v="Cycling Pack 12L"/>
    <n v="1"/>
    <n v="104.69"/>
    <n v="0"/>
    <n v="49.06"/>
    <n v="104.69"/>
    <n v="49.06"/>
    <n v="55.629999999999995"/>
    <n v="0.53137835514375775"/>
  </r>
  <r>
    <n v="1843"/>
    <x v="219"/>
    <n v="2026"/>
    <x v="2"/>
    <n v="8"/>
    <x v="7"/>
    <x v="3"/>
    <x v="8"/>
    <x v="0"/>
    <x v="1"/>
    <x v="3"/>
    <s v="Alpine Tent 4P"/>
    <n v="2"/>
    <n v="341.23"/>
    <n v="0.05"/>
    <n v="192.5"/>
    <n v="648.33699999999999"/>
    <n v="385"/>
    <n v="263.33699999999999"/>
    <n v="0.40617302421425894"/>
  </r>
  <r>
    <n v="2369"/>
    <x v="219"/>
    <n v="2026"/>
    <x v="2"/>
    <n v="8"/>
    <x v="7"/>
    <x v="3"/>
    <x v="8"/>
    <x v="2"/>
    <x v="1"/>
    <x v="3"/>
    <s v="Compact Sleeping Bag"/>
    <n v="1"/>
    <n v="125.95"/>
    <n v="0.05"/>
    <n v="61.9"/>
    <n v="119.6525"/>
    <n v="61.9"/>
    <n v="57.752500000000005"/>
    <n v="0.48266856104134892"/>
  </r>
  <r>
    <n v="2386"/>
    <x v="219"/>
    <n v="2026"/>
    <x v="2"/>
    <n v="8"/>
    <x v="7"/>
    <x v="1"/>
    <x v="1"/>
    <x v="0"/>
    <x v="0"/>
    <x v="1"/>
    <s v="Hiking Daypack 20L"/>
    <n v="6"/>
    <n v="91.9"/>
    <n v="0.05"/>
    <n v="44.69"/>
    <n v="523.83000000000004"/>
    <n v="268.14"/>
    <n v="255.69000000000005"/>
    <n v="0.48811637363266713"/>
  </r>
  <r>
    <n v="2579"/>
    <x v="219"/>
    <n v="2026"/>
    <x v="2"/>
    <n v="8"/>
    <x v="7"/>
    <x v="3"/>
    <x v="8"/>
    <x v="2"/>
    <x v="0"/>
    <x v="3"/>
    <s v="Portable Camp Stove"/>
    <n v="1"/>
    <n v="81.22"/>
    <n v="0"/>
    <n v="39.18"/>
    <n v="81.22"/>
    <n v="39.18"/>
    <n v="42.04"/>
    <n v="0.51760650086185667"/>
  </r>
  <r>
    <n v="3075"/>
    <x v="219"/>
    <n v="2026"/>
    <x v="2"/>
    <n v="8"/>
    <x v="7"/>
    <x v="0"/>
    <x v="0"/>
    <x v="0"/>
    <x v="2"/>
    <x v="1"/>
    <s v="Trekking Poles"/>
    <n v="2"/>
    <n v="72.31"/>
    <n v="0"/>
    <n v="31.75"/>
    <n v="144.62"/>
    <n v="63.5"/>
    <n v="81.12"/>
    <n v="0.56091826856589688"/>
  </r>
  <r>
    <n v="3982"/>
    <x v="219"/>
    <n v="2026"/>
    <x v="2"/>
    <n v="8"/>
    <x v="7"/>
    <x v="2"/>
    <x v="2"/>
    <x v="2"/>
    <x v="0"/>
    <x v="3"/>
    <s v="Portable Camp Stove"/>
    <n v="1"/>
    <n v="79.989999999999995"/>
    <n v="0.05"/>
    <n v="40.25"/>
    <n v="75.990499999999997"/>
    <n v="40.25"/>
    <n v="35.740499999999997"/>
    <n v="0.47032852790809376"/>
  </r>
  <r>
    <n v="4530"/>
    <x v="219"/>
    <n v="2026"/>
    <x v="2"/>
    <n v="8"/>
    <x v="7"/>
    <x v="3"/>
    <x v="13"/>
    <x v="0"/>
    <x v="1"/>
    <x v="1"/>
    <s v="Summit Backpack 45L"/>
    <n v="1"/>
    <n v="151.87"/>
    <n v="0.1"/>
    <n v="76.97"/>
    <n v="136.68300000000002"/>
    <n v="76.97"/>
    <n v="59.713000000000022"/>
    <n v="0.4368721786908395"/>
  </r>
  <r>
    <n v="4641"/>
    <x v="219"/>
    <n v="2026"/>
    <x v="2"/>
    <n v="8"/>
    <x v="7"/>
    <x v="3"/>
    <x v="8"/>
    <x v="3"/>
    <x v="1"/>
    <x v="1"/>
    <s v="Summit Backpack 45L"/>
    <n v="1"/>
    <n v="156.55000000000001"/>
    <n v="0"/>
    <n v="80.430000000000007"/>
    <n v="156.55000000000001"/>
    <n v="80.430000000000007"/>
    <n v="76.12"/>
    <n v="0.48623442989460236"/>
  </r>
  <r>
    <n v="4778"/>
    <x v="219"/>
    <n v="2026"/>
    <x v="2"/>
    <n v="8"/>
    <x v="7"/>
    <x v="1"/>
    <x v="12"/>
    <x v="2"/>
    <x v="1"/>
    <x v="1"/>
    <s v="Summit Backpack 45L"/>
    <n v="1"/>
    <n v="152.72"/>
    <n v="0"/>
    <n v="77.73"/>
    <n v="152.72"/>
    <n v="77.73"/>
    <n v="74.989999999999995"/>
    <n v="0.4910293347302252"/>
  </r>
  <r>
    <n v="5132"/>
    <x v="219"/>
    <n v="2026"/>
    <x v="2"/>
    <n v="8"/>
    <x v="7"/>
    <x v="1"/>
    <x v="12"/>
    <x v="0"/>
    <x v="2"/>
    <x v="0"/>
    <s v="Compact Repair Kit"/>
    <n v="1"/>
    <n v="40.51"/>
    <n v="0.05"/>
    <n v="16.29"/>
    <n v="38.484499999999997"/>
    <n v="16.29"/>
    <n v="22.194499999999998"/>
    <n v="0.57671270251659756"/>
  </r>
  <r>
    <n v="227"/>
    <x v="220"/>
    <n v="2026"/>
    <x v="2"/>
    <n v="8"/>
    <x v="7"/>
    <x v="3"/>
    <x v="7"/>
    <x v="3"/>
    <x v="0"/>
    <x v="4"/>
    <s v="Resistance Band Set"/>
    <n v="3"/>
    <n v="40.61"/>
    <n v="0"/>
    <n v="14.72"/>
    <n v="121.83"/>
    <n v="44.160000000000004"/>
    <n v="77.669999999999987"/>
    <n v="0.63752770253632096"/>
  </r>
  <r>
    <n v="390"/>
    <x v="220"/>
    <n v="2026"/>
    <x v="2"/>
    <n v="8"/>
    <x v="7"/>
    <x v="2"/>
    <x v="5"/>
    <x v="2"/>
    <x v="1"/>
    <x v="1"/>
    <s v="Hiking Daypack 20L"/>
    <n v="1"/>
    <n v="93.41"/>
    <n v="0.05"/>
    <n v="44.7"/>
    <n v="88.739499999999992"/>
    <n v="44.7"/>
    <n v="44.03949999999999"/>
    <n v="0.49627843294136198"/>
  </r>
  <r>
    <n v="859"/>
    <x v="220"/>
    <n v="2026"/>
    <x v="2"/>
    <n v="8"/>
    <x v="7"/>
    <x v="0"/>
    <x v="0"/>
    <x v="2"/>
    <x v="1"/>
    <x v="1"/>
    <s v="Hiking Daypack 20L"/>
    <n v="2"/>
    <n v="90.23"/>
    <n v="0"/>
    <n v="44.22"/>
    <n v="180.46"/>
    <n v="88.44"/>
    <n v="92.02000000000001"/>
    <n v="0.50991909564446414"/>
  </r>
  <r>
    <n v="1468"/>
    <x v="220"/>
    <n v="2026"/>
    <x v="2"/>
    <n v="8"/>
    <x v="7"/>
    <x v="1"/>
    <x v="11"/>
    <x v="2"/>
    <x v="0"/>
    <x v="0"/>
    <s v="Trail Bike Light"/>
    <n v="1"/>
    <n v="51.75"/>
    <n v="0"/>
    <n v="22.36"/>
    <n v="51.75"/>
    <n v="22.36"/>
    <n v="29.39"/>
    <n v="0.56792270531400968"/>
  </r>
  <r>
    <n v="2356"/>
    <x v="220"/>
    <n v="2026"/>
    <x v="2"/>
    <n v="8"/>
    <x v="7"/>
    <x v="3"/>
    <x v="13"/>
    <x v="2"/>
    <x v="1"/>
    <x v="0"/>
    <s v="Cycling Pack 12L"/>
    <n v="3"/>
    <n v="102.91"/>
    <n v="0.1"/>
    <n v="50.23"/>
    <n v="277.85700000000003"/>
    <n v="150.69"/>
    <n v="127.16700000000003"/>
    <n v="0.45767067232425318"/>
  </r>
  <r>
    <n v="3556"/>
    <x v="220"/>
    <n v="2026"/>
    <x v="2"/>
    <n v="8"/>
    <x v="7"/>
    <x v="2"/>
    <x v="16"/>
    <x v="0"/>
    <x v="1"/>
    <x v="0"/>
    <s v="Commuter Helmet"/>
    <n v="4"/>
    <n v="82.63"/>
    <n v="0.1"/>
    <n v="43.78"/>
    <n v="297.46800000000002"/>
    <n v="175.12"/>
    <n v="122.34800000000001"/>
    <n v="0.41129802197211129"/>
  </r>
  <r>
    <n v="925"/>
    <x v="221"/>
    <n v="2026"/>
    <x v="2"/>
    <n v="8"/>
    <x v="7"/>
    <x v="0"/>
    <x v="0"/>
    <x v="2"/>
    <x v="0"/>
    <x v="3"/>
    <s v="Trail Tent 2P"/>
    <n v="1"/>
    <n v="196.39"/>
    <n v="0"/>
    <n v="102.92"/>
    <n v="196.39"/>
    <n v="102.92"/>
    <n v="93.469999999999985"/>
    <n v="0.47594073017974436"/>
  </r>
  <r>
    <n v="1563"/>
    <x v="221"/>
    <n v="2026"/>
    <x v="2"/>
    <n v="8"/>
    <x v="7"/>
    <x v="2"/>
    <x v="10"/>
    <x v="3"/>
    <x v="2"/>
    <x v="2"/>
    <s v="Insulated Bottle"/>
    <n v="2"/>
    <n v="36.25"/>
    <n v="0"/>
    <n v="13.77"/>
    <n v="72.5"/>
    <n v="27.54"/>
    <n v="44.96"/>
    <n v="0.62013793103448278"/>
  </r>
  <r>
    <n v="1634"/>
    <x v="221"/>
    <n v="2026"/>
    <x v="2"/>
    <n v="8"/>
    <x v="7"/>
    <x v="1"/>
    <x v="1"/>
    <x v="2"/>
    <x v="0"/>
    <x v="3"/>
    <s v="Trail Tent 2P"/>
    <n v="2"/>
    <n v="199.85"/>
    <n v="0.05"/>
    <n v="104.34"/>
    <n v="379.71499999999997"/>
    <n v="208.68"/>
    <n v="171.03499999999997"/>
    <n v="0.45042992770893953"/>
  </r>
  <r>
    <n v="2187"/>
    <x v="221"/>
    <n v="2026"/>
    <x v="2"/>
    <n v="8"/>
    <x v="7"/>
    <x v="2"/>
    <x v="2"/>
    <x v="2"/>
    <x v="1"/>
    <x v="2"/>
    <s v="Packing Cube Set"/>
    <n v="1"/>
    <n v="46.32"/>
    <n v="0.05"/>
    <n v="18.34"/>
    <n v="44.003999999999998"/>
    <n v="18.34"/>
    <n v="25.663999999999998"/>
    <n v="0.58321970729933637"/>
  </r>
  <r>
    <n v="2773"/>
    <x v="221"/>
    <n v="2026"/>
    <x v="2"/>
    <n v="8"/>
    <x v="7"/>
    <x v="1"/>
    <x v="14"/>
    <x v="0"/>
    <x v="1"/>
    <x v="1"/>
    <s v="Summit Backpack 45L"/>
    <n v="4"/>
    <n v="151.06"/>
    <n v="0"/>
    <n v="77.67"/>
    <n v="604.24"/>
    <n v="310.68"/>
    <n v="293.56"/>
    <n v="0.48583344366476894"/>
  </r>
  <r>
    <n v="5040"/>
    <x v="221"/>
    <n v="2026"/>
    <x v="2"/>
    <n v="8"/>
    <x v="7"/>
    <x v="3"/>
    <x v="7"/>
    <x v="0"/>
    <x v="0"/>
    <x v="1"/>
    <s v="Trekking Poles"/>
    <n v="1"/>
    <n v="72.39"/>
    <n v="0.1"/>
    <n v="31.64"/>
    <n v="65.150999999999996"/>
    <n v="31.64"/>
    <n v="33.510999999999996"/>
    <n v="0.51435895074519189"/>
  </r>
  <r>
    <n v="415"/>
    <x v="222"/>
    <n v="2026"/>
    <x v="2"/>
    <n v="8"/>
    <x v="7"/>
    <x v="0"/>
    <x v="9"/>
    <x v="2"/>
    <x v="0"/>
    <x v="1"/>
    <s v="Trekking Poles"/>
    <n v="1"/>
    <n v="72.650000000000006"/>
    <n v="0"/>
    <n v="31.72"/>
    <n v="72.650000000000006"/>
    <n v="31.72"/>
    <n v="40.930000000000007"/>
    <n v="0.56338609772883697"/>
  </r>
  <r>
    <n v="1111"/>
    <x v="222"/>
    <n v="2026"/>
    <x v="2"/>
    <n v="8"/>
    <x v="7"/>
    <x v="3"/>
    <x v="13"/>
    <x v="0"/>
    <x v="1"/>
    <x v="3"/>
    <s v="Trail Tent 2P"/>
    <n v="1"/>
    <n v="198.44"/>
    <n v="0"/>
    <n v="106.79"/>
    <n v="198.44"/>
    <n v="106.79"/>
    <n v="91.649999999999991"/>
    <n v="0.46185244910300338"/>
  </r>
  <r>
    <n v="1243"/>
    <x v="222"/>
    <n v="2026"/>
    <x v="2"/>
    <n v="8"/>
    <x v="7"/>
    <x v="2"/>
    <x v="16"/>
    <x v="0"/>
    <x v="0"/>
    <x v="3"/>
    <s v="Trail Tent 2P"/>
    <n v="1"/>
    <n v="193.67"/>
    <n v="0"/>
    <n v="103.79"/>
    <n v="193.67"/>
    <n v="103.79"/>
    <n v="89.879999999999981"/>
    <n v="0.46408839779005517"/>
  </r>
  <r>
    <n v="1326"/>
    <x v="222"/>
    <n v="2026"/>
    <x v="2"/>
    <n v="8"/>
    <x v="7"/>
    <x v="3"/>
    <x v="8"/>
    <x v="0"/>
    <x v="0"/>
    <x v="2"/>
    <s v="Travel Backpack 35L"/>
    <n v="5"/>
    <n v="166.03"/>
    <n v="0"/>
    <n v="87.46"/>
    <n v="830.15"/>
    <n v="437.29999999999995"/>
    <n v="392.85"/>
    <n v="0.47322772992832624"/>
  </r>
  <r>
    <n v="1682"/>
    <x v="222"/>
    <n v="2026"/>
    <x v="2"/>
    <n v="8"/>
    <x v="7"/>
    <x v="0"/>
    <x v="0"/>
    <x v="0"/>
    <x v="2"/>
    <x v="3"/>
    <s v="Portable Camp Stove"/>
    <n v="2"/>
    <n v="81.569999999999993"/>
    <n v="0"/>
    <n v="40.36"/>
    <n v="163.13999999999999"/>
    <n v="80.72"/>
    <n v="82.419999999999987"/>
    <n v="0.50521024886600463"/>
  </r>
  <r>
    <n v="2618"/>
    <x v="222"/>
    <n v="2026"/>
    <x v="2"/>
    <n v="8"/>
    <x v="7"/>
    <x v="0"/>
    <x v="15"/>
    <x v="2"/>
    <x v="2"/>
    <x v="1"/>
    <s v="Trail Boots"/>
    <n v="2"/>
    <n v="143.86000000000001"/>
    <n v="0"/>
    <n v="81.23"/>
    <n v="287.72000000000003"/>
    <n v="162.46"/>
    <n v="125.26000000000002"/>
    <n v="0.43535381621020441"/>
  </r>
  <r>
    <n v="3319"/>
    <x v="222"/>
    <n v="2026"/>
    <x v="2"/>
    <n v="8"/>
    <x v="7"/>
    <x v="1"/>
    <x v="14"/>
    <x v="0"/>
    <x v="0"/>
    <x v="1"/>
    <s v="Hiking Daypack 20L"/>
    <n v="3"/>
    <n v="93.53"/>
    <n v="0"/>
    <n v="46.19"/>
    <n v="280.59000000000003"/>
    <n v="138.57"/>
    <n v="142.02000000000004"/>
    <n v="0.5061477600769807"/>
  </r>
  <r>
    <n v="4600"/>
    <x v="222"/>
    <n v="2026"/>
    <x v="2"/>
    <n v="8"/>
    <x v="7"/>
    <x v="3"/>
    <x v="4"/>
    <x v="1"/>
    <x v="2"/>
    <x v="2"/>
    <s v="Travel Backpack 35L"/>
    <n v="10"/>
    <n v="162.38"/>
    <n v="0.05"/>
    <n v="85.82"/>
    <n v="1542.61"/>
    <n v="858.19999999999993"/>
    <n v="684.41"/>
    <n v="0.44367014345816508"/>
  </r>
  <r>
    <n v="5168"/>
    <x v="222"/>
    <n v="2026"/>
    <x v="2"/>
    <n v="8"/>
    <x v="7"/>
    <x v="0"/>
    <x v="15"/>
    <x v="3"/>
    <x v="2"/>
    <x v="4"/>
    <s v="Weighted Vest"/>
    <n v="1"/>
    <n v="122.52"/>
    <n v="0.05"/>
    <n v="69.66"/>
    <n v="116.39399999999999"/>
    <n v="69.66"/>
    <n v="46.733999999999995"/>
    <n v="0.40151554203824935"/>
  </r>
  <r>
    <n v="245"/>
    <x v="223"/>
    <n v="2026"/>
    <x v="2"/>
    <n v="8"/>
    <x v="7"/>
    <x v="3"/>
    <x v="13"/>
    <x v="3"/>
    <x v="0"/>
    <x v="1"/>
    <s v="Trail Boots"/>
    <n v="1"/>
    <n v="142.84"/>
    <n v="0"/>
    <n v="77.7"/>
    <n v="142.84"/>
    <n v="77.7"/>
    <n v="65.14"/>
    <n v="0.4560347241669"/>
  </r>
  <r>
    <n v="322"/>
    <x v="223"/>
    <n v="2026"/>
    <x v="2"/>
    <n v="8"/>
    <x v="7"/>
    <x v="1"/>
    <x v="14"/>
    <x v="2"/>
    <x v="0"/>
    <x v="1"/>
    <s v="Trekking Poles"/>
    <n v="3"/>
    <n v="72.349999999999994"/>
    <n v="0"/>
    <n v="32.119999999999997"/>
    <n v="217.04999999999998"/>
    <n v="96.359999999999985"/>
    <n v="120.69"/>
    <n v="0.55604699378023503"/>
  </r>
  <r>
    <n v="1101"/>
    <x v="223"/>
    <n v="2026"/>
    <x v="2"/>
    <n v="8"/>
    <x v="7"/>
    <x v="3"/>
    <x v="4"/>
    <x v="0"/>
    <x v="1"/>
    <x v="4"/>
    <s v="Resistance Band Set"/>
    <n v="3"/>
    <n v="40.14"/>
    <n v="0.05"/>
    <n v="14.53"/>
    <n v="114.399"/>
    <n v="43.589999999999996"/>
    <n v="70.808999999999997"/>
    <n v="0.61896520074476169"/>
  </r>
  <r>
    <n v="1564"/>
    <x v="223"/>
    <n v="2026"/>
    <x v="2"/>
    <n v="8"/>
    <x v="7"/>
    <x v="3"/>
    <x v="13"/>
    <x v="0"/>
    <x v="1"/>
    <x v="4"/>
    <s v="Training Mat"/>
    <n v="2"/>
    <n v="51.84"/>
    <n v="0"/>
    <n v="21.62"/>
    <n v="103.68"/>
    <n v="43.24"/>
    <n v="60.440000000000005"/>
    <n v="0.58294753086419759"/>
  </r>
  <r>
    <n v="3712"/>
    <x v="223"/>
    <n v="2026"/>
    <x v="2"/>
    <n v="8"/>
    <x v="7"/>
    <x v="3"/>
    <x v="8"/>
    <x v="0"/>
    <x v="1"/>
    <x v="0"/>
    <s v="Commuter Helmet"/>
    <n v="3"/>
    <n v="82.32"/>
    <n v="0.15"/>
    <n v="41.95"/>
    <n v="209.91599999999997"/>
    <n v="125.85000000000001"/>
    <n v="84.06599999999996"/>
    <n v="0.40047447550448739"/>
  </r>
  <r>
    <n v="771"/>
    <x v="224"/>
    <n v="2026"/>
    <x v="2"/>
    <n v="8"/>
    <x v="7"/>
    <x v="2"/>
    <x v="5"/>
    <x v="0"/>
    <x v="0"/>
    <x v="1"/>
    <s v="Hiking Daypack 20L"/>
    <n v="1"/>
    <n v="91.78"/>
    <n v="0"/>
    <n v="46.15"/>
    <n v="91.78"/>
    <n v="46.15"/>
    <n v="45.63"/>
    <n v="0.49716713881019831"/>
  </r>
  <r>
    <n v="2749"/>
    <x v="224"/>
    <n v="2026"/>
    <x v="2"/>
    <n v="8"/>
    <x v="7"/>
    <x v="1"/>
    <x v="14"/>
    <x v="0"/>
    <x v="2"/>
    <x v="1"/>
    <s v="Hiking Daypack 20L"/>
    <n v="2"/>
    <n v="93.13"/>
    <n v="0"/>
    <n v="45.68"/>
    <n v="186.26"/>
    <n v="91.36"/>
    <n v="94.899999999999991"/>
    <n v="0.50950284548480618"/>
  </r>
  <r>
    <n v="4252"/>
    <x v="224"/>
    <n v="2026"/>
    <x v="2"/>
    <n v="8"/>
    <x v="7"/>
    <x v="1"/>
    <x v="12"/>
    <x v="0"/>
    <x v="0"/>
    <x v="2"/>
    <s v="Insulated Bottle"/>
    <n v="1"/>
    <n v="36.67"/>
    <n v="0.1"/>
    <n v="13.18"/>
    <n v="33.003"/>
    <n v="13.18"/>
    <n v="19.823"/>
    <n v="0.60064236584552921"/>
  </r>
  <r>
    <n v="4665"/>
    <x v="224"/>
    <n v="2026"/>
    <x v="2"/>
    <n v="8"/>
    <x v="7"/>
    <x v="3"/>
    <x v="8"/>
    <x v="1"/>
    <x v="0"/>
    <x v="4"/>
    <s v="Training Mat"/>
    <n v="4"/>
    <n v="51.25"/>
    <n v="0.1"/>
    <n v="21.77"/>
    <n v="184.5"/>
    <n v="87.08"/>
    <n v="97.42"/>
    <n v="0.52802168021680218"/>
  </r>
  <r>
    <n v="4767"/>
    <x v="224"/>
    <n v="2026"/>
    <x v="2"/>
    <n v="8"/>
    <x v="7"/>
    <x v="3"/>
    <x v="8"/>
    <x v="3"/>
    <x v="2"/>
    <x v="4"/>
    <s v="Resistance Band Set"/>
    <n v="1"/>
    <n v="39.61"/>
    <n v="0.1"/>
    <n v="14.85"/>
    <n v="35.649000000000001"/>
    <n v="14.85"/>
    <n v="20.798999999999999"/>
    <n v="0.58343852562484222"/>
  </r>
  <r>
    <n v="4832"/>
    <x v="224"/>
    <n v="2026"/>
    <x v="2"/>
    <n v="8"/>
    <x v="7"/>
    <x v="0"/>
    <x v="15"/>
    <x v="3"/>
    <x v="0"/>
    <x v="0"/>
    <s v="Commuter Helmet"/>
    <n v="2"/>
    <n v="81.59"/>
    <n v="0.15"/>
    <n v="43.9"/>
    <n v="138.703"/>
    <n v="87.8"/>
    <n v="50.903000000000006"/>
    <n v="0.3669927831409559"/>
  </r>
  <r>
    <n v="747"/>
    <x v="225"/>
    <n v="2026"/>
    <x v="2"/>
    <n v="8"/>
    <x v="7"/>
    <x v="1"/>
    <x v="1"/>
    <x v="2"/>
    <x v="1"/>
    <x v="4"/>
    <s v="Weighted Vest"/>
    <n v="3"/>
    <n v="122.96"/>
    <n v="0.1"/>
    <n v="67.62"/>
    <n v="331.99200000000002"/>
    <n v="202.86"/>
    <n v="129.13200000000001"/>
    <n v="0.38896117978746475"/>
  </r>
  <r>
    <n v="2281"/>
    <x v="225"/>
    <n v="2026"/>
    <x v="2"/>
    <n v="8"/>
    <x v="7"/>
    <x v="1"/>
    <x v="11"/>
    <x v="2"/>
    <x v="0"/>
    <x v="1"/>
    <s v="Trekking Poles"/>
    <n v="1"/>
    <n v="70.91"/>
    <n v="0"/>
    <n v="33.11"/>
    <n v="70.91"/>
    <n v="33.11"/>
    <n v="37.799999999999997"/>
    <n v="0.53307008884501483"/>
  </r>
  <r>
    <n v="2414"/>
    <x v="225"/>
    <n v="2026"/>
    <x v="2"/>
    <n v="8"/>
    <x v="7"/>
    <x v="1"/>
    <x v="6"/>
    <x v="1"/>
    <x v="2"/>
    <x v="0"/>
    <s v="Trail Bike Light"/>
    <n v="6"/>
    <n v="50.94"/>
    <n v="0.1"/>
    <n v="22.76"/>
    <n v="275.07600000000002"/>
    <n v="136.56"/>
    <n v="138.51600000000002"/>
    <n v="0.50355538105832576"/>
  </r>
  <r>
    <n v="3162"/>
    <x v="225"/>
    <n v="2026"/>
    <x v="2"/>
    <n v="8"/>
    <x v="7"/>
    <x v="1"/>
    <x v="1"/>
    <x v="0"/>
    <x v="1"/>
    <x v="1"/>
    <s v="Trail Boots"/>
    <n v="1"/>
    <n v="144.96"/>
    <n v="0.05"/>
    <n v="77.959999999999994"/>
    <n v="137.71199999999999"/>
    <n v="77.959999999999994"/>
    <n v="59.751999999999995"/>
    <n v="0.43389101893807364"/>
  </r>
  <r>
    <n v="3200"/>
    <x v="225"/>
    <n v="2026"/>
    <x v="2"/>
    <n v="8"/>
    <x v="7"/>
    <x v="3"/>
    <x v="8"/>
    <x v="2"/>
    <x v="1"/>
    <x v="1"/>
    <s v="Summit Backpack 45L"/>
    <n v="1"/>
    <n v="152.97"/>
    <n v="0"/>
    <n v="79.66"/>
    <n v="152.97"/>
    <n v="79.66"/>
    <n v="73.31"/>
    <n v="0.47924429626724196"/>
  </r>
  <r>
    <n v="3521"/>
    <x v="225"/>
    <n v="2026"/>
    <x v="2"/>
    <n v="8"/>
    <x v="7"/>
    <x v="2"/>
    <x v="16"/>
    <x v="0"/>
    <x v="2"/>
    <x v="2"/>
    <s v="Packing Cube Set"/>
    <n v="2"/>
    <n v="45.79"/>
    <n v="0"/>
    <n v="18.23"/>
    <n v="91.58"/>
    <n v="36.46"/>
    <n v="55.12"/>
    <n v="0.60187813933173184"/>
  </r>
  <r>
    <n v="4447"/>
    <x v="225"/>
    <n v="2026"/>
    <x v="2"/>
    <n v="8"/>
    <x v="7"/>
    <x v="1"/>
    <x v="6"/>
    <x v="0"/>
    <x v="1"/>
    <x v="2"/>
    <s v="Travel Backpack 35L"/>
    <n v="1"/>
    <n v="161.31"/>
    <n v="0"/>
    <n v="87.81"/>
    <n v="161.31"/>
    <n v="87.81"/>
    <n v="73.5"/>
    <n v="0.45564441138181139"/>
  </r>
  <r>
    <n v="421"/>
    <x v="226"/>
    <n v="2026"/>
    <x v="2"/>
    <n v="8"/>
    <x v="7"/>
    <x v="3"/>
    <x v="7"/>
    <x v="0"/>
    <x v="1"/>
    <x v="4"/>
    <s v="Recovery Roller"/>
    <n v="2"/>
    <n v="35.97"/>
    <n v="0.05"/>
    <n v="14.28"/>
    <n v="68.342999999999989"/>
    <n v="28.56"/>
    <n v="39.782999999999987"/>
    <n v="0.58210789693165343"/>
  </r>
  <r>
    <n v="962"/>
    <x v="226"/>
    <n v="2026"/>
    <x v="2"/>
    <n v="8"/>
    <x v="7"/>
    <x v="0"/>
    <x v="0"/>
    <x v="2"/>
    <x v="1"/>
    <x v="4"/>
    <s v="Resistance Band Set"/>
    <n v="2"/>
    <n v="39.729999999999997"/>
    <n v="0"/>
    <n v="14.95"/>
    <n v="79.459999999999994"/>
    <n v="29.9"/>
    <n v="49.559999999999995"/>
    <n v="0.62371004278882458"/>
  </r>
  <r>
    <n v="1386"/>
    <x v="226"/>
    <n v="2026"/>
    <x v="2"/>
    <n v="8"/>
    <x v="7"/>
    <x v="1"/>
    <x v="12"/>
    <x v="0"/>
    <x v="2"/>
    <x v="2"/>
    <s v="Insulated Bottle"/>
    <n v="2"/>
    <n v="36.049999999999997"/>
    <n v="0"/>
    <n v="13.8"/>
    <n v="72.099999999999994"/>
    <n v="27.6"/>
    <n v="44.499999999999993"/>
    <n v="0.61719833564493753"/>
  </r>
  <r>
    <n v="3083"/>
    <x v="226"/>
    <n v="2026"/>
    <x v="2"/>
    <n v="8"/>
    <x v="7"/>
    <x v="3"/>
    <x v="7"/>
    <x v="0"/>
    <x v="1"/>
    <x v="3"/>
    <s v="Trail Tent 2P"/>
    <n v="1"/>
    <n v="194.36"/>
    <n v="0"/>
    <n v="106.01"/>
    <n v="194.36"/>
    <n v="106.01"/>
    <n v="88.350000000000009"/>
    <n v="0.45456884132537562"/>
  </r>
  <r>
    <n v="3174"/>
    <x v="226"/>
    <n v="2026"/>
    <x v="2"/>
    <n v="8"/>
    <x v="7"/>
    <x v="3"/>
    <x v="4"/>
    <x v="2"/>
    <x v="0"/>
    <x v="3"/>
    <s v="Trail Tent 2P"/>
    <n v="1"/>
    <n v="192.67"/>
    <n v="0.05"/>
    <n v="103.37"/>
    <n v="183.03649999999999"/>
    <n v="103.37"/>
    <n v="79.666499999999985"/>
    <n v="0.43524925356417976"/>
  </r>
  <r>
    <n v="4045"/>
    <x v="226"/>
    <n v="2026"/>
    <x v="2"/>
    <n v="8"/>
    <x v="7"/>
    <x v="2"/>
    <x v="16"/>
    <x v="0"/>
    <x v="1"/>
    <x v="1"/>
    <s v="Hiking Daypack 20L"/>
    <n v="3"/>
    <n v="92.12"/>
    <n v="0.1"/>
    <n v="44.1"/>
    <n v="248.72400000000002"/>
    <n v="132.30000000000001"/>
    <n v="116.42400000000001"/>
    <n v="0.46808510638297873"/>
  </r>
  <r>
    <n v="4850"/>
    <x v="226"/>
    <n v="2026"/>
    <x v="2"/>
    <n v="8"/>
    <x v="7"/>
    <x v="1"/>
    <x v="1"/>
    <x v="2"/>
    <x v="2"/>
    <x v="3"/>
    <s v="Trail Tent 2P"/>
    <n v="1"/>
    <n v="192.82"/>
    <n v="0"/>
    <n v="104.98"/>
    <n v="192.82"/>
    <n v="104.98"/>
    <n v="87.839999999999989"/>
    <n v="0.45555440307022088"/>
  </r>
  <r>
    <n v="71"/>
    <x v="227"/>
    <n v="2026"/>
    <x v="2"/>
    <n v="8"/>
    <x v="7"/>
    <x v="2"/>
    <x v="16"/>
    <x v="0"/>
    <x v="1"/>
    <x v="0"/>
    <s v="Commuter Helmet"/>
    <n v="3"/>
    <n v="80.099999999999994"/>
    <n v="0"/>
    <n v="42.41"/>
    <n v="240.29999999999998"/>
    <n v="127.22999999999999"/>
    <n v="113.07"/>
    <n v="0.47053682896379528"/>
  </r>
  <r>
    <n v="627"/>
    <x v="227"/>
    <n v="2026"/>
    <x v="2"/>
    <n v="8"/>
    <x v="7"/>
    <x v="3"/>
    <x v="7"/>
    <x v="3"/>
    <x v="1"/>
    <x v="0"/>
    <s v="Commuter Helmet"/>
    <n v="6"/>
    <n v="83.26"/>
    <n v="0"/>
    <n v="43.8"/>
    <n v="499.56000000000006"/>
    <n v="262.79999999999995"/>
    <n v="236.7600000000001"/>
    <n v="0.47393706461686297"/>
  </r>
  <r>
    <n v="959"/>
    <x v="227"/>
    <n v="2026"/>
    <x v="2"/>
    <n v="8"/>
    <x v="7"/>
    <x v="1"/>
    <x v="1"/>
    <x v="2"/>
    <x v="0"/>
    <x v="4"/>
    <s v="Resistance Band Set"/>
    <n v="4"/>
    <n v="40.46"/>
    <n v="0"/>
    <n v="15.12"/>
    <n v="161.84"/>
    <n v="60.48"/>
    <n v="101.36000000000001"/>
    <n v="0.62629757785467133"/>
  </r>
  <r>
    <n v="967"/>
    <x v="227"/>
    <n v="2026"/>
    <x v="2"/>
    <n v="8"/>
    <x v="7"/>
    <x v="2"/>
    <x v="16"/>
    <x v="1"/>
    <x v="0"/>
    <x v="0"/>
    <s v="Commuter Helmet"/>
    <n v="5"/>
    <n v="81.55"/>
    <n v="0.2"/>
    <n v="42.09"/>
    <n v="326.20000000000005"/>
    <n v="210.45000000000002"/>
    <n v="115.75000000000003"/>
    <n v="0.3548436541998774"/>
  </r>
  <r>
    <n v="1267"/>
    <x v="227"/>
    <n v="2026"/>
    <x v="2"/>
    <n v="8"/>
    <x v="7"/>
    <x v="1"/>
    <x v="12"/>
    <x v="2"/>
    <x v="1"/>
    <x v="3"/>
    <s v="Portable Camp Stove"/>
    <n v="2"/>
    <n v="83.56"/>
    <n v="0"/>
    <n v="39.119999999999997"/>
    <n v="167.12"/>
    <n v="78.239999999999995"/>
    <n v="88.88000000000001"/>
    <n v="0.53183341311632359"/>
  </r>
  <r>
    <n v="1394"/>
    <x v="227"/>
    <n v="2026"/>
    <x v="2"/>
    <n v="8"/>
    <x v="7"/>
    <x v="2"/>
    <x v="10"/>
    <x v="0"/>
    <x v="0"/>
    <x v="3"/>
    <s v="Compact Sleeping Bag"/>
    <n v="3"/>
    <n v="125.75"/>
    <n v="0"/>
    <n v="62.05"/>
    <n v="377.25"/>
    <n v="186.14999999999998"/>
    <n v="191.10000000000002"/>
    <n v="0.50656063618290259"/>
  </r>
  <r>
    <n v="1652"/>
    <x v="227"/>
    <n v="2026"/>
    <x v="2"/>
    <n v="8"/>
    <x v="7"/>
    <x v="0"/>
    <x v="0"/>
    <x v="0"/>
    <x v="0"/>
    <x v="2"/>
    <s v="Insulated Bottle"/>
    <n v="1"/>
    <n v="35.619999999999997"/>
    <n v="0.1"/>
    <n v="13.55"/>
    <n v="32.058"/>
    <n v="13.55"/>
    <n v="18.507999999999999"/>
    <n v="0.57732859192713204"/>
  </r>
  <r>
    <n v="2126"/>
    <x v="227"/>
    <n v="2026"/>
    <x v="2"/>
    <n v="8"/>
    <x v="7"/>
    <x v="1"/>
    <x v="14"/>
    <x v="0"/>
    <x v="2"/>
    <x v="0"/>
    <s v="Cycling Pack 12L"/>
    <n v="2"/>
    <n v="104.02"/>
    <n v="0"/>
    <n v="50.26"/>
    <n v="208.04"/>
    <n v="100.52"/>
    <n v="107.52"/>
    <n v="0.51682368775235532"/>
  </r>
  <r>
    <n v="2282"/>
    <x v="227"/>
    <n v="2026"/>
    <x v="2"/>
    <n v="8"/>
    <x v="7"/>
    <x v="1"/>
    <x v="6"/>
    <x v="1"/>
    <x v="2"/>
    <x v="1"/>
    <s v="Hiking Daypack 20L"/>
    <n v="8"/>
    <n v="92.71"/>
    <n v="0.1"/>
    <n v="44.83"/>
    <n v="667.51199999999994"/>
    <n v="358.64"/>
    <n v="308.87199999999996"/>
    <n v="0.46272126943036229"/>
  </r>
  <r>
    <n v="2426"/>
    <x v="227"/>
    <n v="2026"/>
    <x v="2"/>
    <n v="8"/>
    <x v="7"/>
    <x v="1"/>
    <x v="12"/>
    <x v="0"/>
    <x v="1"/>
    <x v="1"/>
    <s v="Hiking Daypack 20L"/>
    <n v="1"/>
    <n v="90.58"/>
    <n v="0"/>
    <n v="44.53"/>
    <n v="90.58"/>
    <n v="44.53"/>
    <n v="46.05"/>
    <n v="0.50839037315080593"/>
  </r>
  <r>
    <n v="2534"/>
    <x v="227"/>
    <n v="2026"/>
    <x v="2"/>
    <n v="8"/>
    <x v="7"/>
    <x v="1"/>
    <x v="14"/>
    <x v="0"/>
    <x v="1"/>
    <x v="3"/>
    <s v="Compact Sleeping Bag"/>
    <n v="1"/>
    <n v="120.22"/>
    <n v="0"/>
    <n v="62.31"/>
    <n v="120.22"/>
    <n v="62.31"/>
    <n v="57.91"/>
    <n v="0.48170021627017134"/>
  </r>
  <r>
    <n v="2948"/>
    <x v="227"/>
    <n v="2026"/>
    <x v="2"/>
    <n v="8"/>
    <x v="7"/>
    <x v="2"/>
    <x v="2"/>
    <x v="2"/>
    <x v="1"/>
    <x v="2"/>
    <s v="Insulated Bottle"/>
    <n v="3"/>
    <n v="36.35"/>
    <n v="0"/>
    <n v="13.42"/>
    <n v="109.05000000000001"/>
    <n v="40.26"/>
    <n v="68.79000000000002"/>
    <n v="0.63081155433287495"/>
  </r>
  <r>
    <n v="3141"/>
    <x v="227"/>
    <n v="2026"/>
    <x v="2"/>
    <n v="8"/>
    <x v="7"/>
    <x v="1"/>
    <x v="12"/>
    <x v="3"/>
    <x v="0"/>
    <x v="3"/>
    <s v="Trail Tent 2P"/>
    <n v="2"/>
    <n v="195.28"/>
    <n v="0"/>
    <n v="102.24"/>
    <n v="390.56"/>
    <n v="204.48"/>
    <n v="186.08"/>
    <n v="0.4764440802949611"/>
  </r>
  <r>
    <n v="3935"/>
    <x v="227"/>
    <n v="2026"/>
    <x v="2"/>
    <n v="8"/>
    <x v="7"/>
    <x v="2"/>
    <x v="16"/>
    <x v="3"/>
    <x v="0"/>
    <x v="2"/>
    <s v="Packing Cube Set"/>
    <n v="4"/>
    <n v="46.05"/>
    <n v="0"/>
    <n v="18.75"/>
    <n v="184.2"/>
    <n v="75"/>
    <n v="109.19999999999999"/>
    <n v="0.5928338762214983"/>
  </r>
  <r>
    <n v="4636"/>
    <x v="227"/>
    <n v="2026"/>
    <x v="2"/>
    <n v="8"/>
    <x v="7"/>
    <x v="0"/>
    <x v="0"/>
    <x v="2"/>
    <x v="0"/>
    <x v="3"/>
    <s v="Portable Camp Stove"/>
    <n v="1"/>
    <n v="81.040000000000006"/>
    <n v="0.1"/>
    <n v="39.29"/>
    <n v="72.936000000000007"/>
    <n v="39.29"/>
    <n v="33.646000000000008"/>
    <n v="0.46130854447735009"/>
  </r>
  <r>
    <n v="4895"/>
    <x v="227"/>
    <n v="2026"/>
    <x v="2"/>
    <n v="8"/>
    <x v="7"/>
    <x v="0"/>
    <x v="15"/>
    <x v="2"/>
    <x v="2"/>
    <x v="3"/>
    <s v="Trail Tent 2P"/>
    <n v="1"/>
    <n v="191.12"/>
    <n v="0.05"/>
    <n v="106.14"/>
    <n v="181.56399999999999"/>
    <n v="106.14"/>
    <n v="75.423999999999992"/>
    <n v="0.41541274702033443"/>
  </r>
  <r>
    <n v="5029"/>
    <x v="227"/>
    <n v="2026"/>
    <x v="2"/>
    <n v="8"/>
    <x v="7"/>
    <x v="0"/>
    <x v="15"/>
    <x v="0"/>
    <x v="1"/>
    <x v="1"/>
    <s v="Summit Backpack 45L"/>
    <n v="1"/>
    <n v="156.19"/>
    <n v="0"/>
    <n v="79.239999999999995"/>
    <n v="156.19"/>
    <n v="79.239999999999995"/>
    <n v="76.95"/>
    <n v="0.49266918496702738"/>
  </r>
  <r>
    <n v="1965"/>
    <x v="228"/>
    <n v="2026"/>
    <x v="2"/>
    <n v="8"/>
    <x v="7"/>
    <x v="1"/>
    <x v="11"/>
    <x v="0"/>
    <x v="0"/>
    <x v="2"/>
    <s v="Insulated Bottle"/>
    <n v="4"/>
    <n v="36.93"/>
    <n v="0"/>
    <n v="13.36"/>
    <n v="147.72"/>
    <n v="53.44"/>
    <n v="94.28"/>
    <n v="0.63823449769834828"/>
  </r>
  <r>
    <n v="3647"/>
    <x v="228"/>
    <n v="2026"/>
    <x v="2"/>
    <n v="8"/>
    <x v="7"/>
    <x v="1"/>
    <x v="12"/>
    <x v="2"/>
    <x v="0"/>
    <x v="0"/>
    <s v="Cycling Pack 12L"/>
    <n v="3"/>
    <n v="104.96"/>
    <n v="0.05"/>
    <n v="51.66"/>
    <n v="299.13599999999997"/>
    <n v="154.97999999999999"/>
    <n v="144.15599999999998"/>
    <n v="0.48190789473684209"/>
  </r>
  <r>
    <n v="3918"/>
    <x v="228"/>
    <n v="2026"/>
    <x v="2"/>
    <n v="8"/>
    <x v="7"/>
    <x v="1"/>
    <x v="1"/>
    <x v="3"/>
    <x v="1"/>
    <x v="2"/>
    <s v="Travel Backpack 35L"/>
    <n v="3"/>
    <n v="168.51"/>
    <n v="0"/>
    <n v="85.34"/>
    <n v="505.53"/>
    <n v="256.02"/>
    <n v="249.51"/>
    <n v="0.49356121298439265"/>
  </r>
  <r>
    <n v="4256"/>
    <x v="228"/>
    <n v="2026"/>
    <x v="2"/>
    <n v="8"/>
    <x v="7"/>
    <x v="1"/>
    <x v="12"/>
    <x v="2"/>
    <x v="1"/>
    <x v="2"/>
    <s v="Packing Cube Set"/>
    <n v="1"/>
    <n v="46.44"/>
    <n v="0.05"/>
    <n v="18.59"/>
    <n v="44.117999999999995"/>
    <n v="18.59"/>
    <n v="25.527999999999995"/>
    <n v="0.57863003762636556"/>
  </r>
  <r>
    <n v="5087"/>
    <x v="228"/>
    <n v="2026"/>
    <x v="2"/>
    <n v="8"/>
    <x v="7"/>
    <x v="0"/>
    <x v="0"/>
    <x v="0"/>
    <x v="1"/>
    <x v="1"/>
    <s v="Trekking Poles"/>
    <n v="1"/>
    <n v="69.900000000000006"/>
    <n v="0.1"/>
    <n v="31.43"/>
    <n v="62.910000000000004"/>
    <n v="31.43"/>
    <n v="31.480000000000004"/>
    <n v="0.50039739310125575"/>
  </r>
  <r>
    <n v="1921"/>
    <x v="229"/>
    <n v="2026"/>
    <x v="2"/>
    <n v="8"/>
    <x v="7"/>
    <x v="3"/>
    <x v="13"/>
    <x v="0"/>
    <x v="1"/>
    <x v="0"/>
    <s v="Compact Repair Kit"/>
    <n v="2"/>
    <n v="39.83"/>
    <n v="0"/>
    <n v="17.18"/>
    <n v="79.66"/>
    <n v="34.36"/>
    <n v="45.3"/>
    <n v="0.56866683404468987"/>
  </r>
  <r>
    <n v="1966"/>
    <x v="229"/>
    <n v="2026"/>
    <x v="2"/>
    <n v="8"/>
    <x v="7"/>
    <x v="0"/>
    <x v="9"/>
    <x v="0"/>
    <x v="1"/>
    <x v="2"/>
    <s v="Insulated Bottle"/>
    <n v="2"/>
    <n v="36.020000000000003"/>
    <n v="0"/>
    <n v="13.87"/>
    <n v="72.040000000000006"/>
    <n v="27.74"/>
    <n v="44.300000000000011"/>
    <n v="0.61493614658523055"/>
  </r>
  <r>
    <n v="2431"/>
    <x v="229"/>
    <n v="2026"/>
    <x v="2"/>
    <n v="8"/>
    <x v="7"/>
    <x v="0"/>
    <x v="15"/>
    <x v="3"/>
    <x v="2"/>
    <x v="4"/>
    <s v="Weighted Vest"/>
    <n v="3"/>
    <n v="125.31"/>
    <n v="0"/>
    <n v="67.64"/>
    <n v="375.93"/>
    <n v="202.92000000000002"/>
    <n v="173.01"/>
    <n v="0.46021865772883247"/>
  </r>
  <r>
    <n v="3676"/>
    <x v="229"/>
    <n v="2026"/>
    <x v="2"/>
    <n v="8"/>
    <x v="7"/>
    <x v="1"/>
    <x v="12"/>
    <x v="0"/>
    <x v="0"/>
    <x v="1"/>
    <s v="Hiking Daypack 20L"/>
    <n v="3"/>
    <n v="92.5"/>
    <n v="0.1"/>
    <n v="46.38"/>
    <n v="249.75"/>
    <n v="139.14000000000001"/>
    <n v="110.60999999999999"/>
    <n v="0.4428828828828828"/>
  </r>
  <r>
    <n v="3972"/>
    <x v="229"/>
    <n v="2026"/>
    <x v="2"/>
    <n v="8"/>
    <x v="7"/>
    <x v="1"/>
    <x v="1"/>
    <x v="1"/>
    <x v="2"/>
    <x v="0"/>
    <s v="Cycling Pack 12L"/>
    <n v="5"/>
    <n v="100.48"/>
    <n v="0.1"/>
    <n v="49.67"/>
    <n v="452.16"/>
    <n v="248.35000000000002"/>
    <n v="203.81"/>
    <n v="0.45074752300070769"/>
  </r>
  <r>
    <n v="4056"/>
    <x v="229"/>
    <n v="2026"/>
    <x v="2"/>
    <n v="8"/>
    <x v="7"/>
    <x v="0"/>
    <x v="15"/>
    <x v="3"/>
    <x v="1"/>
    <x v="3"/>
    <s v="Portable Camp Stove"/>
    <n v="2"/>
    <n v="79.78"/>
    <n v="0"/>
    <n v="38.770000000000003"/>
    <n v="159.56"/>
    <n v="77.540000000000006"/>
    <n v="82.02"/>
    <n v="0.51403860616695907"/>
  </r>
  <r>
    <n v="4471"/>
    <x v="229"/>
    <n v="2026"/>
    <x v="2"/>
    <n v="8"/>
    <x v="7"/>
    <x v="2"/>
    <x v="10"/>
    <x v="1"/>
    <x v="2"/>
    <x v="1"/>
    <s v="Trail Boots"/>
    <n v="4"/>
    <n v="144.44"/>
    <n v="0.1"/>
    <n v="77.66"/>
    <n v="519.98400000000004"/>
    <n v="310.64"/>
    <n v="209.34400000000005"/>
    <n v="0.4025970029847073"/>
  </r>
  <r>
    <n v="1054"/>
    <x v="230"/>
    <n v="2026"/>
    <x v="2"/>
    <n v="8"/>
    <x v="7"/>
    <x v="1"/>
    <x v="1"/>
    <x v="0"/>
    <x v="0"/>
    <x v="1"/>
    <s v="Summit Backpack 45L"/>
    <n v="3"/>
    <n v="157.41999999999999"/>
    <n v="0"/>
    <n v="77.989999999999995"/>
    <n v="472.26"/>
    <n v="233.96999999999997"/>
    <n v="238.29000000000002"/>
    <n v="0.5045737517469191"/>
  </r>
  <r>
    <n v="1854"/>
    <x v="230"/>
    <n v="2026"/>
    <x v="2"/>
    <n v="8"/>
    <x v="7"/>
    <x v="1"/>
    <x v="14"/>
    <x v="3"/>
    <x v="2"/>
    <x v="1"/>
    <s v="Hiking Daypack 20L"/>
    <n v="1"/>
    <n v="90.37"/>
    <n v="0.05"/>
    <n v="45.89"/>
    <n v="85.851500000000001"/>
    <n v="45.89"/>
    <n v="39.961500000000001"/>
    <n v="0.46547235633623174"/>
  </r>
  <r>
    <n v="2140"/>
    <x v="230"/>
    <n v="2026"/>
    <x v="2"/>
    <n v="8"/>
    <x v="7"/>
    <x v="1"/>
    <x v="6"/>
    <x v="1"/>
    <x v="2"/>
    <x v="0"/>
    <s v="Cycling Pack 12L"/>
    <n v="15"/>
    <n v="104.79"/>
    <n v="0.15"/>
    <n v="49.67"/>
    <n v="1336.0725"/>
    <n v="745.05000000000007"/>
    <n v="591.02249999999992"/>
    <n v="0.44235810556687599"/>
  </r>
  <r>
    <n v="2328"/>
    <x v="230"/>
    <n v="2026"/>
    <x v="2"/>
    <n v="8"/>
    <x v="7"/>
    <x v="2"/>
    <x v="2"/>
    <x v="0"/>
    <x v="0"/>
    <x v="2"/>
    <s v="Carry-On Duffel"/>
    <n v="1"/>
    <n v="130.94"/>
    <n v="0"/>
    <n v="66.06"/>
    <n v="130.94"/>
    <n v="66.06"/>
    <n v="64.88"/>
    <n v="0.49549411944402011"/>
  </r>
  <r>
    <n v="4215"/>
    <x v="230"/>
    <n v="2026"/>
    <x v="2"/>
    <n v="8"/>
    <x v="7"/>
    <x v="1"/>
    <x v="6"/>
    <x v="0"/>
    <x v="0"/>
    <x v="0"/>
    <s v="Compact Repair Kit"/>
    <n v="1"/>
    <n v="40.42"/>
    <n v="0.05"/>
    <n v="16.62"/>
    <n v="38.399000000000001"/>
    <n v="16.62"/>
    <n v="21.779"/>
    <n v="0.5671762285476184"/>
  </r>
  <r>
    <n v="4563"/>
    <x v="230"/>
    <n v="2026"/>
    <x v="2"/>
    <n v="8"/>
    <x v="7"/>
    <x v="1"/>
    <x v="11"/>
    <x v="3"/>
    <x v="0"/>
    <x v="3"/>
    <s v="Alpine Tent 4P"/>
    <n v="1"/>
    <n v="338.45"/>
    <n v="0.15"/>
    <n v="197.2"/>
    <n v="287.6825"/>
    <n v="197.2"/>
    <n v="90.482500000000016"/>
    <n v="0.31452208598020392"/>
  </r>
  <r>
    <n v="4775"/>
    <x v="230"/>
    <n v="2026"/>
    <x v="2"/>
    <n v="8"/>
    <x v="7"/>
    <x v="2"/>
    <x v="10"/>
    <x v="3"/>
    <x v="0"/>
    <x v="0"/>
    <s v="Cycling Pack 12L"/>
    <n v="1"/>
    <n v="103.92"/>
    <n v="0.05"/>
    <n v="50.71"/>
    <n v="98.724000000000004"/>
    <n v="50.71"/>
    <n v="48.014000000000003"/>
    <n v="0.48634577205137558"/>
  </r>
  <r>
    <n v="247"/>
    <x v="231"/>
    <n v="2026"/>
    <x v="2"/>
    <n v="8"/>
    <x v="7"/>
    <x v="0"/>
    <x v="9"/>
    <x v="0"/>
    <x v="1"/>
    <x v="0"/>
    <s v="Trail Bike Light"/>
    <n v="6"/>
    <n v="51.67"/>
    <n v="0.1"/>
    <n v="23.1"/>
    <n v="279.01799999999997"/>
    <n v="138.60000000000002"/>
    <n v="140.41799999999995"/>
    <n v="0.50325785433197845"/>
  </r>
  <r>
    <n v="827"/>
    <x v="231"/>
    <n v="2026"/>
    <x v="2"/>
    <n v="8"/>
    <x v="7"/>
    <x v="1"/>
    <x v="12"/>
    <x v="1"/>
    <x v="0"/>
    <x v="2"/>
    <s v="Travel Backpack 35L"/>
    <n v="4"/>
    <n v="166.02"/>
    <n v="0.1"/>
    <n v="87.99"/>
    <n v="597.67200000000003"/>
    <n v="351.96"/>
    <n v="245.71200000000005"/>
    <n v="0.4111151266915633"/>
  </r>
  <r>
    <n v="1156"/>
    <x v="231"/>
    <n v="2026"/>
    <x v="2"/>
    <n v="8"/>
    <x v="7"/>
    <x v="2"/>
    <x v="5"/>
    <x v="2"/>
    <x v="1"/>
    <x v="0"/>
    <s v="Trail Bike Light"/>
    <n v="2"/>
    <n v="50.59"/>
    <n v="0.1"/>
    <n v="22.68"/>
    <n v="91.062000000000012"/>
    <n v="45.36"/>
    <n v="45.702000000000012"/>
    <n v="0.5018778414706464"/>
  </r>
  <r>
    <n v="1543"/>
    <x v="231"/>
    <n v="2026"/>
    <x v="2"/>
    <n v="8"/>
    <x v="7"/>
    <x v="3"/>
    <x v="7"/>
    <x v="2"/>
    <x v="0"/>
    <x v="1"/>
    <s v="Summit Backpack 45L"/>
    <n v="1"/>
    <n v="155.83000000000001"/>
    <n v="0"/>
    <n v="77.260000000000005"/>
    <n v="155.83000000000001"/>
    <n v="77.260000000000005"/>
    <n v="78.570000000000007"/>
    <n v="0.50420329846627732"/>
  </r>
  <r>
    <n v="2613"/>
    <x v="231"/>
    <n v="2026"/>
    <x v="2"/>
    <n v="8"/>
    <x v="7"/>
    <x v="3"/>
    <x v="4"/>
    <x v="0"/>
    <x v="1"/>
    <x v="4"/>
    <s v="Recovery Roller"/>
    <n v="1"/>
    <n v="36.380000000000003"/>
    <n v="0.05"/>
    <n v="14.2"/>
    <n v="34.561"/>
    <n v="14.2"/>
    <n v="20.361000000000001"/>
    <n v="0.58913225890454557"/>
  </r>
  <r>
    <n v="3002"/>
    <x v="231"/>
    <n v="2026"/>
    <x v="2"/>
    <n v="8"/>
    <x v="7"/>
    <x v="1"/>
    <x v="12"/>
    <x v="2"/>
    <x v="1"/>
    <x v="3"/>
    <s v="Compact Sleeping Bag"/>
    <n v="2"/>
    <n v="124.09"/>
    <n v="0"/>
    <n v="60.39"/>
    <n v="248.18"/>
    <n v="120.78"/>
    <n v="127.4"/>
    <n v="0.513337094044645"/>
  </r>
  <r>
    <n v="3103"/>
    <x v="231"/>
    <n v="2026"/>
    <x v="2"/>
    <n v="8"/>
    <x v="7"/>
    <x v="3"/>
    <x v="8"/>
    <x v="0"/>
    <x v="1"/>
    <x v="1"/>
    <s v="Trail Boots"/>
    <n v="1"/>
    <n v="141.97999999999999"/>
    <n v="0.05"/>
    <n v="79.510000000000005"/>
    <n v="134.88099999999997"/>
    <n v="79.510000000000005"/>
    <n v="55.370999999999967"/>
    <n v="0.41051741905828082"/>
  </r>
  <r>
    <n v="3234"/>
    <x v="231"/>
    <n v="2026"/>
    <x v="2"/>
    <n v="8"/>
    <x v="7"/>
    <x v="3"/>
    <x v="13"/>
    <x v="2"/>
    <x v="1"/>
    <x v="3"/>
    <s v="Compact Sleeping Bag"/>
    <n v="5"/>
    <n v="121.93"/>
    <n v="0.15"/>
    <n v="62.28"/>
    <n v="518.2025000000001"/>
    <n v="311.39999999999998"/>
    <n v="206.80250000000012"/>
    <n v="0.39907661580173792"/>
  </r>
  <r>
    <n v="3281"/>
    <x v="231"/>
    <n v="2026"/>
    <x v="2"/>
    <n v="8"/>
    <x v="7"/>
    <x v="3"/>
    <x v="4"/>
    <x v="0"/>
    <x v="1"/>
    <x v="2"/>
    <s v="Insulated Bottle"/>
    <n v="1"/>
    <n v="35.58"/>
    <n v="0.15"/>
    <n v="13.94"/>
    <n v="30.242999999999999"/>
    <n v="13.94"/>
    <n v="16.302999999999997"/>
    <n v="0.53906689151208542"/>
  </r>
  <r>
    <n v="3870"/>
    <x v="231"/>
    <n v="2026"/>
    <x v="2"/>
    <n v="8"/>
    <x v="7"/>
    <x v="2"/>
    <x v="5"/>
    <x v="3"/>
    <x v="0"/>
    <x v="1"/>
    <s v="Summit Backpack 45L"/>
    <n v="1"/>
    <n v="157.84"/>
    <n v="0"/>
    <n v="77.87"/>
    <n v="157.84"/>
    <n v="77.87"/>
    <n v="79.97"/>
    <n v="0.50665230613279266"/>
  </r>
  <r>
    <n v="3938"/>
    <x v="231"/>
    <n v="2026"/>
    <x v="2"/>
    <n v="8"/>
    <x v="7"/>
    <x v="1"/>
    <x v="12"/>
    <x v="0"/>
    <x v="1"/>
    <x v="3"/>
    <s v="Alpine Tent 4P"/>
    <n v="1"/>
    <n v="336.35"/>
    <n v="0"/>
    <n v="195.07"/>
    <n v="336.35"/>
    <n v="195.07"/>
    <n v="141.28000000000003"/>
    <n v="0.42003865021554931"/>
  </r>
  <r>
    <n v="4237"/>
    <x v="231"/>
    <n v="2026"/>
    <x v="2"/>
    <n v="8"/>
    <x v="7"/>
    <x v="3"/>
    <x v="13"/>
    <x v="1"/>
    <x v="0"/>
    <x v="1"/>
    <s v="Summit Backpack 45L"/>
    <n v="3"/>
    <n v="153.03"/>
    <n v="0.15"/>
    <n v="78.239999999999995"/>
    <n v="390.22650000000004"/>
    <n v="234.71999999999997"/>
    <n v="155.50650000000007"/>
    <n v="0.39850317700104954"/>
  </r>
  <r>
    <n v="4970"/>
    <x v="231"/>
    <n v="2026"/>
    <x v="2"/>
    <n v="8"/>
    <x v="7"/>
    <x v="1"/>
    <x v="14"/>
    <x v="0"/>
    <x v="0"/>
    <x v="0"/>
    <s v="Cycling Pack 12L"/>
    <n v="2"/>
    <n v="105.01"/>
    <n v="0.15"/>
    <n v="50.56"/>
    <n v="178.517"/>
    <n v="101.12"/>
    <n v="77.396999999999991"/>
    <n v="0.43355534766996978"/>
  </r>
  <r>
    <n v="515"/>
    <x v="232"/>
    <n v="2026"/>
    <x v="2"/>
    <n v="8"/>
    <x v="7"/>
    <x v="0"/>
    <x v="0"/>
    <x v="2"/>
    <x v="0"/>
    <x v="2"/>
    <s v="Packing Cube Set"/>
    <n v="2"/>
    <n v="45.47"/>
    <n v="0"/>
    <n v="18.27"/>
    <n v="90.94"/>
    <n v="36.54"/>
    <n v="54.4"/>
    <n v="0.5981966131515285"/>
  </r>
  <r>
    <n v="661"/>
    <x v="232"/>
    <n v="2026"/>
    <x v="2"/>
    <n v="8"/>
    <x v="7"/>
    <x v="0"/>
    <x v="15"/>
    <x v="2"/>
    <x v="1"/>
    <x v="2"/>
    <s v="Packing Cube Set"/>
    <n v="2"/>
    <n v="47.58"/>
    <n v="0.1"/>
    <n v="18.47"/>
    <n v="85.644000000000005"/>
    <n v="36.94"/>
    <n v="48.704000000000008"/>
    <n v="0.56867965064686377"/>
  </r>
  <r>
    <n v="1443"/>
    <x v="232"/>
    <n v="2026"/>
    <x v="2"/>
    <n v="8"/>
    <x v="7"/>
    <x v="3"/>
    <x v="4"/>
    <x v="0"/>
    <x v="1"/>
    <x v="1"/>
    <s v="Summit Backpack 45L"/>
    <n v="5"/>
    <n v="155.65"/>
    <n v="0"/>
    <n v="79.13"/>
    <n v="778.25"/>
    <n v="395.65"/>
    <n v="382.6"/>
    <n v="0.49161580469000965"/>
  </r>
  <r>
    <n v="1446"/>
    <x v="232"/>
    <n v="2026"/>
    <x v="2"/>
    <n v="8"/>
    <x v="7"/>
    <x v="3"/>
    <x v="13"/>
    <x v="2"/>
    <x v="0"/>
    <x v="3"/>
    <s v="Trail Tent 2P"/>
    <n v="1"/>
    <n v="195.15"/>
    <n v="0"/>
    <n v="101.99"/>
    <n v="195.15"/>
    <n v="101.99"/>
    <n v="93.160000000000011"/>
    <n v="0.47737637714578535"/>
  </r>
  <r>
    <n v="1524"/>
    <x v="232"/>
    <n v="2026"/>
    <x v="2"/>
    <n v="8"/>
    <x v="7"/>
    <x v="1"/>
    <x v="6"/>
    <x v="3"/>
    <x v="1"/>
    <x v="0"/>
    <s v="Commuter Helmet"/>
    <n v="1"/>
    <n v="81.569999999999993"/>
    <n v="0"/>
    <n v="43.79"/>
    <n v="81.569999999999993"/>
    <n v="43.79"/>
    <n v="37.779999999999994"/>
    <n v="0.4631604756650729"/>
  </r>
  <r>
    <n v="1946"/>
    <x v="232"/>
    <n v="2026"/>
    <x v="2"/>
    <n v="8"/>
    <x v="7"/>
    <x v="0"/>
    <x v="15"/>
    <x v="2"/>
    <x v="1"/>
    <x v="3"/>
    <s v="Compact Sleeping Bag"/>
    <n v="5"/>
    <n v="125.44"/>
    <n v="0"/>
    <n v="59.58"/>
    <n v="627.20000000000005"/>
    <n v="297.89999999999998"/>
    <n v="329.30000000000007"/>
    <n v="0.52503188775510212"/>
  </r>
  <r>
    <n v="2285"/>
    <x v="232"/>
    <n v="2026"/>
    <x v="2"/>
    <n v="8"/>
    <x v="7"/>
    <x v="1"/>
    <x v="11"/>
    <x v="0"/>
    <x v="2"/>
    <x v="1"/>
    <s v="Summit Backpack 45L"/>
    <n v="2"/>
    <n v="155.11000000000001"/>
    <n v="0.05"/>
    <n v="80.13"/>
    <n v="294.709"/>
    <n v="160.26"/>
    <n v="134.44900000000001"/>
    <n v="0.45620934548995795"/>
  </r>
  <r>
    <n v="2978"/>
    <x v="232"/>
    <n v="2026"/>
    <x v="2"/>
    <n v="8"/>
    <x v="7"/>
    <x v="2"/>
    <x v="10"/>
    <x v="2"/>
    <x v="1"/>
    <x v="0"/>
    <s v="Commuter Helmet"/>
    <n v="1"/>
    <n v="80.7"/>
    <n v="0"/>
    <n v="41.98"/>
    <n v="80.7"/>
    <n v="41.98"/>
    <n v="38.720000000000006"/>
    <n v="0.47980173482032223"/>
  </r>
  <r>
    <n v="3842"/>
    <x v="232"/>
    <n v="2026"/>
    <x v="2"/>
    <n v="8"/>
    <x v="7"/>
    <x v="3"/>
    <x v="8"/>
    <x v="1"/>
    <x v="0"/>
    <x v="1"/>
    <s v="Summit Backpack 45L"/>
    <n v="10"/>
    <n v="156.72"/>
    <n v="0.15"/>
    <n v="78.12"/>
    <n v="1332.12"/>
    <n v="781.2"/>
    <n v="550.91999999999985"/>
    <n v="0.41356634537429054"/>
  </r>
  <r>
    <n v="4220"/>
    <x v="232"/>
    <n v="2026"/>
    <x v="2"/>
    <n v="8"/>
    <x v="7"/>
    <x v="1"/>
    <x v="14"/>
    <x v="1"/>
    <x v="2"/>
    <x v="2"/>
    <s v="Travel Backpack 35L"/>
    <n v="5"/>
    <n v="162.76"/>
    <n v="0.15"/>
    <n v="85.32"/>
    <n v="691.7299999999999"/>
    <n v="426.59999999999997"/>
    <n v="265.12999999999994"/>
    <n v="0.38328538591647027"/>
  </r>
  <r>
    <n v="478"/>
    <x v="233"/>
    <n v="2026"/>
    <x v="2"/>
    <n v="8"/>
    <x v="7"/>
    <x v="3"/>
    <x v="8"/>
    <x v="2"/>
    <x v="2"/>
    <x v="4"/>
    <s v="Resistance Band Set"/>
    <n v="2"/>
    <n v="40.22"/>
    <n v="0"/>
    <n v="14.45"/>
    <n v="80.44"/>
    <n v="28.9"/>
    <n v="51.54"/>
    <n v="0.64072600696171056"/>
  </r>
  <r>
    <n v="491"/>
    <x v="233"/>
    <n v="2026"/>
    <x v="2"/>
    <n v="8"/>
    <x v="7"/>
    <x v="0"/>
    <x v="9"/>
    <x v="3"/>
    <x v="1"/>
    <x v="2"/>
    <s v="Packing Cube Set"/>
    <n v="1"/>
    <n v="45.42"/>
    <n v="0.15"/>
    <n v="18.079999999999998"/>
    <n v="38.606999999999999"/>
    <n v="18.079999999999998"/>
    <n v="20.527000000000001"/>
    <n v="0.53169114409304019"/>
  </r>
  <r>
    <n v="862"/>
    <x v="233"/>
    <n v="2026"/>
    <x v="2"/>
    <n v="8"/>
    <x v="7"/>
    <x v="0"/>
    <x v="9"/>
    <x v="0"/>
    <x v="0"/>
    <x v="1"/>
    <s v="Hiking Daypack 20L"/>
    <n v="1"/>
    <n v="93.55"/>
    <n v="0"/>
    <n v="44.89"/>
    <n v="93.55"/>
    <n v="44.89"/>
    <n v="48.66"/>
    <n v="0.5201496525921967"/>
  </r>
  <r>
    <n v="957"/>
    <x v="233"/>
    <n v="2026"/>
    <x v="2"/>
    <n v="8"/>
    <x v="7"/>
    <x v="2"/>
    <x v="2"/>
    <x v="0"/>
    <x v="0"/>
    <x v="1"/>
    <s v="Trail Boots"/>
    <n v="2"/>
    <n v="146.85"/>
    <n v="0"/>
    <n v="81.010000000000005"/>
    <n v="293.7"/>
    <n v="162.02000000000001"/>
    <n v="131.67999999999998"/>
    <n v="0.44834865509022809"/>
  </r>
  <r>
    <n v="1728"/>
    <x v="233"/>
    <n v="2026"/>
    <x v="2"/>
    <n v="8"/>
    <x v="7"/>
    <x v="0"/>
    <x v="9"/>
    <x v="1"/>
    <x v="2"/>
    <x v="0"/>
    <s v="Cycling Pack 12L"/>
    <n v="6"/>
    <n v="101.54"/>
    <n v="0.1"/>
    <n v="50"/>
    <n v="548.31600000000003"/>
    <n v="300"/>
    <n v="248.31600000000003"/>
    <n v="0.45287024270676035"/>
  </r>
  <r>
    <n v="2743"/>
    <x v="233"/>
    <n v="2026"/>
    <x v="2"/>
    <n v="8"/>
    <x v="7"/>
    <x v="3"/>
    <x v="7"/>
    <x v="0"/>
    <x v="2"/>
    <x v="4"/>
    <s v="Weighted Vest"/>
    <n v="1"/>
    <n v="125.14"/>
    <n v="0"/>
    <n v="69.44"/>
    <n v="125.14"/>
    <n v="69.44"/>
    <n v="55.7"/>
    <n v="0.4451014863353045"/>
  </r>
  <r>
    <n v="3098"/>
    <x v="233"/>
    <n v="2026"/>
    <x v="2"/>
    <n v="8"/>
    <x v="7"/>
    <x v="1"/>
    <x v="6"/>
    <x v="0"/>
    <x v="1"/>
    <x v="0"/>
    <s v="Commuter Helmet"/>
    <n v="2"/>
    <n v="80.239999999999995"/>
    <n v="0.1"/>
    <n v="42.09"/>
    <n v="144.43199999999999"/>
    <n v="84.18"/>
    <n v="60.251999999999981"/>
    <n v="0.41716517115320695"/>
  </r>
  <r>
    <n v="3606"/>
    <x v="233"/>
    <n v="2026"/>
    <x v="2"/>
    <n v="8"/>
    <x v="7"/>
    <x v="3"/>
    <x v="4"/>
    <x v="0"/>
    <x v="2"/>
    <x v="1"/>
    <s v="Trail Boots"/>
    <n v="1"/>
    <n v="147.24"/>
    <n v="0"/>
    <n v="79.11"/>
    <n v="147.24"/>
    <n v="79.11"/>
    <n v="68.13000000000001"/>
    <n v="0.46271393643031788"/>
  </r>
  <r>
    <n v="3815"/>
    <x v="233"/>
    <n v="2026"/>
    <x v="2"/>
    <n v="8"/>
    <x v="7"/>
    <x v="2"/>
    <x v="2"/>
    <x v="0"/>
    <x v="0"/>
    <x v="3"/>
    <s v="Trail Tent 2P"/>
    <n v="2"/>
    <n v="199.53"/>
    <n v="0.05"/>
    <n v="105.87"/>
    <n v="379.10699999999997"/>
    <n v="211.74"/>
    <n v="167.36699999999996"/>
    <n v="0.44147694450379438"/>
  </r>
  <r>
    <n v="3979"/>
    <x v="233"/>
    <n v="2026"/>
    <x v="2"/>
    <n v="8"/>
    <x v="7"/>
    <x v="2"/>
    <x v="5"/>
    <x v="0"/>
    <x v="2"/>
    <x v="4"/>
    <s v="Resistance Band Set"/>
    <n v="1"/>
    <n v="40.19"/>
    <n v="0.05"/>
    <n v="14.73"/>
    <n v="38.180499999999995"/>
    <n v="14.73"/>
    <n v="23.450499999999995"/>
    <n v="0.61420096646193734"/>
  </r>
  <r>
    <n v="4160"/>
    <x v="233"/>
    <n v="2026"/>
    <x v="2"/>
    <n v="8"/>
    <x v="7"/>
    <x v="3"/>
    <x v="7"/>
    <x v="3"/>
    <x v="2"/>
    <x v="4"/>
    <s v="Weighted Vest"/>
    <n v="4"/>
    <n v="123.31"/>
    <n v="0"/>
    <n v="69.02"/>
    <n v="493.24"/>
    <n v="276.08"/>
    <n v="217.16000000000003"/>
    <n v="0.44027248398345636"/>
  </r>
  <r>
    <n v="4172"/>
    <x v="233"/>
    <n v="2026"/>
    <x v="2"/>
    <n v="8"/>
    <x v="7"/>
    <x v="3"/>
    <x v="8"/>
    <x v="3"/>
    <x v="1"/>
    <x v="0"/>
    <s v="Compact Repair Kit"/>
    <n v="1"/>
    <n v="40.19"/>
    <n v="0.05"/>
    <n v="16.78"/>
    <n v="38.180499999999995"/>
    <n v="16.78"/>
    <n v="21.400499999999994"/>
    <n v="0.56050863660769235"/>
  </r>
  <r>
    <n v="4265"/>
    <x v="233"/>
    <n v="2026"/>
    <x v="2"/>
    <n v="8"/>
    <x v="7"/>
    <x v="2"/>
    <x v="16"/>
    <x v="0"/>
    <x v="0"/>
    <x v="0"/>
    <s v="Compact Repair Kit"/>
    <n v="1"/>
    <n v="40.98"/>
    <n v="0.05"/>
    <n v="16.600000000000001"/>
    <n v="38.930999999999997"/>
    <n v="16.600000000000001"/>
    <n v="22.330999999999996"/>
    <n v="0.57360458246641488"/>
  </r>
  <r>
    <n v="4321"/>
    <x v="233"/>
    <n v="2026"/>
    <x v="2"/>
    <n v="8"/>
    <x v="7"/>
    <x v="3"/>
    <x v="13"/>
    <x v="0"/>
    <x v="1"/>
    <x v="2"/>
    <s v="Insulated Bottle"/>
    <n v="3"/>
    <n v="35.380000000000003"/>
    <n v="0"/>
    <n v="13.91"/>
    <n v="106.14000000000001"/>
    <n v="41.730000000000004"/>
    <n v="64.410000000000011"/>
    <n v="0.60684002261164505"/>
  </r>
  <r>
    <n v="4975"/>
    <x v="233"/>
    <n v="2026"/>
    <x v="2"/>
    <n v="8"/>
    <x v="7"/>
    <x v="2"/>
    <x v="10"/>
    <x v="2"/>
    <x v="1"/>
    <x v="2"/>
    <s v="Carry-On Duffel"/>
    <n v="4"/>
    <n v="134.49"/>
    <n v="0"/>
    <n v="68.17"/>
    <n v="537.96"/>
    <n v="272.68"/>
    <n v="265.28000000000003"/>
    <n v="0.49312216521674473"/>
  </r>
  <r>
    <n v="991"/>
    <x v="234"/>
    <n v="2026"/>
    <x v="2"/>
    <n v="8"/>
    <x v="7"/>
    <x v="2"/>
    <x v="3"/>
    <x v="1"/>
    <x v="2"/>
    <x v="1"/>
    <s v="Trail Boots"/>
    <n v="4"/>
    <n v="145.30000000000001"/>
    <n v="0.15"/>
    <n v="77.040000000000006"/>
    <n v="494.02000000000004"/>
    <n v="308.16000000000003"/>
    <n v="185.86"/>
    <n v="0.37621958625156876"/>
  </r>
  <r>
    <n v="1008"/>
    <x v="234"/>
    <n v="2026"/>
    <x v="2"/>
    <n v="8"/>
    <x v="7"/>
    <x v="3"/>
    <x v="4"/>
    <x v="1"/>
    <x v="2"/>
    <x v="2"/>
    <s v="Travel Backpack 35L"/>
    <n v="10"/>
    <n v="164.55"/>
    <n v="0.1"/>
    <n v="88.23"/>
    <n v="1480.95"/>
    <n v="882.30000000000007"/>
    <n v="598.65"/>
    <n v="0.40423376886458012"/>
  </r>
  <r>
    <n v="1083"/>
    <x v="234"/>
    <n v="2026"/>
    <x v="2"/>
    <n v="8"/>
    <x v="7"/>
    <x v="0"/>
    <x v="15"/>
    <x v="2"/>
    <x v="1"/>
    <x v="0"/>
    <s v="Compact Repair Kit"/>
    <n v="1"/>
    <n v="39.590000000000003"/>
    <n v="0"/>
    <n v="16.899999999999999"/>
    <n v="39.590000000000003"/>
    <n v="16.899999999999999"/>
    <n v="22.690000000000005"/>
    <n v="0.57312452639555456"/>
  </r>
  <r>
    <n v="1553"/>
    <x v="234"/>
    <n v="2026"/>
    <x v="2"/>
    <n v="8"/>
    <x v="7"/>
    <x v="2"/>
    <x v="2"/>
    <x v="1"/>
    <x v="2"/>
    <x v="4"/>
    <s v="Training Mat"/>
    <n v="5"/>
    <n v="51.62"/>
    <n v="0.15"/>
    <n v="22.6"/>
    <n v="219.38499999999996"/>
    <n v="113"/>
    <n v="106.38499999999996"/>
    <n v="0.48492376415889865"/>
  </r>
  <r>
    <n v="1579"/>
    <x v="234"/>
    <n v="2026"/>
    <x v="2"/>
    <n v="8"/>
    <x v="7"/>
    <x v="3"/>
    <x v="7"/>
    <x v="2"/>
    <x v="0"/>
    <x v="1"/>
    <s v="Hiking Daypack 20L"/>
    <n v="3"/>
    <n v="90.71"/>
    <n v="0"/>
    <n v="45.57"/>
    <n v="272.13"/>
    <n v="136.71"/>
    <n v="135.41999999999999"/>
    <n v="0.49762980928232825"/>
  </r>
  <r>
    <n v="1732"/>
    <x v="234"/>
    <n v="2026"/>
    <x v="2"/>
    <n v="8"/>
    <x v="7"/>
    <x v="1"/>
    <x v="1"/>
    <x v="2"/>
    <x v="1"/>
    <x v="0"/>
    <s v="Compact Repair Kit"/>
    <n v="4"/>
    <n v="41.09"/>
    <n v="0"/>
    <n v="17"/>
    <n v="164.36"/>
    <n v="68"/>
    <n v="96.360000000000014"/>
    <n v="0.58627403261134103"/>
  </r>
  <r>
    <n v="2083"/>
    <x v="234"/>
    <n v="2026"/>
    <x v="2"/>
    <n v="8"/>
    <x v="7"/>
    <x v="1"/>
    <x v="14"/>
    <x v="0"/>
    <x v="1"/>
    <x v="1"/>
    <s v="Hiking Daypack 20L"/>
    <n v="1"/>
    <n v="91.37"/>
    <n v="0"/>
    <n v="46.73"/>
    <n v="91.37"/>
    <n v="46.73"/>
    <n v="44.640000000000008"/>
    <n v="0.48856298566269024"/>
  </r>
  <r>
    <n v="2176"/>
    <x v="234"/>
    <n v="2026"/>
    <x v="2"/>
    <n v="8"/>
    <x v="7"/>
    <x v="1"/>
    <x v="11"/>
    <x v="0"/>
    <x v="1"/>
    <x v="2"/>
    <s v="Packing Cube Set"/>
    <n v="1"/>
    <n v="46.92"/>
    <n v="0"/>
    <n v="18.3"/>
    <n v="46.92"/>
    <n v="18.3"/>
    <n v="28.62"/>
    <n v="0.60997442455242967"/>
  </r>
  <r>
    <n v="2723"/>
    <x v="234"/>
    <n v="2026"/>
    <x v="2"/>
    <n v="8"/>
    <x v="7"/>
    <x v="0"/>
    <x v="0"/>
    <x v="0"/>
    <x v="1"/>
    <x v="0"/>
    <s v="Cycling Pack 12L"/>
    <n v="1"/>
    <n v="100.29"/>
    <n v="0.05"/>
    <n v="49.82"/>
    <n v="95.275500000000008"/>
    <n v="49.82"/>
    <n v="45.455500000000008"/>
    <n v="0.47709537079312103"/>
  </r>
  <r>
    <n v="3299"/>
    <x v="234"/>
    <n v="2026"/>
    <x v="2"/>
    <n v="8"/>
    <x v="7"/>
    <x v="0"/>
    <x v="9"/>
    <x v="0"/>
    <x v="1"/>
    <x v="1"/>
    <s v="Trail Boots"/>
    <n v="1"/>
    <n v="147.11000000000001"/>
    <n v="0.15"/>
    <n v="79.599999999999994"/>
    <n v="125.04350000000001"/>
    <n v="79.599999999999994"/>
    <n v="45.443500000000014"/>
    <n v="0.36342152930780097"/>
  </r>
  <r>
    <n v="3398"/>
    <x v="234"/>
    <n v="2026"/>
    <x v="2"/>
    <n v="8"/>
    <x v="7"/>
    <x v="1"/>
    <x v="12"/>
    <x v="0"/>
    <x v="1"/>
    <x v="1"/>
    <s v="Summit Backpack 45L"/>
    <n v="2"/>
    <n v="156.44999999999999"/>
    <n v="0"/>
    <n v="80.13"/>
    <n v="312.89999999999998"/>
    <n v="160.26"/>
    <n v="152.63999999999999"/>
    <n v="0.487823585810163"/>
  </r>
  <r>
    <n v="4012"/>
    <x v="234"/>
    <n v="2026"/>
    <x v="2"/>
    <n v="8"/>
    <x v="7"/>
    <x v="1"/>
    <x v="14"/>
    <x v="0"/>
    <x v="1"/>
    <x v="1"/>
    <s v="Trekking Poles"/>
    <n v="2"/>
    <n v="72.97"/>
    <n v="0"/>
    <n v="33.25"/>
    <n v="145.94"/>
    <n v="66.5"/>
    <n v="79.44"/>
    <n v="0.54433328765245992"/>
  </r>
  <r>
    <n v="4064"/>
    <x v="234"/>
    <n v="2026"/>
    <x v="2"/>
    <n v="8"/>
    <x v="7"/>
    <x v="3"/>
    <x v="7"/>
    <x v="3"/>
    <x v="0"/>
    <x v="4"/>
    <s v="Training Mat"/>
    <n v="2"/>
    <n v="51.63"/>
    <n v="0"/>
    <n v="21.39"/>
    <n v="103.26"/>
    <n v="42.78"/>
    <n v="60.480000000000004"/>
    <n v="0.58570598489250436"/>
  </r>
  <r>
    <n v="4671"/>
    <x v="234"/>
    <n v="2026"/>
    <x v="2"/>
    <n v="8"/>
    <x v="7"/>
    <x v="1"/>
    <x v="12"/>
    <x v="1"/>
    <x v="0"/>
    <x v="0"/>
    <s v="Cycling Pack 12L"/>
    <n v="8"/>
    <n v="100.06"/>
    <n v="0.05"/>
    <n v="49.39"/>
    <n v="760.45600000000002"/>
    <n v="395.12"/>
    <n v="365.33600000000001"/>
    <n v="0.48041701295012468"/>
  </r>
  <r>
    <n v="1914"/>
    <x v="235"/>
    <n v="2026"/>
    <x v="2"/>
    <n v="8"/>
    <x v="7"/>
    <x v="3"/>
    <x v="8"/>
    <x v="2"/>
    <x v="0"/>
    <x v="3"/>
    <s v="Portable Camp Stove"/>
    <n v="4"/>
    <n v="83.2"/>
    <n v="0"/>
    <n v="39.99"/>
    <n v="332.8"/>
    <n v="159.96"/>
    <n v="172.84"/>
    <n v="0.5193509615384615"/>
  </r>
  <r>
    <n v="1973"/>
    <x v="235"/>
    <n v="2026"/>
    <x v="2"/>
    <n v="8"/>
    <x v="7"/>
    <x v="0"/>
    <x v="0"/>
    <x v="0"/>
    <x v="1"/>
    <x v="4"/>
    <s v="Training Mat"/>
    <n v="3"/>
    <n v="51.29"/>
    <n v="0"/>
    <n v="22.08"/>
    <n v="153.87"/>
    <n v="66.239999999999995"/>
    <n v="87.63000000000001"/>
    <n v="0.56950672645739919"/>
  </r>
  <r>
    <n v="2564"/>
    <x v="235"/>
    <n v="2026"/>
    <x v="2"/>
    <n v="8"/>
    <x v="7"/>
    <x v="2"/>
    <x v="3"/>
    <x v="0"/>
    <x v="0"/>
    <x v="3"/>
    <s v="Trail Tent 2P"/>
    <n v="1"/>
    <n v="200.2"/>
    <n v="0"/>
    <n v="103.38"/>
    <n v="200.2"/>
    <n v="103.38"/>
    <n v="96.82"/>
    <n v="0.48361638361638359"/>
  </r>
  <r>
    <n v="2791"/>
    <x v="235"/>
    <n v="2026"/>
    <x v="2"/>
    <n v="8"/>
    <x v="7"/>
    <x v="0"/>
    <x v="15"/>
    <x v="2"/>
    <x v="2"/>
    <x v="4"/>
    <s v="Recovery Roller"/>
    <n v="2"/>
    <n v="36.869999999999997"/>
    <n v="0"/>
    <n v="13.71"/>
    <n v="73.739999999999995"/>
    <n v="27.42"/>
    <n v="46.319999999999993"/>
    <n v="0.62815296989422287"/>
  </r>
  <r>
    <n v="3559"/>
    <x v="235"/>
    <n v="2026"/>
    <x v="2"/>
    <n v="8"/>
    <x v="7"/>
    <x v="3"/>
    <x v="8"/>
    <x v="0"/>
    <x v="0"/>
    <x v="4"/>
    <s v="Recovery Roller"/>
    <n v="1"/>
    <n v="36.28"/>
    <n v="0.1"/>
    <n v="14.16"/>
    <n v="32.652000000000001"/>
    <n v="14.16"/>
    <n v="18.492000000000001"/>
    <n v="0.56633590591694227"/>
  </r>
  <r>
    <n v="3839"/>
    <x v="235"/>
    <n v="2026"/>
    <x v="2"/>
    <n v="8"/>
    <x v="7"/>
    <x v="0"/>
    <x v="15"/>
    <x v="3"/>
    <x v="0"/>
    <x v="1"/>
    <s v="Hiking Daypack 20L"/>
    <n v="2"/>
    <n v="93.88"/>
    <n v="0.05"/>
    <n v="46.57"/>
    <n v="178.37199999999999"/>
    <n v="93.14"/>
    <n v="85.231999999999985"/>
    <n v="0.47783284371986628"/>
  </r>
  <r>
    <n v="4133"/>
    <x v="235"/>
    <n v="2026"/>
    <x v="2"/>
    <n v="8"/>
    <x v="7"/>
    <x v="3"/>
    <x v="4"/>
    <x v="0"/>
    <x v="1"/>
    <x v="3"/>
    <s v="Trail Tent 2P"/>
    <n v="1"/>
    <n v="192.67"/>
    <n v="0.05"/>
    <n v="101.04"/>
    <n v="183.03649999999999"/>
    <n v="101.04"/>
    <n v="81.996499999999983"/>
    <n v="0.44797895501716867"/>
  </r>
  <r>
    <n v="4765"/>
    <x v="235"/>
    <n v="2026"/>
    <x v="2"/>
    <n v="8"/>
    <x v="7"/>
    <x v="0"/>
    <x v="15"/>
    <x v="0"/>
    <x v="1"/>
    <x v="0"/>
    <s v="Commuter Helmet"/>
    <n v="1"/>
    <n v="80.099999999999994"/>
    <n v="0.05"/>
    <n v="43.49"/>
    <n v="76.094999999999985"/>
    <n v="43.49"/>
    <n v="32.604999999999983"/>
    <n v="0.42847756094355727"/>
  </r>
  <r>
    <n v="1868"/>
    <x v="236"/>
    <n v="2026"/>
    <x v="2"/>
    <n v="8"/>
    <x v="7"/>
    <x v="3"/>
    <x v="8"/>
    <x v="3"/>
    <x v="0"/>
    <x v="1"/>
    <s v="Trail Boots"/>
    <n v="1"/>
    <n v="145.02000000000001"/>
    <n v="0"/>
    <n v="78.959999999999994"/>
    <n v="145.02000000000001"/>
    <n v="78.959999999999994"/>
    <n v="66.060000000000016"/>
    <n v="0.4555233760860572"/>
  </r>
  <r>
    <n v="987"/>
    <x v="237"/>
    <n v="2026"/>
    <x v="2"/>
    <n v="8"/>
    <x v="7"/>
    <x v="1"/>
    <x v="11"/>
    <x v="3"/>
    <x v="0"/>
    <x v="2"/>
    <s v="Insulated Bottle"/>
    <n v="1"/>
    <n v="37"/>
    <n v="0.15"/>
    <n v="13.68"/>
    <n v="31.45"/>
    <n v="13.68"/>
    <n v="17.77"/>
    <n v="0.56502384737678857"/>
  </r>
  <r>
    <n v="2503"/>
    <x v="237"/>
    <n v="2026"/>
    <x v="2"/>
    <n v="8"/>
    <x v="7"/>
    <x v="1"/>
    <x v="6"/>
    <x v="0"/>
    <x v="0"/>
    <x v="0"/>
    <s v="Trail Bike Light"/>
    <n v="2"/>
    <n v="50.02"/>
    <n v="0"/>
    <n v="21.99"/>
    <n v="100.04"/>
    <n v="43.98"/>
    <n v="56.060000000000009"/>
    <n v="0.56037584966013598"/>
  </r>
  <r>
    <n v="4928"/>
    <x v="237"/>
    <n v="2026"/>
    <x v="2"/>
    <n v="8"/>
    <x v="7"/>
    <x v="1"/>
    <x v="11"/>
    <x v="2"/>
    <x v="0"/>
    <x v="4"/>
    <s v="Recovery Roller"/>
    <n v="2"/>
    <n v="35.950000000000003"/>
    <n v="0.05"/>
    <n v="13.93"/>
    <n v="68.305000000000007"/>
    <n v="27.86"/>
    <n v="40.445000000000007"/>
    <n v="0.59212356342873884"/>
  </r>
  <r>
    <n v="852"/>
    <x v="238"/>
    <n v="2026"/>
    <x v="2"/>
    <n v="8"/>
    <x v="7"/>
    <x v="0"/>
    <x v="9"/>
    <x v="0"/>
    <x v="1"/>
    <x v="2"/>
    <s v="Packing Cube Set"/>
    <n v="3"/>
    <n v="45.84"/>
    <n v="0.15"/>
    <n v="17.899999999999999"/>
    <n v="116.89200000000001"/>
    <n v="53.699999999999996"/>
    <n v="63.192000000000014"/>
    <n v="0.54060158094651478"/>
  </r>
  <r>
    <n v="2188"/>
    <x v="238"/>
    <n v="2026"/>
    <x v="2"/>
    <n v="8"/>
    <x v="7"/>
    <x v="1"/>
    <x v="6"/>
    <x v="0"/>
    <x v="1"/>
    <x v="3"/>
    <s v="Portable Camp Stove"/>
    <n v="1"/>
    <n v="83.23"/>
    <n v="0.1"/>
    <n v="40.229999999999997"/>
    <n v="74.907000000000011"/>
    <n v="40.229999999999997"/>
    <n v="34.677000000000014"/>
    <n v="0.46293403820737727"/>
  </r>
  <r>
    <n v="2574"/>
    <x v="238"/>
    <n v="2026"/>
    <x v="2"/>
    <n v="8"/>
    <x v="7"/>
    <x v="0"/>
    <x v="9"/>
    <x v="2"/>
    <x v="1"/>
    <x v="0"/>
    <s v="Cycling Pack 12L"/>
    <n v="1"/>
    <n v="104.33"/>
    <n v="0.1"/>
    <n v="49.86"/>
    <n v="93.897000000000006"/>
    <n v="49.86"/>
    <n v="44.037000000000006"/>
    <n v="0.46899261957251032"/>
  </r>
  <r>
    <n v="2942"/>
    <x v="238"/>
    <n v="2026"/>
    <x v="2"/>
    <n v="8"/>
    <x v="7"/>
    <x v="1"/>
    <x v="6"/>
    <x v="0"/>
    <x v="1"/>
    <x v="1"/>
    <s v="Summit Backpack 45L"/>
    <n v="1"/>
    <n v="156.94999999999999"/>
    <n v="0"/>
    <n v="80.41"/>
    <n v="156.94999999999999"/>
    <n v="80.41"/>
    <n v="76.539999999999992"/>
    <n v="0.48767123287671232"/>
  </r>
  <r>
    <n v="3211"/>
    <x v="238"/>
    <n v="2026"/>
    <x v="2"/>
    <n v="8"/>
    <x v="7"/>
    <x v="1"/>
    <x v="14"/>
    <x v="2"/>
    <x v="2"/>
    <x v="0"/>
    <s v="Compact Repair Kit"/>
    <n v="3"/>
    <n v="41.33"/>
    <n v="0.05"/>
    <n v="17"/>
    <n v="117.79049999999999"/>
    <n v="51"/>
    <n v="66.790499999999994"/>
    <n v="0.56702790123142355"/>
  </r>
  <r>
    <n v="3306"/>
    <x v="238"/>
    <n v="2026"/>
    <x v="2"/>
    <n v="8"/>
    <x v="7"/>
    <x v="0"/>
    <x v="15"/>
    <x v="0"/>
    <x v="2"/>
    <x v="2"/>
    <s v="Insulated Bottle"/>
    <n v="1"/>
    <n v="35.590000000000003"/>
    <n v="0"/>
    <n v="13.66"/>
    <n v="35.590000000000003"/>
    <n v="13.66"/>
    <n v="21.930000000000003"/>
    <n v="0.61618432143860635"/>
  </r>
  <r>
    <n v="3837"/>
    <x v="238"/>
    <n v="2026"/>
    <x v="2"/>
    <n v="8"/>
    <x v="7"/>
    <x v="3"/>
    <x v="8"/>
    <x v="0"/>
    <x v="0"/>
    <x v="3"/>
    <s v="Alpine Tent 4P"/>
    <n v="2"/>
    <n v="335.87"/>
    <n v="0.1"/>
    <n v="196.54"/>
    <n v="604.56600000000003"/>
    <n v="393.08"/>
    <n v="211.48600000000005"/>
    <n v="0.34981457773014035"/>
  </r>
  <r>
    <n v="4169"/>
    <x v="238"/>
    <n v="2026"/>
    <x v="2"/>
    <n v="8"/>
    <x v="7"/>
    <x v="3"/>
    <x v="13"/>
    <x v="0"/>
    <x v="1"/>
    <x v="4"/>
    <s v="Training Mat"/>
    <n v="1"/>
    <n v="50.7"/>
    <n v="0.05"/>
    <n v="21.65"/>
    <n v="48.164999999999999"/>
    <n v="21.65"/>
    <n v="26.515000000000001"/>
    <n v="0.55050347762898377"/>
  </r>
  <r>
    <n v="4452"/>
    <x v="238"/>
    <n v="2026"/>
    <x v="2"/>
    <n v="8"/>
    <x v="7"/>
    <x v="2"/>
    <x v="2"/>
    <x v="3"/>
    <x v="1"/>
    <x v="1"/>
    <s v="Summit Backpack 45L"/>
    <n v="3"/>
    <n v="152.76"/>
    <n v="0.1"/>
    <n v="77.36"/>
    <n v="412.452"/>
    <n v="232.07999999999998"/>
    <n v="180.37200000000001"/>
    <n v="0.43731634226528182"/>
  </r>
  <r>
    <n v="4740"/>
    <x v="238"/>
    <n v="2026"/>
    <x v="2"/>
    <n v="8"/>
    <x v="7"/>
    <x v="0"/>
    <x v="15"/>
    <x v="1"/>
    <x v="0"/>
    <x v="1"/>
    <s v="Trekking Poles"/>
    <n v="5"/>
    <n v="72.78"/>
    <n v="0.1"/>
    <n v="33.25"/>
    <n v="327.51"/>
    <n v="166.25"/>
    <n v="161.26"/>
    <n v="0.49238191200268694"/>
  </r>
  <r>
    <n v="5000"/>
    <x v="238"/>
    <n v="2026"/>
    <x v="2"/>
    <n v="8"/>
    <x v="7"/>
    <x v="1"/>
    <x v="12"/>
    <x v="3"/>
    <x v="1"/>
    <x v="2"/>
    <s v="Insulated Bottle"/>
    <n v="2"/>
    <n v="37"/>
    <n v="0"/>
    <n v="13.83"/>
    <n v="74"/>
    <n v="27.66"/>
    <n v="46.34"/>
    <n v="0.62621621621621626"/>
  </r>
  <r>
    <n v="5058"/>
    <x v="238"/>
    <n v="2026"/>
    <x v="2"/>
    <n v="8"/>
    <x v="7"/>
    <x v="1"/>
    <x v="11"/>
    <x v="1"/>
    <x v="2"/>
    <x v="0"/>
    <s v="Compact Repair Kit"/>
    <n v="6"/>
    <n v="41.33"/>
    <n v="0.2"/>
    <n v="17.02"/>
    <n v="198.38400000000001"/>
    <n v="102.12"/>
    <n v="96.26400000000001"/>
    <n v="0.48524074522138883"/>
  </r>
  <r>
    <n v="496"/>
    <x v="239"/>
    <n v="2026"/>
    <x v="2"/>
    <n v="8"/>
    <x v="7"/>
    <x v="0"/>
    <x v="15"/>
    <x v="2"/>
    <x v="0"/>
    <x v="4"/>
    <s v="Recovery Roller"/>
    <n v="1"/>
    <n v="37.020000000000003"/>
    <n v="0"/>
    <n v="13.64"/>
    <n v="37.020000000000003"/>
    <n v="13.64"/>
    <n v="23.380000000000003"/>
    <n v="0.63155051323608857"/>
  </r>
  <r>
    <n v="1343"/>
    <x v="239"/>
    <n v="2026"/>
    <x v="2"/>
    <n v="8"/>
    <x v="7"/>
    <x v="3"/>
    <x v="8"/>
    <x v="0"/>
    <x v="1"/>
    <x v="3"/>
    <s v="Portable Camp Stove"/>
    <n v="1"/>
    <n v="81.06"/>
    <n v="0"/>
    <n v="38.43"/>
    <n v="81.06"/>
    <n v="38.43"/>
    <n v="42.63"/>
    <n v="0.52590673575129532"/>
  </r>
  <r>
    <n v="1455"/>
    <x v="239"/>
    <n v="2026"/>
    <x v="2"/>
    <n v="8"/>
    <x v="7"/>
    <x v="2"/>
    <x v="2"/>
    <x v="0"/>
    <x v="1"/>
    <x v="0"/>
    <s v="Trail Bike Light"/>
    <n v="2"/>
    <n v="51.91"/>
    <n v="0"/>
    <n v="21.94"/>
    <n v="103.82"/>
    <n v="43.88"/>
    <n v="59.939999999999991"/>
    <n v="0.57734540550953573"/>
  </r>
  <r>
    <n v="1632"/>
    <x v="239"/>
    <n v="2026"/>
    <x v="2"/>
    <n v="8"/>
    <x v="7"/>
    <x v="3"/>
    <x v="7"/>
    <x v="3"/>
    <x v="1"/>
    <x v="2"/>
    <s v="Insulated Bottle"/>
    <n v="1"/>
    <n v="35.700000000000003"/>
    <n v="0.05"/>
    <n v="13.45"/>
    <n v="33.914999999999999"/>
    <n v="13.45"/>
    <n v="20.465"/>
    <n v="0.60342031549461894"/>
  </r>
  <r>
    <n v="1817"/>
    <x v="239"/>
    <n v="2026"/>
    <x v="2"/>
    <n v="8"/>
    <x v="7"/>
    <x v="0"/>
    <x v="9"/>
    <x v="2"/>
    <x v="1"/>
    <x v="4"/>
    <s v="Recovery Roller"/>
    <n v="1"/>
    <n v="36.590000000000003"/>
    <n v="0.05"/>
    <n v="14.15"/>
    <n v="34.7605"/>
    <n v="14.15"/>
    <n v="20.610500000000002"/>
    <n v="0.59292875534011313"/>
  </r>
  <r>
    <n v="2993"/>
    <x v="239"/>
    <n v="2026"/>
    <x v="2"/>
    <n v="8"/>
    <x v="7"/>
    <x v="1"/>
    <x v="12"/>
    <x v="1"/>
    <x v="2"/>
    <x v="2"/>
    <s v="Insulated Bottle"/>
    <n v="3"/>
    <n v="35.520000000000003"/>
    <n v="0.1"/>
    <n v="13.78"/>
    <n v="95.904000000000011"/>
    <n v="41.339999999999996"/>
    <n v="54.564000000000014"/>
    <n v="0.56894394394394399"/>
  </r>
  <r>
    <n v="4676"/>
    <x v="239"/>
    <n v="2026"/>
    <x v="2"/>
    <n v="8"/>
    <x v="7"/>
    <x v="3"/>
    <x v="13"/>
    <x v="2"/>
    <x v="1"/>
    <x v="0"/>
    <s v="Commuter Helmet"/>
    <n v="2"/>
    <n v="81.88"/>
    <n v="0.1"/>
    <n v="42.87"/>
    <n v="147.38399999999999"/>
    <n v="85.74"/>
    <n v="61.643999999999991"/>
    <n v="0.41825435596808336"/>
  </r>
  <r>
    <n v="5105"/>
    <x v="239"/>
    <n v="2026"/>
    <x v="2"/>
    <n v="8"/>
    <x v="7"/>
    <x v="3"/>
    <x v="7"/>
    <x v="0"/>
    <x v="2"/>
    <x v="2"/>
    <s v="Packing Cube Set"/>
    <n v="4"/>
    <n v="46.54"/>
    <n v="0"/>
    <n v="18.86"/>
    <n v="186.16"/>
    <n v="75.44"/>
    <n v="110.72"/>
    <n v="0.5947571981091534"/>
  </r>
  <r>
    <n v="223"/>
    <x v="240"/>
    <n v="2026"/>
    <x v="2"/>
    <n v="8"/>
    <x v="7"/>
    <x v="2"/>
    <x v="2"/>
    <x v="2"/>
    <x v="0"/>
    <x v="4"/>
    <s v="Training Mat"/>
    <n v="1"/>
    <n v="49.79"/>
    <n v="0"/>
    <n v="21.43"/>
    <n v="49.79"/>
    <n v="21.43"/>
    <n v="28.36"/>
    <n v="0.56959228760795344"/>
  </r>
  <r>
    <n v="1023"/>
    <x v="240"/>
    <n v="2026"/>
    <x v="2"/>
    <n v="8"/>
    <x v="7"/>
    <x v="2"/>
    <x v="3"/>
    <x v="0"/>
    <x v="1"/>
    <x v="1"/>
    <s v="Hiking Daypack 20L"/>
    <n v="6"/>
    <n v="90.19"/>
    <n v="0"/>
    <n v="45.61"/>
    <n v="541.14"/>
    <n v="273.65999999999997"/>
    <n v="267.48"/>
    <n v="0.4942898325756736"/>
  </r>
  <r>
    <n v="1694"/>
    <x v="240"/>
    <n v="2026"/>
    <x v="2"/>
    <n v="8"/>
    <x v="7"/>
    <x v="1"/>
    <x v="12"/>
    <x v="0"/>
    <x v="1"/>
    <x v="1"/>
    <s v="Trekking Poles"/>
    <n v="1"/>
    <n v="70.38"/>
    <n v="0.15"/>
    <n v="32.64"/>
    <n v="59.822999999999993"/>
    <n v="32.64"/>
    <n v="27.182999999999993"/>
    <n v="0.45439045183290699"/>
  </r>
  <r>
    <n v="2006"/>
    <x v="240"/>
    <n v="2026"/>
    <x v="2"/>
    <n v="8"/>
    <x v="7"/>
    <x v="3"/>
    <x v="13"/>
    <x v="0"/>
    <x v="1"/>
    <x v="2"/>
    <s v="Packing Cube Set"/>
    <n v="1"/>
    <n v="46.43"/>
    <n v="0"/>
    <n v="18.2"/>
    <n v="46.43"/>
    <n v="18.2"/>
    <n v="28.23"/>
    <n v="0.60801206116734874"/>
  </r>
  <r>
    <n v="3026"/>
    <x v="240"/>
    <n v="2026"/>
    <x v="2"/>
    <n v="8"/>
    <x v="7"/>
    <x v="0"/>
    <x v="0"/>
    <x v="0"/>
    <x v="1"/>
    <x v="3"/>
    <s v="Trail Tent 2P"/>
    <n v="1"/>
    <n v="194.75"/>
    <n v="0.05"/>
    <n v="105.94"/>
    <n v="185.01249999999999"/>
    <n v="105.94"/>
    <n v="79.072499999999991"/>
    <n v="0.42739004121343149"/>
  </r>
  <r>
    <n v="3057"/>
    <x v="240"/>
    <n v="2026"/>
    <x v="2"/>
    <n v="8"/>
    <x v="7"/>
    <x v="1"/>
    <x v="14"/>
    <x v="2"/>
    <x v="0"/>
    <x v="1"/>
    <s v="Trail Boots"/>
    <n v="2"/>
    <n v="142.16"/>
    <n v="0"/>
    <n v="79.36"/>
    <n v="284.32"/>
    <n v="158.72"/>
    <n v="125.6"/>
    <n v="0.44175576814856499"/>
  </r>
  <r>
    <n v="3112"/>
    <x v="240"/>
    <n v="2026"/>
    <x v="2"/>
    <n v="8"/>
    <x v="7"/>
    <x v="3"/>
    <x v="8"/>
    <x v="0"/>
    <x v="2"/>
    <x v="2"/>
    <s v="Packing Cube Set"/>
    <n v="2"/>
    <n v="47.69"/>
    <n v="0.05"/>
    <n v="18.8"/>
    <n v="90.61099999999999"/>
    <n v="37.6"/>
    <n v="53.010999999999989"/>
    <n v="0.58503934400900548"/>
  </r>
  <r>
    <n v="3137"/>
    <x v="240"/>
    <n v="2026"/>
    <x v="2"/>
    <n v="8"/>
    <x v="7"/>
    <x v="2"/>
    <x v="5"/>
    <x v="2"/>
    <x v="1"/>
    <x v="2"/>
    <s v="Travel Backpack 35L"/>
    <n v="3"/>
    <n v="164.51"/>
    <n v="0"/>
    <n v="86.76"/>
    <n v="493.53"/>
    <n v="260.28000000000003"/>
    <n v="233.24999999999994"/>
    <n v="0.47261564646526039"/>
  </r>
  <r>
    <n v="3983"/>
    <x v="240"/>
    <n v="2026"/>
    <x v="2"/>
    <n v="8"/>
    <x v="7"/>
    <x v="2"/>
    <x v="2"/>
    <x v="3"/>
    <x v="2"/>
    <x v="3"/>
    <s v="Trail Tent 2P"/>
    <n v="2"/>
    <n v="194.71"/>
    <n v="0.1"/>
    <n v="105.57"/>
    <n v="350.47800000000001"/>
    <n v="211.14"/>
    <n v="139.33800000000002"/>
    <n v="0.39756561039494637"/>
  </r>
  <r>
    <n v="4016"/>
    <x v="240"/>
    <n v="2026"/>
    <x v="2"/>
    <n v="8"/>
    <x v="7"/>
    <x v="3"/>
    <x v="13"/>
    <x v="1"/>
    <x v="2"/>
    <x v="1"/>
    <s v="Trail Boots"/>
    <n v="5"/>
    <n v="145.24"/>
    <n v="0.15"/>
    <n v="77.69"/>
    <n v="617.27"/>
    <n v="388.45"/>
    <n v="228.82"/>
    <n v="0.37069677774717708"/>
  </r>
  <r>
    <n v="4340"/>
    <x v="240"/>
    <n v="2026"/>
    <x v="2"/>
    <n v="8"/>
    <x v="7"/>
    <x v="3"/>
    <x v="8"/>
    <x v="0"/>
    <x v="1"/>
    <x v="2"/>
    <s v="Insulated Bottle"/>
    <n v="2"/>
    <n v="35.6"/>
    <n v="0.15"/>
    <n v="13.67"/>
    <n v="60.52"/>
    <n v="27.34"/>
    <n v="33.180000000000007"/>
    <n v="0.54824851288830145"/>
  </r>
  <r>
    <n v="4640"/>
    <x v="240"/>
    <n v="2026"/>
    <x v="2"/>
    <n v="8"/>
    <x v="7"/>
    <x v="0"/>
    <x v="15"/>
    <x v="0"/>
    <x v="1"/>
    <x v="4"/>
    <s v="Resistance Band Set"/>
    <n v="2"/>
    <n v="41.05"/>
    <n v="0.05"/>
    <n v="14.47"/>
    <n v="77.99499999999999"/>
    <n v="28.94"/>
    <n v="49.054999999999993"/>
    <n v="0.62895057375472785"/>
  </r>
  <r>
    <n v="4733"/>
    <x v="240"/>
    <n v="2026"/>
    <x v="2"/>
    <n v="8"/>
    <x v="7"/>
    <x v="2"/>
    <x v="2"/>
    <x v="0"/>
    <x v="1"/>
    <x v="1"/>
    <s v="Summit Backpack 45L"/>
    <n v="2"/>
    <n v="153.63999999999999"/>
    <n v="0.05"/>
    <n v="77.709999999999994"/>
    <n v="291.91599999999994"/>
    <n v="155.41999999999999"/>
    <n v="136.49599999999995"/>
    <n v="0.46758656599843784"/>
  </r>
  <r>
    <n v="4827"/>
    <x v="240"/>
    <n v="2026"/>
    <x v="2"/>
    <n v="8"/>
    <x v="7"/>
    <x v="2"/>
    <x v="2"/>
    <x v="0"/>
    <x v="0"/>
    <x v="2"/>
    <s v="Insulated Bottle"/>
    <n v="5"/>
    <n v="36.700000000000003"/>
    <n v="0"/>
    <n v="13.45"/>
    <n v="183.5"/>
    <n v="67.25"/>
    <n v="116.25"/>
    <n v="0.63351498637602177"/>
  </r>
  <r>
    <n v="5180"/>
    <x v="240"/>
    <n v="2026"/>
    <x v="2"/>
    <n v="8"/>
    <x v="7"/>
    <x v="0"/>
    <x v="15"/>
    <x v="1"/>
    <x v="2"/>
    <x v="3"/>
    <s v="Compact Sleeping Bag"/>
    <n v="8"/>
    <n v="124"/>
    <n v="0.1"/>
    <n v="61.85"/>
    <n v="892.80000000000007"/>
    <n v="494.8"/>
    <n v="398.00000000000006"/>
    <n v="0.44578853046594985"/>
  </r>
  <r>
    <n v="121"/>
    <x v="241"/>
    <n v="2026"/>
    <x v="2"/>
    <n v="8"/>
    <x v="7"/>
    <x v="1"/>
    <x v="1"/>
    <x v="3"/>
    <x v="1"/>
    <x v="0"/>
    <s v="Commuter Helmet"/>
    <n v="1"/>
    <n v="81.23"/>
    <n v="0.1"/>
    <n v="42.65"/>
    <n v="73.106999999999999"/>
    <n v="42.65"/>
    <n v="30.457000000000001"/>
    <n v="0.41660853269864723"/>
  </r>
  <r>
    <n v="618"/>
    <x v="241"/>
    <n v="2026"/>
    <x v="2"/>
    <n v="8"/>
    <x v="7"/>
    <x v="1"/>
    <x v="12"/>
    <x v="0"/>
    <x v="2"/>
    <x v="0"/>
    <s v="Compact Repair Kit"/>
    <n v="2"/>
    <n v="41.06"/>
    <n v="0.05"/>
    <n v="16.559999999999999"/>
    <n v="78.013999999999996"/>
    <n v="33.119999999999997"/>
    <n v="44.893999999999998"/>
    <n v="0.5754608147255621"/>
  </r>
  <r>
    <n v="2860"/>
    <x v="241"/>
    <n v="2026"/>
    <x v="2"/>
    <n v="8"/>
    <x v="7"/>
    <x v="3"/>
    <x v="7"/>
    <x v="3"/>
    <x v="0"/>
    <x v="1"/>
    <s v="Trail Boots"/>
    <n v="1"/>
    <n v="143.49"/>
    <n v="0.1"/>
    <n v="80.72"/>
    <n v="129.14100000000002"/>
    <n v="80.72"/>
    <n v="48.421000000000021"/>
    <n v="0.3749467636149636"/>
  </r>
  <r>
    <n v="3768"/>
    <x v="241"/>
    <n v="2026"/>
    <x v="2"/>
    <n v="8"/>
    <x v="7"/>
    <x v="2"/>
    <x v="3"/>
    <x v="2"/>
    <x v="1"/>
    <x v="1"/>
    <s v="Trail Boots"/>
    <n v="1"/>
    <n v="143.38"/>
    <n v="0"/>
    <n v="78.37"/>
    <n v="143.38"/>
    <n v="78.37"/>
    <n v="65.009999999999991"/>
    <n v="0.45341051750592826"/>
  </r>
  <r>
    <n v="3987"/>
    <x v="241"/>
    <n v="2026"/>
    <x v="2"/>
    <n v="8"/>
    <x v="7"/>
    <x v="1"/>
    <x v="12"/>
    <x v="3"/>
    <x v="2"/>
    <x v="1"/>
    <s v="Trail Boots"/>
    <n v="1"/>
    <n v="144.54"/>
    <n v="0"/>
    <n v="78.77"/>
    <n v="144.54"/>
    <n v="78.77"/>
    <n v="65.77"/>
    <n v="0.45502974955029751"/>
  </r>
  <r>
    <n v="4990"/>
    <x v="241"/>
    <n v="2026"/>
    <x v="2"/>
    <n v="8"/>
    <x v="7"/>
    <x v="3"/>
    <x v="8"/>
    <x v="3"/>
    <x v="0"/>
    <x v="4"/>
    <s v="Resistance Band Set"/>
    <n v="1"/>
    <n v="40.92"/>
    <n v="0.1"/>
    <n v="14.94"/>
    <n v="36.828000000000003"/>
    <n v="14.94"/>
    <n v="21.888000000000005"/>
    <n v="0.59433040078201382"/>
  </r>
  <r>
    <n v="348"/>
    <x v="242"/>
    <n v="2026"/>
    <x v="2"/>
    <n v="8"/>
    <x v="7"/>
    <x v="1"/>
    <x v="12"/>
    <x v="1"/>
    <x v="2"/>
    <x v="1"/>
    <s v="Summit Backpack 45L"/>
    <n v="5"/>
    <n v="151.21"/>
    <n v="0.15"/>
    <n v="77.12"/>
    <n v="642.64250000000004"/>
    <n v="385.6"/>
    <n v="257.04250000000002"/>
    <n v="0.39997743691087967"/>
  </r>
  <r>
    <n v="1642"/>
    <x v="242"/>
    <n v="2026"/>
    <x v="2"/>
    <n v="8"/>
    <x v="7"/>
    <x v="3"/>
    <x v="8"/>
    <x v="3"/>
    <x v="1"/>
    <x v="4"/>
    <s v="Resistance Band Set"/>
    <n v="1"/>
    <n v="40.770000000000003"/>
    <n v="0"/>
    <n v="15.13"/>
    <n v="40.770000000000003"/>
    <n v="15.13"/>
    <n v="25.64"/>
    <n v="0.62889379445670834"/>
  </r>
  <r>
    <n v="2146"/>
    <x v="242"/>
    <n v="2026"/>
    <x v="2"/>
    <n v="8"/>
    <x v="7"/>
    <x v="0"/>
    <x v="0"/>
    <x v="3"/>
    <x v="1"/>
    <x v="4"/>
    <s v="Recovery Roller"/>
    <n v="1"/>
    <n v="35.47"/>
    <n v="0.05"/>
    <n v="14.1"/>
    <n v="33.6965"/>
    <n v="14.1"/>
    <n v="19.596499999999999"/>
    <n v="0.58155891561438122"/>
  </r>
  <r>
    <n v="2629"/>
    <x v="242"/>
    <n v="2026"/>
    <x v="2"/>
    <n v="8"/>
    <x v="7"/>
    <x v="3"/>
    <x v="8"/>
    <x v="0"/>
    <x v="0"/>
    <x v="0"/>
    <s v="Commuter Helmet"/>
    <n v="1"/>
    <n v="81.72"/>
    <n v="0"/>
    <n v="42.38"/>
    <n v="81.72"/>
    <n v="42.38"/>
    <n v="39.339999999999996"/>
    <n v="0.48139990210474787"/>
  </r>
  <r>
    <n v="2870"/>
    <x v="242"/>
    <n v="2026"/>
    <x v="2"/>
    <n v="8"/>
    <x v="7"/>
    <x v="3"/>
    <x v="7"/>
    <x v="0"/>
    <x v="1"/>
    <x v="2"/>
    <s v="Packing Cube Set"/>
    <n v="1"/>
    <n v="45.84"/>
    <n v="0"/>
    <n v="17.84"/>
    <n v="45.84"/>
    <n v="17.84"/>
    <n v="28.000000000000004"/>
    <n v="0.61082024432809778"/>
  </r>
  <r>
    <n v="2975"/>
    <x v="242"/>
    <n v="2026"/>
    <x v="2"/>
    <n v="8"/>
    <x v="7"/>
    <x v="1"/>
    <x v="12"/>
    <x v="0"/>
    <x v="1"/>
    <x v="2"/>
    <s v="Packing Cube Set"/>
    <n v="1"/>
    <n v="46.59"/>
    <n v="0"/>
    <n v="18.47"/>
    <n v="46.59"/>
    <n v="18.47"/>
    <n v="28.120000000000005"/>
    <n v="0.60356299635114841"/>
  </r>
  <r>
    <n v="3163"/>
    <x v="242"/>
    <n v="2026"/>
    <x v="2"/>
    <n v="8"/>
    <x v="7"/>
    <x v="0"/>
    <x v="15"/>
    <x v="2"/>
    <x v="2"/>
    <x v="1"/>
    <s v="Trekking Poles"/>
    <n v="1"/>
    <n v="69.959999999999994"/>
    <n v="0"/>
    <n v="32.340000000000003"/>
    <n v="69.959999999999994"/>
    <n v="32.340000000000003"/>
    <n v="37.61999999999999"/>
    <n v="0.53773584905660365"/>
  </r>
  <r>
    <n v="94"/>
    <x v="243"/>
    <n v="2026"/>
    <x v="2"/>
    <n v="9"/>
    <x v="8"/>
    <x v="1"/>
    <x v="6"/>
    <x v="2"/>
    <x v="0"/>
    <x v="0"/>
    <s v="Trail Bike Light"/>
    <n v="5"/>
    <n v="50.76"/>
    <n v="0"/>
    <n v="22.89"/>
    <n v="253.79999999999998"/>
    <n v="114.45"/>
    <n v="139.34999999999997"/>
    <n v="0.54905437352245856"/>
  </r>
  <r>
    <n v="271"/>
    <x v="243"/>
    <n v="2026"/>
    <x v="2"/>
    <n v="9"/>
    <x v="8"/>
    <x v="1"/>
    <x v="12"/>
    <x v="3"/>
    <x v="0"/>
    <x v="1"/>
    <s v="Hiking Daypack 20L"/>
    <n v="1"/>
    <n v="94.29"/>
    <n v="0.1"/>
    <n v="45.12"/>
    <n v="84.861000000000004"/>
    <n v="45.12"/>
    <n v="39.741000000000007"/>
    <n v="0.46830699614663984"/>
  </r>
  <r>
    <n v="1481"/>
    <x v="243"/>
    <n v="2026"/>
    <x v="2"/>
    <n v="9"/>
    <x v="8"/>
    <x v="1"/>
    <x v="12"/>
    <x v="1"/>
    <x v="2"/>
    <x v="0"/>
    <s v="Commuter Helmet"/>
    <n v="6"/>
    <n v="81.430000000000007"/>
    <n v="0.05"/>
    <n v="42.24"/>
    <n v="464.15100000000001"/>
    <n v="253.44"/>
    <n v="210.71100000000001"/>
    <n v="0.45397079829624415"/>
  </r>
  <r>
    <n v="1663"/>
    <x v="243"/>
    <n v="2026"/>
    <x v="2"/>
    <n v="9"/>
    <x v="8"/>
    <x v="2"/>
    <x v="5"/>
    <x v="0"/>
    <x v="0"/>
    <x v="2"/>
    <s v="Packing Cube Set"/>
    <n v="1"/>
    <n v="45.54"/>
    <n v="0.1"/>
    <n v="18.440000000000001"/>
    <n v="40.985999999999997"/>
    <n v="18.440000000000001"/>
    <n v="22.545999999999996"/>
    <n v="0.5500902747279558"/>
  </r>
  <r>
    <n v="2866"/>
    <x v="243"/>
    <n v="2026"/>
    <x v="2"/>
    <n v="9"/>
    <x v="8"/>
    <x v="0"/>
    <x v="15"/>
    <x v="3"/>
    <x v="0"/>
    <x v="1"/>
    <s v="Summit Backpack 45L"/>
    <n v="2"/>
    <n v="156.63999999999999"/>
    <n v="0.1"/>
    <n v="80.09"/>
    <n v="281.952"/>
    <n v="160.18"/>
    <n v="121.77199999999999"/>
    <n v="0.43188911587787987"/>
  </r>
  <r>
    <n v="3288"/>
    <x v="243"/>
    <n v="2026"/>
    <x v="2"/>
    <n v="9"/>
    <x v="8"/>
    <x v="3"/>
    <x v="7"/>
    <x v="3"/>
    <x v="2"/>
    <x v="1"/>
    <s v="Trekking Poles"/>
    <n v="1"/>
    <n v="72.81"/>
    <n v="0"/>
    <n v="32.299999999999997"/>
    <n v="72.81"/>
    <n v="32.299999999999997"/>
    <n v="40.510000000000005"/>
    <n v="0.55637961818431536"/>
  </r>
  <r>
    <n v="3426"/>
    <x v="243"/>
    <n v="2026"/>
    <x v="2"/>
    <n v="9"/>
    <x v="8"/>
    <x v="1"/>
    <x v="11"/>
    <x v="2"/>
    <x v="1"/>
    <x v="3"/>
    <s v="Portable Camp Stove"/>
    <n v="6"/>
    <n v="80.319999999999993"/>
    <n v="0"/>
    <n v="38.42"/>
    <n v="481.91999999999996"/>
    <n v="230.52"/>
    <n v="251.39999999999995"/>
    <n v="0.52166334661354574"/>
  </r>
  <r>
    <n v="4826"/>
    <x v="243"/>
    <n v="2026"/>
    <x v="2"/>
    <n v="9"/>
    <x v="8"/>
    <x v="3"/>
    <x v="13"/>
    <x v="2"/>
    <x v="0"/>
    <x v="2"/>
    <s v="Travel Backpack 35L"/>
    <n v="5"/>
    <n v="166.81"/>
    <n v="0.05"/>
    <n v="89.24"/>
    <n v="792.34749999999997"/>
    <n v="446.2"/>
    <n v="346.14749999999998"/>
    <n v="0.43686324497774021"/>
  </r>
  <r>
    <n v="662"/>
    <x v="244"/>
    <n v="2026"/>
    <x v="2"/>
    <n v="9"/>
    <x v="8"/>
    <x v="3"/>
    <x v="13"/>
    <x v="0"/>
    <x v="1"/>
    <x v="4"/>
    <s v="Resistance Band Set"/>
    <n v="1"/>
    <n v="40.56"/>
    <n v="0.15"/>
    <n v="14.28"/>
    <n v="34.475999999999999"/>
    <n v="14.28"/>
    <n v="20.195999999999998"/>
    <n v="0.58579881656804733"/>
  </r>
  <r>
    <n v="1393"/>
    <x v="244"/>
    <n v="2026"/>
    <x v="2"/>
    <n v="9"/>
    <x v="8"/>
    <x v="2"/>
    <x v="16"/>
    <x v="0"/>
    <x v="0"/>
    <x v="2"/>
    <s v="Travel Backpack 35L"/>
    <n v="2"/>
    <n v="162.4"/>
    <n v="0.1"/>
    <n v="88.04"/>
    <n v="292.32"/>
    <n v="176.08"/>
    <n v="116.23999999999998"/>
    <n v="0.39764641488779412"/>
  </r>
  <r>
    <n v="1568"/>
    <x v="244"/>
    <n v="2026"/>
    <x v="2"/>
    <n v="9"/>
    <x v="8"/>
    <x v="0"/>
    <x v="15"/>
    <x v="2"/>
    <x v="0"/>
    <x v="4"/>
    <s v="Weighted Vest"/>
    <n v="5"/>
    <n v="123.09"/>
    <n v="0"/>
    <n v="70.3"/>
    <n v="615.45000000000005"/>
    <n v="351.5"/>
    <n v="263.95000000000005"/>
    <n v="0.42887318222438869"/>
  </r>
  <r>
    <n v="2428"/>
    <x v="244"/>
    <n v="2026"/>
    <x v="2"/>
    <n v="9"/>
    <x v="8"/>
    <x v="1"/>
    <x v="6"/>
    <x v="3"/>
    <x v="1"/>
    <x v="2"/>
    <s v="Insulated Bottle"/>
    <n v="1"/>
    <n v="36.69"/>
    <n v="0"/>
    <n v="13.92"/>
    <n v="36.69"/>
    <n v="13.92"/>
    <n v="22.769999999999996"/>
    <n v="0.6206050695012264"/>
  </r>
  <r>
    <n v="2890"/>
    <x v="244"/>
    <n v="2026"/>
    <x v="2"/>
    <n v="9"/>
    <x v="8"/>
    <x v="2"/>
    <x v="3"/>
    <x v="0"/>
    <x v="2"/>
    <x v="2"/>
    <s v="Carry-On Duffel"/>
    <n v="4"/>
    <n v="130.43"/>
    <n v="0"/>
    <n v="66.849999999999994"/>
    <n v="521.72"/>
    <n v="267.39999999999998"/>
    <n v="254.32000000000005"/>
    <n v="0.48746454036648018"/>
  </r>
  <r>
    <n v="2108"/>
    <x v="245"/>
    <n v="2026"/>
    <x v="2"/>
    <n v="9"/>
    <x v="8"/>
    <x v="1"/>
    <x v="11"/>
    <x v="0"/>
    <x v="0"/>
    <x v="1"/>
    <s v="Trail Boots"/>
    <n v="1"/>
    <n v="146.13999999999999"/>
    <n v="0"/>
    <n v="81.040000000000006"/>
    <n v="146.13999999999999"/>
    <n v="81.040000000000006"/>
    <n v="65.09999999999998"/>
    <n v="0.44546325441357593"/>
  </r>
  <r>
    <n v="2340"/>
    <x v="245"/>
    <n v="2026"/>
    <x v="2"/>
    <n v="9"/>
    <x v="8"/>
    <x v="1"/>
    <x v="14"/>
    <x v="2"/>
    <x v="1"/>
    <x v="3"/>
    <s v="Alpine Tent 4P"/>
    <n v="4"/>
    <n v="332.93"/>
    <n v="0"/>
    <n v="193.56"/>
    <n v="1331.72"/>
    <n v="774.24"/>
    <n v="557.48"/>
    <n v="0.41861652599645571"/>
  </r>
  <r>
    <n v="3078"/>
    <x v="245"/>
    <n v="2026"/>
    <x v="2"/>
    <n v="9"/>
    <x v="8"/>
    <x v="1"/>
    <x v="14"/>
    <x v="2"/>
    <x v="2"/>
    <x v="3"/>
    <s v="Compact Sleeping Bag"/>
    <n v="4"/>
    <n v="122.43"/>
    <n v="0"/>
    <n v="61.5"/>
    <n v="489.72"/>
    <n v="246"/>
    <n v="243.72000000000003"/>
    <n v="0.49767213918157316"/>
  </r>
  <r>
    <n v="3575"/>
    <x v="245"/>
    <n v="2026"/>
    <x v="2"/>
    <n v="9"/>
    <x v="8"/>
    <x v="2"/>
    <x v="2"/>
    <x v="3"/>
    <x v="0"/>
    <x v="0"/>
    <s v="Commuter Helmet"/>
    <n v="3"/>
    <n v="81.12"/>
    <n v="0.1"/>
    <n v="41.78"/>
    <n v="219.02400000000003"/>
    <n v="125.34"/>
    <n v="93.684000000000026"/>
    <n v="0.42773394696471628"/>
  </r>
  <r>
    <n v="3700"/>
    <x v="245"/>
    <n v="2026"/>
    <x v="2"/>
    <n v="9"/>
    <x v="8"/>
    <x v="1"/>
    <x v="14"/>
    <x v="0"/>
    <x v="0"/>
    <x v="2"/>
    <s v="Travel Backpack 35L"/>
    <n v="1"/>
    <n v="168.54"/>
    <n v="0.05"/>
    <n v="87.82"/>
    <n v="160.11299999999997"/>
    <n v="87.82"/>
    <n v="72.292999999999978"/>
    <n v="0.45151236938911887"/>
  </r>
  <r>
    <n v="3762"/>
    <x v="245"/>
    <n v="2026"/>
    <x v="2"/>
    <n v="9"/>
    <x v="8"/>
    <x v="0"/>
    <x v="0"/>
    <x v="2"/>
    <x v="1"/>
    <x v="0"/>
    <s v="Compact Repair Kit"/>
    <n v="4"/>
    <n v="39.61"/>
    <n v="0.1"/>
    <n v="16.829999999999998"/>
    <n v="142.596"/>
    <n v="67.319999999999993"/>
    <n v="75.27600000000001"/>
    <n v="0.52789699570815452"/>
  </r>
  <r>
    <n v="2790"/>
    <x v="246"/>
    <n v="2026"/>
    <x v="2"/>
    <n v="9"/>
    <x v="8"/>
    <x v="3"/>
    <x v="8"/>
    <x v="0"/>
    <x v="0"/>
    <x v="4"/>
    <s v="Resistance Band Set"/>
    <n v="1"/>
    <n v="39.85"/>
    <n v="0.1"/>
    <n v="14.96"/>
    <n v="35.865000000000002"/>
    <n v="14.96"/>
    <n v="20.905000000000001"/>
    <n v="0.58288024536456151"/>
  </r>
  <r>
    <n v="4149"/>
    <x v="246"/>
    <n v="2026"/>
    <x v="2"/>
    <n v="9"/>
    <x v="8"/>
    <x v="3"/>
    <x v="8"/>
    <x v="0"/>
    <x v="1"/>
    <x v="4"/>
    <s v="Resistance Band Set"/>
    <n v="1"/>
    <n v="40.51"/>
    <n v="0.05"/>
    <n v="14.7"/>
    <n v="38.484499999999997"/>
    <n v="14.7"/>
    <n v="23.784499999999998"/>
    <n v="0.6180280372617547"/>
  </r>
  <r>
    <n v="1955"/>
    <x v="247"/>
    <n v="2026"/>
    <x v="2"/>
    <n v="9"/>
    <x v="8"/>
    <x v="1"/>
    <x v="12"/>
    <x v="0"/>
    <x v="0"/>
    <x v="3"/>
    <s v="Compact Sleeping Bag"/>
    <n v="1"/>
    <n v="121.59"/>
    <n v="0"/>
    <n v="62.44"/>
    <n v="121.59"/>
    <n v="62.44"/>
    <n v="59.150000000000006"/>
    <n v="0.4864709268854347"/>
  </r>
  <r>
    <n v="2077"/>
    <x v="247"/>
    <n v="2026"/>
    <x v="2"/>
    <n v="9"/>
    <x v="8"/>
    <x v="3"/>
    <x v="8"/>
    <x v="1"/>
    <x v="2"/>
    <x v="1"/>
    <s v="Summit Backpack 45L"/>
    <n v="4"/>
    <n v="152.99"/>
    <n v="0.15"/>
    <n v="77.12"/>
    <n v="520.16600000000005"/>
    <n v="308.48"/>
    <n v="211.68600000000004"/>
    <n v="0.40695854784818697"/>
  </r>
  <r>
    <n v="2879"/>
    <x v="247"/>
    <n v="2026"/>
    <x v="2"/>
    <n v="9"/>
    <x v="8"/>
    <x v="2"/>
    <x v="10"/>
    <x v="0"/>
    <x v="2"/>
    <x v="2"/>
    <s v="Insulated Bottle"/>
    <n v="3"/>
    <n v="36.19"/>
    <n v="0.1"/>
    <n v="13.97"/>
    <n v="97.712999999999994"/>
    <n v="41.910000000000004"/>
    <n v="55.80299999999999"/>
    <n v="0.57109084768659235"/>
  </r>
  <r>
    <n v="3353"/>
    <x v="247"/>
    <n v="2026"/>
    <x v="2"/>
    <n v="9"/>
    <x v="8"/>
    <x v="2"/>
    <x v="16"/>
    <x v="2"/>
    <x v="1"/>
    <x v="1"/>
    <s v="Trail Boots"/>
    <n v="2"/>
    <n v="142.44"/>
    <n v="0"/>
    <n v="77.33"/>
    <n v="284.88"/>
    <n v="154.66"/>
    <n v="130.22"/>
    <n v="0.45710474585790506"/>
  </r>
  <r>
    <n v="3514"/>
    <x v="247"/>
    <n v="2026"/>
    <x v="2"/>
    <n v="9"/>
    <x v="8"/>
    <x v="1"/>
    <x v="6"/>
    <x v="0"/>
    <x v="1"/>
    <x v="2"/>
    <s v="Carry-On Duffel"/>
    <n v="2"/>
    <n v="133.81"/>
    <n v="0"/>
    <n v="66.78"/>
    <n v="267.62"/>
    <n v="133.56"/>
    <n v="134.06"/>
    <n v="0.5009341603766535"/>
  </r>
  <r>
    <n v="3964"/>
    <x v="247"/>
    <n v="2026"/>
    <x v="2"/>
    <n v="9"/>
    <x v="8"/>
    <x v="1"/>
    <x v="12"/>
    <x v="2"/>
    <x v="1"/>
    <x v="4"/>
    <s v="Resistance Band Set"/>
    <n v="2"/>
    <n v="40.49"/>
    <n v="0.15"/>
    <n v="14.32"/>
    <n v="68.832999999999998"/>
    <n v="28.64"/>
    <n v="40.192999999999998"/>
    <n v="0.58392050324698908"/>
  </r>
  <r>
    <n v="4599"/>
    <x v="247"/>
    <n v="2026"/>
    <x v="2"/>
    <n v="9"/>
    <x v="8"/>
    <x v="2"/>
    <x v="2"/>
    <x v="0"/>
    <x v="2"/>
    <x v="3"/>
    <s v="Trail Tent 2P"/>
    <n v="4"/>
    <n v="198.1"/>
    <n v="0"/>
    <n v="101.61"/>
    <n v="792.4"/>
    <n v="406.44"/>
    <n v="385.96"/>
    <n v="0.48707723372034323"/>
  </r>
  <r>
    <n v="5030"/>
    <x v="247"/>
    <n v="2026"/>
    <x v="2"/>
    <n v="9"/>
    <x v="8"/>
    <x v="1"/>
    <x v="12"/>
    <x v="2"/>
    <x v="1"/>
    <x v="0"/>
    <s v="Commuter Helmet"/>
    <n v="1"/>
    <n v="83.73"/>
    <n v="0.15"/>
    <n v="43.34"/>
    <n v="71.170500000000004"/>
    <n v="43.34"/>
    <n v="27.830500000000001"/>
    <n v="0.39103982689457006"/>
  </r>
  <r>
    <n v="1593"/>
    <x v="248"/>
    <n v="2026"/>
    <x v="2"/>
    <n v="9"/>
    <x v="8"/>
    <x v="1"/>
    <x v="14"/>
    <x v="2"/>
    <x v="1"/>
    <x v="3"/>
    <s v="Trail Tent 2P"/>
    <n v="2"/>
    <n v="194.92"/>
    <n v="0"/>
    <n v="102.66"/>
    <n v="389.84"/>
    <n v="205.32"/>
    <n v="184.51999999999998"/>
    <n v="0.47332238867227577"/>
  </r>
  <r>
    <n v="1818"/>
    <x v="248"/>
    <n v="2026"/>
    <x v="2"/>
    <n v="9"/>
    <x v="8"/>
    <x v="1"/>
    <x v="12"/>
    <x v="2"/>
    <x v="1"/>
    <x v="2"/>
    <s v="Travel Backpack 35L"/>
    <n v="1"/>
    <n v="161.03"/>
    <n v="0"/>
    <n v="89.86"/>
    <n v="161.03"/>
    <n v="89.86"/>
    <n v="71.17"/>
    <n v="0.44196733527914056"/>
  </r>
  <r>
    <n v="2370"/>
    <x v="248"/>
    <n v="2026"/>
    <x v="2"/>
    <n v="9"/>
    <x v="8"/>
    <x v="3"/>
    <x v="4"/>
    <x v="3"/>
    <x v="1"/>
    <x v="4"/>
    <s v="Recovery Roller"/>
    <n v="1"/>
    <n v="35.68"/>
    <n v="0.05"/>
    <n v="13.76"/>
    <n v="33.896000000000001"/>
    <n v="13.76"/>
    <n v="20.136000000000003"/>
    <n v="0.59405239556289835"/>
  </r>
  <r>
    <n v="2726"/>
    <x v="248"/>
    <n v="2026"/>
    <x v="2"/>
    <n v="9"/>
    <x v="8"/>
    <x v="1"/>
    <x v="6"/>
    <x v="0"/>
    <x v="1"/>
    <x v="0"/>
    <s v="Compact Repair Kit"/>
    <n v="1"/>
    <n v="39.68"/>
    <n v="0.05"/>
    <n v="16.63"/>
    <n v="37.695999999999998"/>
    <n v="16.63"/>
    <n v="21.065999999999999"/>
    <n v="0.55883913412563668"/>
  </r>
  <r>
    <n v="2755"/>
    <x v="248"/>
    <n v="2026"/>
    <x v="2"/>
    <n v="9"/>
    <x v="8"/>
    <x v="2"/>
    <x v="10"/>
    <x v="0"/>
    <x v="1"/>
    <x v="1"/>
    <s v="Trail Boots"/>
    <n v="3"/>
    <n v="146.22"/>
    <n v="0"/>
    <n v="80.13"/>
    <n v="438.65999999999997"/>
    <n v="240.39"/>
    <n v="198.26999999999998"/>
    <n v="0.4519901518260156"/>
  </r>
  <r>
    <n v="3187"/>
    <x v="248"/>
    <n v="2026"/>
    <x v="2"/>
    <n v="9"/>
    <x v="8"/>
    <x v="3"/>
    <x v="7"/>
    <x v="2"/>
    <x v="0"/>
    <x v="1"/>
    <s v="Trekking Poles"/>
    <n v="1"/>
    <n v="71.680000000000007"/>
    <n v="0"/>
    <n v="31.87"/>
    <n v="71.680000000000007"/>
    <n v="31.87"/>
    <n v="39.81"/>
    <n v="0.5553850446428571"/>
  </r>
  <r>
    <n v="3471"/>
    <x v="248"/>
    <n v="2026"/>
    <x v="2"/>
    <n v="9"/>
    <x v="8"/>
    <x v="2"/>
    <x v="10"/>
    <x v="3"/>
    <x v="1"/>
    <x v="4"/>
    <s v="Training Mat"/>
    <n v="2"/>
    <n v="51.77"/>
    <n v="0"/>
    <n v="21.46"/>
    <n v="103.54"/>
    <n v="42.92"/>
    <n v="60.620000000000005"/>
    <n v="0.58547421286459345"/>
  </r>
  <r>
    <n v="3529"/>
    <x v="248"/>
    <n v="2026"/>
    <x v="2"/>
    <n v="9"/>
    <x v="8"/>
    <x v="2"/>
    <x v="5"/>
    <x v="1"/>
    <x v="0"/>
    <x v="4"/>
    <s v="Resistance Band Set"/>
    <n v="4"/>
    <n v="39.4"/>
    <n v="0.15"/>
    <n v="14.95"/>
    <n v="133.95999999999998"/>
    <n v="59.8"/>
    <n v="74.159999999999982"/>
    <n v="0.55359808898178553"/>
  </r>
  <r>
    <n v="3549"/>
    <x v="248"/>
    <n v="2026"/>
    <x v="2"/>
    <n v="9"/>
    <x v="8"/>
    <x v="3"/>
    <x v="8"/>
    <x v="0"/>
    <x v="1"/>
    <x v="2"/>
    <s v="Packing Cube Set"/>
    <n v="1"/>
    <n v="47.17"/>
    <n v="0"/>
    <n v="18.64"/>
    <n v="47.17"/>
    <n v="18.64"/>
    <n v="28.53"/>
    <n v="0.60483358066567738"/>
  </r>
  <r>
    <n v="4003"/>
    <x v="248"/>
    <n v="2026"/>
    <x v="2"/>
    <n v="9"/>
    <x v="8"/>
    <x v="3"/>
    <x v="4"/>
    <x v="3"/>
    <x v="0"/>
    <x v="4"/>
    <s v="Training Mat"/>
    <n v="2"/>
    <n v="50.41"/>
    <n v="0.1"/>
    <n v="22.05"/>
    <n v="90.738"/>
    <n v="44.1"/>
    <n v="46.637999999999998"/>
    <n v="0.51398532037294187"/>
  </r>
  <r>
    <n v="4613"/>
    <x v="248"/>
    <n v="2026"/>
    <x v="2"/>
    <n v="9"/>
    <x v="8"/>
    <x v="3"/>
    <x v="13"/>
    <x v="0"/>
    <x v="2"/>
    <x v="0"/>
    <s v="Commuter Helmet"/>
    <n v="4"/>
    <n v="80.38"/>
    <n v="0.1"/>
    <n v="42.55"/>
    <n v="289.36799999999999"/>
    <n v="170.2"/>
    <n v="119.16800000000001"/>
    <n v="0.41182162505874875"/>
  </r>
  <r>
    <n v="75"/>
    <x v="249"/>
    <n v="2026"/>
    <x v="2"/>
    <n v="9"/>
    <x v="8"/>
    <x v="0"/>
    <x v="0"/>
    <x v="0"/>
    <x v="2"/>
    <x v="4"/>
    <s v="Resistance Band Set"/>
    <n v="2"/>
    <n v="40.78"/>
    <n v="0"/>
    <n v="15.04"/>
    <n v="81.56"/>
    <n v="30.08"/>
    <n v="51.480000000000004"/>
    <n v="0.63119176066699367"/>
  </r>
  <r>
    <n v="601"/>
    <x v="249"/>
    <n v="2026"/>
    <x v="2"/>
    <n v="9"/>
    <x v="8"/>
    <x v="1"/>
    <x v="12"/>
    <x v="0"/>
    <x v="0"/>
    <x v="1"/>
    <s v="Trail Boots"/>
    <n v="1"/>
    <n v="141.69"/>
    <n v="0"/>
    <n v="80.34"/>
    <n v="141.69"/>
    <n v="80.34"/>
    <n v="61.349999999999994"/>
    <n v="0.43298750793986868"/>
  </r>
  <r>
    <n v="1617"/>
    <x v="249"/>
    <n v="2026"/>
    <x v="2"/>
    <n v="9"/>
    <x v="8"/>
    <x v="3"/>
    <x v="8"/>
    <x v="0"/>
    <x v="1"/>
    <x v="3"/>
    <s v="Portable Camp Stove"/>
    <n v="1"/>
    <n v="83.28"/>
    <n v="0.1"/>
    <n v="39.75"/>
    <n v="74.951999999999998"/>
    <n v="39.75"/>
    <n v="35.201999999999998"/>
    <n v="0.46966058277297468"/>
  </r>
  <r>
    <n v="2305"/>
    <x v="249"/>
    <n v="2026"/>
    <x v="2"/>
    <n v="9"/>
    <x v="8"/>
    <x v="3"/>
    <x v="7"/>
    <x v="3"/>
    <x v="0"/>
    <x v="3"/>
    <s v="Portable Camp Stove"/>
    <n v="2"/>
    <n v="82.43"/>
    <n v="0"/>
    <n v="40.51"/>
    <n v="164.86"/>
    <n v="81.02"/>
    <n v="83.840000000000018"/>
    <n v="0.50855271139148372"/>
  </r>
  <r>
    <n v="2344"/>
    <x v="249"/>
    <n v="2026"/>
    <x v="2"/>
    <n v="9"/>
    <x v="8"/>
    <x v="0"/>
    <x v="15"/>
    <x v="3"/>
    <x v="1"/>
    <x v="4"/>
    <s v="Recovery Roller"/>
    <n v="4"/>
    <n v="36.380000000000003"/>
    <n v="0"/>
    <n v="14.16"/>
    <n v="145.52000000000001"/>
    <n v="56.64"/>
    <n v="88.88000000000001"/>
    <n v="0.61077515118196812"/>
  </r>
  <r>
    <n v="2601"/>
    <x v="249"/>
    <n v="2026"/>
    <x v="2"/>
    <n v="9"/>
    <x v="8"/>
    <x v="1"/>
    <x v="11"/>
    <x v="0"/>
    <x v="1"/>
    <x v="0"/>
    <s v="Commuter Helmet"/>
    <n v="1"/>
    <n v="82.86"/>
    <n v="0"/>
    <n v="43.33"/>
    <n v="82.86"/>
    <n v="43.33"/>
    <n v="39.53"/>
    <n v="0.47706975621530295"/>
  </r>
  <r>
    <n v="2831"/>
    <x v="249"/>
    <n v="2026"/>
    <x v="2"/>
    <n v="9"/>
    <x v="8"/>
    <x v="0"/>
    <x v="9"/>
    <x v="0"/>
    <x v="1"/>
    <x v="2"/>
    <s v="Packing Cube Set"/>
    <n v="1"/>
    <n v="46.44"/>
    <n v="0.05"/>
    <n v="17.88"/>
    <n v="44.117999999999995"/>
    <n v="17.88"/>
    <n v="26.237999999999996"/>
    <n v="0.59472324221406225"/>
  </r>
  <r>
    <n v="2845"/>
    <x v="249"/>
    <n v="2026"/>
    <x v="2"/>
    <n v="9"/>
    <x v="8"/>
    <x v="0"/>
    <x v="0"/>
    <x v="1"/>
    <x v="2"/>
    <x v="2"/>
    <s v="Carry-On Duffel"/>
    <n v="4"/>
    <n v="133.26"/>
    <n v="0.1"/>
    <n v="68.77"/>
    <n v="479.73599999999999"/>
    <n v="275.08"/>
    <n v="204.65600000000001"/>
    <n v="0.42660129738022579"/>
  </r>
  <r>
    <n v="3679"/>
    <x v="249"/>
    <n v="2026"/>
    <x v="2"/>
    <n v="9"/>
    <x v="8"/>
    <x v="1"/>
    <x v="12"/>
    <x v="3"/>
    <x v="1"/>
    <x v="1"/>
    <s v="Trail Boots"/>
    <n v="1"/>
    <n v="147.36000000000001"/>
    <n v="0"/>
    <n v="81.599999999999994"/>
    <n v="147.36000000000001"/>
    <n v="81.599999999999994"/>
    <n v="65.760000000000019"/>
    <n v="0.44625407166123787"/>
  </r>
  <r>
    <n v="3828"/>
    <x v="249"/>
    <n v="2026"/>
    <x v="2"/>
    <n v="9"/>
    <x v="8"/>
    <x v="0"/>
    <x v="0"/>
    <x v="0"/>
    <x v="1"/>
    <x v="2"/>
    <s v="Travel Backpack 35L"/>
    <n v="2"/>
    <n v="166.13"/>
    <n v="0.15"/>
    <n v="86.71"/>
    <n v="282.42099999999999"/>
    <n v="173.42"/>
    <n v="109.001"/>
    <n v="0.38595217777714835"/>
  </r>
  <r>
    <n v="4226"/>
    <x v="249"/>
    <n v="2026"/>
    <x v="2"/>
    <n v="9"/>
    <x v="8"/>
    <x v="2"/>
    <x v="3"/>
    <x v="0"/>
    <x v="1"/>
    <x v="4"/>
    <s v="Training Mat"/>
    <n v="1"/>
    <n v="51.74"/>
    <n v="0"/>
    <n v="22.45"/>
    <n v="51.74"/>
    <n v="22.45"/>
    <n v="29.290000000000003"/>
    <n v="0.56609972941631237"/>
  </r>
  <r>
    <n v="58"/>
    <x v="250"/>
    <n v="2026"/>
    <x v="2"/>
    <n v="9"/>
    <x v="8"/>
    <x v="0"/>
    <x v="0"/>
    <x v="2"/>
    <x v="0"/>
    <x v="1"/>
    <s v="Trekking Poles"/>
    <n v="1"/>
    <n v="71.7"/>
    <n v="0"/>
    <n v="32"/>
    <n v="71.7"/>
    <n v="32"/>
    <n v="39.700000000000003"/>
    <n v="0.55369595536959559"/>
  </r>
  <r>
    <n v="1224"/>
    <x v="250"/>
    <n v="2026"/>
    <x v="2"/>
    <n v="9"/>
    <x v="8"/>
    <x v="2"/>
    <x v="2"/>
    <x v="0"/>
    <x v="0"/>
    <x v="0"/>
    <s v="Compact Repair Kit"/>
    <n v="2"/>
    <n v="39.409999999999997"/>
    <n v="0.05"/>
    <n v="17.12"/>
    <n v="74.878999999999991"/>
    <n v="34.24"/>
    <n v="40.638999999999989"/>
    <n v="0.54272893601677363"/>
  </r>
  <r>
    <n v="4345"/>
    <x v="250"/>
    <n v="2026"/>
    <x v="2"/>
    <n v="9"/>
    <x v="8"/>
    <x v="0"/>
    <x v="9"/>
    <x v="0"/>
    <x v="1"/>
    <x v="3"/>
    <s v="Alpine Tent 4P"/>
    <n v="2"/>
    <n v="345.33"/>
    <n v="0"/>
    <n v="198.22"/>
    <n v="690.66"/>
    <n v="396.44"/>
    <n v="294.21999999999997"/>
    <n v="0.42599832044710856"/>
  </r>
  <r>
    <n v="1069"/>
    <x v="251"/>
    <n v="2026"/>
    <x v="2"/>
    <n v="9"/>
    <x v="8"/>
    <x v="3"/>
    <x v="13"/>
    <x v="0"/>
    <x v="0"/>
    <x v="1"/>
    <s v="Trail Boots"/>
    <n v="1"/>
    <n v="145.33000000000001"/>
    <n v="0.1"/>
    <n v="80.97"/>
    <n v="130.79700000000003"/>
    <n v="80.97"/>
    <n v="49.827000000000027"/>
    <n v="0.3809491043372556"/>
  </r>
  <r>
    <n v="1489"/>
    <x v="251"/>
    <n v="2026"/>
    <x v="2"/>
    <n v="9"/>
    <x v="8"/>
    <x v="0"/>
    <x v="0"/>
    <x v="0"/>
    <x v="0"/>
    <x v="0"/>
    <s v="Trail Bike Light"/>
    <n v="3"/>
    <n v="50.03"/>
    <n v="0.1"/>
    <n v="22.89"/>
    <n v="135.08100000000002"/>
    <n v="68.67"/>
    <n v="66.411000000000016"/>
    <n v="0.49163835032313952"/>
  </r>
  <r>
    <n v="2045"/>
    <x v="251"/>
    <n v="2026"/>
    <x v="2"/>
    <n v="9"/>
    <x v="8"/>
    <x v="1"/>
    <x v="1"/>
    <x v="3"/>
    <x v="0"/>
    <x v="2"/>
    <s v="Insulated Bottle"/>
    <n v="1"/>
    <n v="35.68"/>
    <n v="0.05"/>
    <n v="13.37"/>
    <n v="33.896000000000001"/>
    <n v="13.37"/>
    <n v="20.526000000000003"/>
    <n v="0.60555817795610112"/>
  </r>
  <r>
    <n v="2610"/>
    <x v="251"/>
    <n v="2026"/>
    <x v="2"/>
    <n v="9"/>
    <x v="8"/>
    <x v="3"/>
    <x v="8"/>
    <x v="0"/>
    <x v="0"/>
    <x v="3"/>
    <s v="Alpine Tent 4P"/>
    <n v="1"/>
    <n v="341.87"/>
    <n v="0.1"/>
    <n v="190.66"/>
    <n v="307.68299999999999"/>
    <n v="190.66"/>
    <n v="117.023"/>
    <n v="0.38033625517171893"/>
  </r>
  <r>
    <n v="4210"/>
    <x v="251"/>
    <n v="2026"/>
    <x v="2"/>
    <n v="9"/>
    <x v="8"/>
    <x v="1"/>
    <x v="6"/>
    <x v="0"/>
    <x v="0"/>
    <x v="2"/>
    <s v="Travel Backpack 35L"/>
    <n v="1"/>
    <n v="164.6"/>
    <n v="0"/>
    <n v="87.21"/>
    <n v="164.6"/>
    <n v="87.21"/>
    <n v="77.39"/>
    <n v="0.47017010935601461"/>
  </r>
  <r>
    <n v="4584"/>
    <x v="251"/>
    <n v="2026"/>
    <x v="2"/>
    <n v="9"/>
    <x v="8"/>
    <x v="3"/>
    <x v="8"/>
    <x v="0"/>
    <x v="0"/>
    <x v="4"/>
    <s v="Resistance Band Set"/>
    <n v="2"/>
    <n v="41.24"/>
    <n v="0"/>
    <n v="14.46"/>
    <n v="82.48"/>
    <n v="28.92"/>
    <n v="53.56"/>
    <n v="0.64936954413191073"/>
  </r>
  <r>
    <n v="44"/>
    <x v="252"/>
    <n v="2026"/>
    <x v="2"/>
    <n v="9"/>
    <x v="8"/>
    <x v="2"/>
    <x v="10"/>
    <x v="2"/>
    <x v="1"/>
    <x v="0"/>
    <s v="Compact Repair Kit"/>
    <n v="1"/>
    <n v="40.1"/>
    <n v="0"/>
    <n v="16.920000000000002"/>
    <n v="40.1"/>
    <n v="16.920000000000002"/>
    <n v="23.18"/>
    <n v="0.57805486284289276"/>
  </r>
  <r>
    <n v="97"/>
    <x v="252"/>
    <n v="2026"/>
    <x v="2"/>
    <n v="9"/>
    <x v="8"/>
    <x v="1"/>
    <x v="6"/>
    <x v="0"/>
    <x v="1"/>
    <x v="3"/>
    <s v="Portable Camp Stove"/>
    <n v="2"/>
    <n v="80.239999999999995"/>
    <n v="0"/>
    <n v="40.5"/>
    <n v="160.47999999999999"/>
    <n v="81"/>
    <n v="79.47999999999999"/>
    <n v="0.49526420737786636"/>
  </r>
  <r>
    <n v="1015"/>
    <x v="252"/>
    <n v="2026"/>
    <x v="2"/>
    <n v="9"/>
    <x v="8"/>
    <x v="2"/>
    <x v="3"/>
    <x v="0"/>
    <x v="1"/>
    <x v="1"/>
    <s v="Summit Backpack 45L"/>
    <n v="4"/>
    <n v="151.01"/>
    <n v="0"/>
    <n v="80.569999999999993"/>
    <n v="604.04"/>
    <n v="322.27999999999997"/>
    <n v="281.76"/>
    <n v="0.46645917488908023"/>
  </r>
  <r>
    <n v="1128"/>
    <x v="252"/>
    <n v="2026"/>
    <x v="2"/>
    <n v="9"/>
    <x v="8"/>
    <x v="0"/>
    <x v="15"/>
    <x v="3"/>
    <x v="0"/>
    <x v="0"/>
    <s v="Trail Bike Light"/>
    <n v="1"/>
    <n v="51.32"/>
    <n v="0.1"/>
    <n v="22.67"/>
    <n v="46.188000000000002"/>
    <n v="22.67"/>
    <n v="23.518000000000001"/>
    <n v="0.50917987356023209"/>
  </r>
  <r>
    <n v="3548"/>
    <x v="252"/>
    <n v="2026"/>
    <x v="2"/>
    <n v="9"/>
    <x v="8"/>
    <x v="3"/>
    <x v="7"/>
    <x v="2"/>
    <x v="0"/>
    <x v="1"/>
    <s v="Trekking Poles"/>
    <n v="2"/>
    <n v="72.61"/>
    <n v="0"/>
    <n v="32.68"/>
    <n v="145.22"/>
    <n v="65.36"/>
    <n v="79.86"/>
    <n v="0.54992425285773305"/>
  </r>
  <r>
    <n v="242"/>
    <x v="253"/>
    <n v="2026"/>
    <x v="2"/>
    <n v="9"/>
    <x v="8"/>
    <x v="3"/>
    <x v="13"/>
    <x v="3"/>
    <x v="2"/>
    <x v="4"/>
    <s v="Resistance Band Set"/>
    <n v="5"/>
    <n v="40.94"/>
    <n v="0"/>
    <n v="14.78"/>
    <n v="204.7"/>
    <n v="73.899999999999991"/>
    <n v="130.80000000000001"/>
    <n v="0.6389838788470934"/>
  </r>
  <r>
    <n v="784"/>
    <x v="253"/>
    <n v="2026"/>
    <x v="2"/>
    <n v="9"/>
    <x v="8"/>
    <x v="2"/>
    <x v="16"/>
    <x v="3"/>
    <x v="1"/>
    <x v="0"/>
    <s v="Commuter Helmet"/>
    <n v="4"/>
    <n v="81.69"/>
    <n v="0"/>
    <n v="42.23"/>
    <n v="326.76"/>
    <n v="168.92"/>
    <n v="157.84"/>
    <n v="0.48304566042355246"/>
  </r>
  <r>
    <n v="1535"/>
    <x v="253"/>
    <n v="2026"/>
    <x v="2"/>
    <n v="9"/>
    <x v="8"/>
    <x v="0"/>
    <x v="15"/>
    <x v="2"/>
    <x v="1"/>
    <x v="0"/>
    <s v="Trail Bike Light"/>
    <n v="1"/>
    <n v="51.25"/>
    <n v="0.05"/>
    <n v="21.99"/>
    <n v="48.6875"/>
    <n v="21.99"/>
    <n v="26.697500000000002"/>
    <n v="0.54834403080872918"/>
  </r>
  <r>
    <n v="1687"/>
    <x v="253"/>
    <n v="2026"/>
    <x v="2"/>
    <n v="9"/>
    <x v="8"/>
    <x v="2"/>
    <x v="16"/>
    <x v="0"/>
    <x v="0"/>
    <x v="4"/>
    <s v="Training Mat"/>
    <n v="1"/>
    <n v="50.78"/>
    <n v="0.05"/>
    <n v="22.52"/>
    <n v="48.241"/>
    <n v="22.52"/>
    <n v="25.721"/>
    <n v="0.5331771729441761"/>
  </r>
  <r>
    <n v="2162"/>
    <x v="253"/>
    <n v="2026"/>
    <x v="2"/>
    <n v="9"/>
    <x v="8"/>
    <x v="1"/>
    <x v="1"/>
    <x v="0"/>
    <x v="1"/>
    <x v="2"/>
    <s v="Carry-On Duffel"/>
    <n v="1"/>
    <n v="133.31"/>
    <n v="0.05"/>
    <n v="67.790000000000006"/>
    <n v="126.64449999999999"/>
    <n v="67.790000000000006"/>
    <n v="58.854499999999987"/>
    <n v="0.46472211584395684"/>
  </r>
  <r>
    <n v="2307"/>
    <x v="253"/>
    <n v="2026"/>
    <x v="2"/>
    <n v="9"/>
    <x v="8"/>
    <x v="2"/>
    <x v="2"/>
    <x v="0"/>
    <x v="0"/>
    <x v="2"/>
    <s v="Travel Backpack 35L"/>
    <n v="1"/>
    <n v="162.06"/>
    <n v="0"/>
    <n v="86.95"/>
    <n v="162.06"/>
    <n v="86.95"/>
    <n v="75.11"/>
    <n v="0.4634703196347032"/>
  </r>
  <r>
    <n v="3976"/>
    <x v="253"/>
    <n v="2026"/>
    <x v="2"/>
    <n v="9"/>
    <x v="8"/>
    <x v="2"/>
    <x v="5"/>
    <x v="2"/>
    <x v="0"/>
    <x v="2"/>
    <s v="Insulated Bottle"/>
    <n v="2"/>
    <n v="37.03"/>
    <n v="0.1"/>
    <n v="13.46"/>
    <n v="66.654000000000011"/>
    <n v="26.92"/>
    <n v="39.734000000000009"/>
    <n v="0.59612326342004984"/>
  </r>
  <r>
    <n v="5066"/>
    <x v="253"/>
    <n v="2026"/>
    <x v="2"/>
    <n v="9"/>
    <x v="8"/>
    <x v="1"/>
    <x v="11"/>
    <x v="0"/>
    <x v="1"/>
    <x v="3"/>
    <s v="Alpine Tent 4P"/>
    <n v="1"/>
    <n v="338.01"/>
    <n v="0"/>
    <n v="190.89"/>
    <n v="338.01"/>
    <n v="190.89"/>
    <n v="147.12"/>
    <n v="0.43525339486997427"/>
  </r>
  <r>
    <n v="78"/>
    <x v="254"/>
    <n v="2026"/>
    <x v="2"/>
    <n v="9"/>
    <x v="8"/>
    <x v="3"/>
    <x v="13"/>
    <x v="0"/>
    <x v="1"/>
    <x v="4"/>
    <s v="Resistance Band Set"/>
    <n v="5"/>
    <n v="40.78"/>
    <n v="0.05"/>
    <n v="14.94"/>
    <n v="193.70499999999998"/>
    <n v="74.7"/>
    <n v="119.00499999999998"/>
    <n v="0.61436204537828132"/>
  </r>
  <r>
    <n v="354"/>
    <x v="254"/>
    <n v="2026"/>
    <x v="2"/>
    <n v="9"/>
    <x v="8"/>
    <x v="2"/>
    <x v="16"/>
    <x v="0"/>
    <x v="0"/>
    <x v="0"/>
    <s v="Trail Bike Light"/>
    <n v="4"/>
    <n v="51.47"/>
    <n v="0"/>
    <n v="21.9"/>
    <n v="205.88"/>
    <n v="87.6"/>
    <n v="118.28"/>
    <n v="0.57450942296483387"/>
  </r>
  <r>
    <n v="1738"/>
    <x v="254"/>
    <n v="2026"/>
    <x v="2"/>
    <n v="9"/>
    <x v="8"/>
    <x v="0"/>
    <x v="15"/>
    <x v="1"/>
    <x v="2"/>
    <x v="1"/>
    <s v="Trail Boots"/>
    <n v="10"/>
    <n v="144.4"/>
    <n v="0.1"/>
    <n v="81.069999999999993"/>
    <n v="1299.6000000000001"/>
    <n v="810.69999999999993"/>
    <n v="488.9000000000002"/>
    <n v="0.37619267466912909"/>
  </r>
  <r>
    <n v="1900"/>
    <x v="254"/>
    <n v="2026"/>
    <x v="2"/>
    <n v="9"/>
    <x v="8"/>
    <x v="1"/>
    <x v="6"/>
    <x v="2"/>
    <x v="1"/>
    <x v="4"/>
    <s v="Training Mat"/>
    <n v="1"/>
    <n v="51.34"/>
    <n v="0.1"/>
    <n v="22.63"/>
    <n v="46.206000000000003"/>
    <n v="22.63"/>
    <n v="23.576000000000004"/>
    <n v="0.51023676578799293"/>
  </r>
  <r>
    <n v="3375"/>
    <x v="254"/>
    <n v="2026"/>
    <x v="2"/>
    <n v="9"/>
    <x v="8"/>
    <x v="1"/>
    <x v="1"/>
    <x v="1"/>
    <x v="0"/>
    <x v="2"/>
    <s v="Packing Cube Set"/>
    <n v="6"/>
    <n v="47.72"/>
    <n v="0.1"/>
    <n v="18.41"/>
    <n v="257.68799999999999"/>
    <n v="110.46000000000001"/>
    <n v="147.22799999999998"/>
    <n v="0.57134208810654741"/>
  </r>
  <r>
    <n v="3567"/>
    <x v="254"/>
    <n v="2026"/>
    <x v="2"/>
    <n v="9"/>
    <x v="8"/>
    <x v="1"/>
    <x v="11"/>
    <x v="0"/>
    <x v="2"/>
    <x v="3"/>
    <s v="Portable Camp Stove"/>
    <n v="1"/>
    <n v="81.489999999999995"/>
    <n v="0.1"/>
    <n v="38.83"/>
    <n v="73.340999999999994"/>
    <n v="38.83"/>
    <n v="34.510999999999996"/>
    <n v="0.47055535103148305"/>
  </r>
  <r>
    <n v="4106"/>
    <x v="254"/>
    <n v="2026"/>
    <x v="2"/>
    <n v="9"/>
    <x v="8"/>
    <x v="1"/>
    <x v="6"/>
    <x v="2"/>
    <x v="0"/>
    <x v="0"/>
    <s v="Compact Repair Kit"/>
    <n v="2"/>
    <n v="39.700000000000003"/>
    <n v="0"/>
    <n v="16.32"/>
    <n v="79.400000000000006"/>
    <n v="32.64"/>
    <n v="46.760000000000005"/>
    <n v="0.58891687657430736"/>
  </r>
  <r>
    <n v="4293"/>
    <x v="254"/>
    <n v="2026"/>
    <x v="2"/>
    <n v="9"/>
    <x v="8"/>
    <x v="1"/>
    <x v="12"/>
    <x v="1"/>
    <x v="1"/>
    <x v="3"/>
    <s v="Alpine Tent 4P"/>
    <n v="4"/>
    <n v="344.67"/>
    <n v="0.1"/>
    <n v="195.35"/>
    <n v="1240.8120000000001"/>
    <n v="781.4"/>
    <n v="459.41200000000015"/>
    <n v="0.37025109363868186"/>
  </r>
  <r>
    <n v="4859"/>
    <x v="254"/>
    <n v="2026"/>
    <x v="2"/>
    <n v="9"/>
    <x v="8"/>
    <x v="0"/>
    <x v="0"/>
    <x v="0"/>
    <x v="0"/>
    <x v="0"/>
    <s v="Commuter Helmet"/>
    <n v="1"/>
    <n v="80.39"/>
    <n v="0"/>
    <n v="42.85"/>
    <n v="80.39"/>
    <n v="42.85"/>
    <n v="37.54"/>
    <n v="0.46697350416718497"/>
  </r>
  <r>
    <n v="770"/>
    <x v="255"/>
    <n v="2026"/>
    <x v="2"/>
    <n v="9"/>
    <x v="8"/>
    <x v="2"/>
    <x v="3"/>
    <x v="2"/>
    <x v="0"/>
    <x v="1"/>
    <s v="Trail Boots"/>
    <n v="1"/>
    <n v="143.66999999999999"/>
    <n v="0.1"/>
    <n v="79.89"/>
    <n v="129.303"/>
    <n v="79.89"/>
    <n v="49.412999999999997"/>
    <n v="0.38214890605786406"/>
  </r>
  <r>
    <n v="1375"/>
    <x v="255"/>
    <n v="2026"/>
    <x v="2"/>
    <n v="9"/>
    <x v="8"/>
    <x v="1"/>
    <x v="12"/>
    <x v="2"/>
    <x v="0"/>
    <x v="2"/>
    <s v="Insulated Bottle"/>
    <n v="1"/>
    <n v="35.86"/>
    <n v="0"/>
    <n v="13.33"/>
    <n v="35.86"/>
    <n v="13.33"/>
    <n v="22.53"/>
    <n v="0.62827663134411604"/>
  </r>
  <r>
    <n v="2063"/>
    <x v="255"/>
    <n v="2026"/>
    <x v="2"/>
    <n v="9"/>
    <x v="8"/>
    <x v="1"/>
    <x v="14"/>
    <x v="2"/>
    <x v="0"/>
    <x v="2"/>
    <s v="Carry-On Duffel"/>
    <n v="3"/>
    <n v="130.28"/>
    <n v="0.1"/>
    <n v="65.33"/>
    <n v="351.75600000000003"/>
    <n v="195.99"/>
    <n v="155.76600000000002"/>
    <n v="0.44282400300208102"/>
  </r>
  <r>
    <n v="2563"/>
    <x v="255"/>
    <n v="2026"/>
    <x v="2"/>
    <n v="9"/>
    <x v="8"/>
    <x v="1"/>
    <x v="6"/>
    <x v="3"/>
    <x v="0"/>
    <x v="1"/>
    <s v="Summit Backpack 45L"/>
    <n v="1"/>
    <n v="157.88999999999999"/>
    <n v="0.1"/>
    <n v="78.209999999999994"/>
    <n v="142.101"/>
    <n v="78.209999999999994"/>
    <n v="63.891000000000005"/>
    <n v="0.44961682183798851"/>
  </r>
  <r>
    <n v="2786"/>
    <x v="255"/>
    <n v="2026"/>
    <x v="2"/>
    <n v="9"/>
    <x v="8"/>
    <x v="3"/>
    <x v="8"/>
    <x v="0"/>
    <x v="1"/>
    <x v="4"/>
    <s v="Resistance Band Set"/>
    <n v="2"/>
    <n v="40.83"/>
    <n v="0"/>
    <n v="14.56"/>
    <n v="81.66"/>
    <n v="29.12"/>
    <n v="52.539999999999992"/>
    <n v="0.64339946118050451"/>
  </r>
  <r>
    <n v="3269"/>
    <x v="255"/>
    <n v="2026"/>
    <x v="2"/>
    <n v="9"/>
    <x v="8"/>
    <x v="2"/>
    <x v="16"/>
    <x v="2"/>
    <x v="1"/>
    <x v="4"/>
    <s v="Recovery Roller"/>
    <n v="2"/>
    <n v="37.119999999999997"/>
    <n v="0"/>
    <n v="14.26"/>
    <n v="74.239999999999995"/>
    <n v="28.52"/>
    <n v="45.72"/>
    <n v="0.61584051724137934"/>
  </r>
  <r>
    <n v="3346"/>
    <x v="255"/>
    <n v="2026"/>
    <x v="2"/>
    <n v="9"/>
    <x v="8"/>
    <x v="3"/>
    <x v="8"/>
    <x v="0"/>
    <x v="0"/>
    <x v="3"/>
    <s v="Compact Sleeping Bag"/>
    <n v="2"/>
    <n v="124.04"/>
    <n v="0.05"/>
    <n v="59.29"/>
    <n v="235.67599999999999"/>
    <n v="118.58"/>
    <n v="117.09599999999999"/>
    <n v="0.49685160983723414"/>
  </r>
  <r>
    <n v="4097"/>
    <x v="255"/>
    <n v="2026"/>
    <x v="2"/>
    <n v="9"/>
    <x v="8"/>
    <x v="1"/>
    <x v="12"/>
    <x v="0"/>
    <x v="0"/>
    <x v="1"/>
    <s v="Trail Boots"/>
    <n v="1"/>
    <n v="142.36000000000001"/>
    <n v="0"/>
    <n v="78.3"/>
    <n v="142.36000000000001"/>
    <n v="78.3"/>
    <n v="64.060000000000016"/>
    <n v="0.44998595110986239"/>
  </r>
  <r>
    <n v="4208"/>
    <x v="255"/>
    <n v="2026"/>
    <x v="2"/>
    <n v="9"/>
    <x v="8"/>
    <x v="1"/>
    <x v="12"/>
    <x v="1"/>
    <x v="2"/>
    <x v="0"/>
    <s v="Cycling Pack 12L"/>
    <n v="6"/>
    <n v="104.11"/>
    <n v="0.1"/>
    <n v="49"/>
    <n v="562.19399999999996"/>
    <n v="294"/>
    <n v="268.19399999999996"/>
    <n v="0.47704884790659446"/>
  </r>
  <r>
    <n v="4606"/>
    <x v="255"/>
    <n v="2026"/>
    <x v="2"/>
    <n v="9"/>
    <x v="8"/>
    <x v="3"/>
    <x v="8"/>
    <x v="0"/>
    <x v="2"/>
    <x v="3"/>
    <s v="Alpine Tent 4P"/>
    <n v="1"/>
    <n v="335.02"/>
    <n v="0.05"/>
    <n v="198.44"/>
    <n v="318.26899999999995"/>
    <n v="198.44"/>
    <n v="119.82899999999995"/>
    <n v="0.3765022669502841"/>
  </r>
  <r>
    <n v="222"/>
    <x v="256"/>
    <n v="2026"/>
    <x v="2"/>
    <n v="9"/>
    <x v="8"/>
    <x v="1"/>
    <x v="12"/>
    <x v="0"/>
    <x v="0"/>
    <x v="0"/>
    <s v="Trail Bike Light"/>
    <n v="2"/>
    <n v="49.69"/>
    <n v="0.05"/>
    <n v="22.55"/>
    <n v="94.410999999999987"/>
    <n v="45.1"/>
    <n v="49.310999999999986"/>
    <n v="0.52230142674052804"/>
  </r>
  <r>
    <n v="241"/>
    <x v="256"/>
    <n v="2026"/>
    <x v="2"/>
    <n v="9"/>
    <x v="8"/>
    <x v="2"/>
    <x v="5"/>
    <x v="0"/>
    <x v="0"/>
    <x v="0"/>
    <s v="Trail Bike Light"/>
    <n v="4"/>
    <n v="50.5"/>
    <n v="0"/>
    <n v="23.02"/>
    <n v="202"/>
    <n v="92.08"/>
    <n v="109.92"/>
    <n v="0.5441584158415842"/>
  </r>
  <r>
    <n v="753"/>
    <x v="256"/>
    <n v="2026"/>
    <x v="2"/>
    <n v="9"/>
    <x v="8"/>
    <x v="3"/>
    <x v="4"/>
    <x v="2"/>
    <x v="0"/>
    <x v="2"/>
    <s v="Packing Cube Set"/>
    <n v="1"/>
    <n v="47.55"/>
    <n v="0.05"/>
    <n v="18.350000000000001"/>
    <n v="45.172499999999992"/>
    <n v="18.350000000000001"/>
    <n v="26.822499999999991"/>
    <n v="0.5937794011843488"/>
  </r>
  <r>
    <n v="2530"/>
    <x v="256"/>
    <n v="2026"/>
    <x v="2"/>
    <n v="9"/>
    <x v="8"/>
    <x v="3"/>
    <x v="7"/>
    <x v="0"/>
    <x v="1"/>
    <x v="2"/>
    <s v="Packing Cube Set"/>
    <n v="6"/>
    <n v="46.16"/>
    <n v="0.1"/>
    <n v="18.39"/>
    <n v="249.26399999999998"/>
    <n v="110.34"/>
    <n v="138.92399999999998"/>
    <n v="0.55733679953783932"/>
  </r>
  <r>
    <n v="572"/>
    <x v="257"/>
    <n v="2026"/>
    <x v="2"/>
    <n v="9"/>
    <x v="8"/>
    <x v="0"/>
    <x v="15"/>
    <x v="2"/>
    <x v="0"/>
    <x v="2"/>
    <s v="Carry-On Duffel"/>
    <n v="2"/>
    <n v="135.79"/>
    <n v="0.05"/>
    <n v="66.53"/>
    <n v="258.00099999999998"/>
    <n v="133.06"/>
    <n v="124.94099999999997"/>
    <n v="0.48426556486215167"/>
  </r>
  <r>
    <n v="874"/>
    <x v="257"/>
    <n v="2026"/>
    <x v="2"/>
    <n v="9"/>
    <x v="8"/>
    <x v="0"/>
    <x v="15"/>
    <x v="0"/>
    <x v="0"/>
    <x v="1"/>
    <s v="Trail Boots"/>
    <n v="2"/>
    <n v="141.91999999999999"/>
    <n v="0"/>
    <n v="79.900000000000006"/>
    <n v="283.83999999999997"/>
    <n v="159.80000000000001"/>
    <n v="124.03999999999996"/>
    <n v="0.43700676437429531"/>
  </r>
  <r>
    <n v="937"/>
    <x v="257"/>
    <n v="2026"/>
    <x v="2"/>
    <n v="9"/>
    <x v="8"/>
    <x v="3"/>
    <x v="4"/>
    <x v="3"/>
    <x v="2"/>
    <x v="1"/>
    <s v="Trail Boots"/>
    <n v="1"/>
    <n v="146.41"/>
    <n v="0.15"/>
    <n v="80.87"/>
    <n v="124.4485"/>
    <n v="80.87"/>
    <n v="43.578499999999991"/>
    <n v="0.35017296311325563"/>
  </r>
  <r>
    <n v="1229"/>
    <x v="257"/>
    <n v="2026"/>
    <x v="2"/>
    <n v="9"/>
    <x v="8"/>
    <x v="1"/>
    <x v="1"/>
    <x v="3"/>
    <x v="1"/>
    <x v="0"/>
    <s v="Compact Repair Kit"/>
    <n v="5"/>
    <n v="40.17"/>
    <n v="0"/>
    <n v="16.27"/>
    <n v="200.85000000000002"/>
    <n v="81.349999999999994"/>
    <n v="119.50000000000003"/>
    <n v="0.59497137167040082"/>
  </r>
  <r>
    <n v="2186"/>
    <x v="257"/>
    <n v="2026"/>
    <x v="2"/>
    <n v="9"/>
    <x v="8"/>
    <x v="2"/>
    <x v="2"/>
    <x v="0"/>
    <x v="0"/>
    <x v="1"/>
    <s v="Hiking Daypack 20L"/>
    <n v="2"/>
    <n v="91.6"/>
    <n v="0"/>
    <n v="46.54"/>
    <n v="183.2"/>
    <n v="93.08"/>
    <n v="90.11999999999999"/>
    <n v="0.49192139737991264"/>
  </r>
  <r>
    <n v="2922"/>
    <x v="257"/>
    <n v="2026"/>
    <x v="2"/>
    <n v="9"/>
    <x v="8"/>
    <x v="2"/>
    <x v="2"/>
    <x v="0"/>
    <x v="1"/>
    <x v="4"/>
    <s v="Weighted Vest"/>
    <n v="4"/>
    <n v="121.47"/>
    <n v="0.05"/>
    <n v="67.650000000000006"/>
    <n v="461.58599999999996"/>
    <n v="270.60000000000002"/>
    <n v="190.98599999999993"/>
    <n v="0.41376038268058379"/>
  </r>
  <r>
    <n v="3140"/>
    <x v="257"/>
    <n v="2026"/>
    <x v="2"/>
    <n v="9"/>
    <x v="8"/>
    <x v="1"/>
    <x v="12"/>
    <x v="3"/>
    <x v="1"/>
    <x v="3"/>
    <s v="Compact Sleeping Bag"/>
    <n v="2"/>
    <n v="122.69"/>
    <n v="0"/>
    <n v="61.4"/>
    <n v="245.38"/>
    <n v="122.8"/>
    <n v="122.58"/>
    <n v="0.49955171570625151"/>
  </r>
  <r>
    <n v="3369"/>
    <x v="257"/>
    <n v="2026"/>
    <x v="2"/>
    <n v="9"/>
    <x v="8"/>
    <x v="1"/>
    <x v="12"/>
    <x v="3"/>
    <x v="1"/>
    <x v="2"/>
    <s v="Packing Cube Set"/>
    <n v="1"/>
    <n v="45.59"/>
    <n v="0"/>
    <n v="18.28"/>
    <n v="45.59"/>
    <n v="18.28"/>
    <n v="27.310000000000002"/>
    <n v="0.59903487606931349"/>
  </r>
  <r>
    <n v="4865"/>
    <x v="257"/>
    <n v="2026"/>
    <x v="2"/>
    <n v="9"/>
    <x v="8"/>
    <x v="3"/>
    <x v="4"/>
    <x v="0"/>
    <x v="0"/>
    <x v="0"/>
    <s v="Commuter Helmet"/>
    <n v="1"/>
    <n v="83.8"/>
    <n v="0"/>
    <n v="42.23"/>
    <n v="83.8"/>
    <n v="42.23"/>
    <n v="41.57"/>
    <n v="0.49606205250596663"/>
  </r>
  <r>
    <n v="103"/>
    <x v="258"/>
    <n v="2026"/>
    <x v="2"/>
    <n v="9"/>
    <x v="8"/>
    <x v="2"/>
    <x v="3"/>
    <x v="0"/>
    <x v="1"/>
    <x v="2"/>
    <s v="Carry-On Duffel"/>
    <n v="1"/>
    <n v="132.58000000000001"/>
    <n v="0.15"/>
    <n v="67.62"/>
    <n v="112.69300000000001"/>
    <n v="67.62"/>
    <n v="45.073000000000008"/>
    <n v="0.39996273060438536"/>
  </r>
  <r>
    <n v="4500"/>
    <x v="258"/>
    <n v="2026"/>
    <x v="2"/>
    <n v="9"/>
    <x v="8"/>
    <x v="3"/>
    <x v="8"/>
    <x v="0"/>
    <x v="1"/>
    <x v="3"/>
    <s v="Compact Sleeping Bag"/>
    <n v="2"/>
    <n v="122.12"/>
    <n v="0.05"/>
    <n v="61.76"/>
    <n v="232.02799999999999"/>
    <n v="123.52"/>
    <n v="108.508"/>
    <n v="0.46765045597945076"/>
  </r>
  <r>
    <n v="5093"/>
    <x v="258"/>
    <n v="2026"/>
    <x v="2"/>
    <n v="9"/>
    <x v="8"/>
    <x v="0"/>
    <x v="0"/>
    <x v="1"/>
    <x v="2"/>
    <x v="1"/>
    <s v="Trail Boots"/>
    <n v="3"/>
    <n v="140.47"/>
    <n v="0.15"/>
    <n v="81.739999999999995"/>
    <n v="358.19849999999997"/>
    <n v="245.21999999999997"/>
    <n v="112.9785"/>
    <n v="0.31540751845694498"/>
  </r>
  <r>
    <n v="5147"/>
    <x v="258"/>
    <n v="2026"/>
    <x v="2"/>
    <n v="9"/>
    <x v="8"/>
    <x v="3"/>
    <x v="13"/>
    <x v="0"/>
    <x v="1"/>
    <x v="1"/>
    <s v="Trail Boots"/>
    <n v="2"/>
    <n v="145.35"/>
    <n v="0.05"/>
    <n v="78.39"/>
    <n v="276.16499999999996"/>
    <n v="156.78"/>
    <n v="119.38499999999996"/>
    <n v="0.4322959100537721"/>
  </r>
  <r>
    <n v="365"/>
    <x v="259"/>
    <n v="2026"/>
    <x v="2"/>
    <n v="9"/>
    <x v="8"/>
    <x v="3"/>
    <x v="8"/>
    <x v="3"/>
    <x v="0"/>
    <x v="3"/>
    <s v="Compact Sleeping Bag"/>
    <n v="2"/>
    <n v="121.25"/>
    <n v="0"/>
    <n v="61.5"/>
    <n v="242.5"/>
    <n v="123"/>
    <n v="119.5"/>
    <n v="0.4927835051546392"/>
  </r>
  <r>
    <n v="494"/>
    <x v="259"/>
    <n v="2026"/>
    <x v="2"/>
    <n v="9"/>
    <x v="8"/>
    <x v="3"/>
    <x v="4"/>
    <x v="0"/>
    <x v="1"/>
    <x v="2"/>
    <s v="Insulated Bottle"/>
    <n v="1"/>
    <n v="35.94"/>
    <n v="0.1"/>
    <n v="13.19"/>
    <n v="32.345999999999997"/>
    <n v="13.19"/>
    <n v="19.155999999999999"/>
    <n v="0.59222160390774747"/>
  </r>
  <r>
    <n v="665"/>
    <x v="259"/>
    <n v="2026"/>
    <x v="2"/>
    <n v="9"/>
    <x v="8"/>
    <x v="1"/>
    <x v="14"/>
    <x v="0"/>
    <x v="1"/>
    <x v="0"/>
    <s v="Cycling Pack 12L"/>
    <n v="1"/>
    <n v="101.18"/>
    <n v="0.1"/>
    <n v="49.38"/>
    <n v="91.062000000000012"/>
    <n v="49.38"/>
    <n v="41.682000000000009"/>
    <n v="0.45773209461685449"/>
  </r>
  <r>
    <n v="2067"/>
    <x v="259"/>
    <n v="2026"/>
    <x v="2"/>
    <n v="9"/>
    <x v="8"/>
    <x v="3"/>
    <x v="7"/>
    <x v="2"/>
    <x v="1"/>
    <x v="0"/>
    <s v="Commuter Helmet"/>
    <n v="2"/>
    <n v="82.47"/>
    <n v="0"/>
    <n v="42.49"/>
    <n v="164.94"/>
    <n v="84.98"/>
    <n v="79.959999999999994"/>
    <n v="0.48478234509518608"/>
  </r>
  <r>
    <n v="2648"/>
    <x v="259"/>
    <n v="2026"/>
    <x v="2"/>
    <n v="9"/>
    <x v="8"/>
    <x v="2"/>
    <x v="16"/>
    <x v="3"/>
    <x v="1"/>
    <x v="4"/>
    <s v="Training Mat"/>
    <n v="1"/>
    <n v="50.47"/>
    <n v="0.05"/>
    <n v="22.27"/>
    <n v="47.946499999999993"/>
    <n v="22.27"/>
    <n v="25.676499999999994"/>
    <n v="0.53552396942425406"/>
  </r>
  <r>
    <n v="3074"/>
    <x v="259"/>
    <n v="2026"/>
    <x v="2"/>
    <n v="9"/>
    <x v="8"/>
    <x v="3"/>
    <x v="8"/>
    <x v="1"/>
    <x v="2"/>
    <x v="3"/>
    <s v="Portable Camp Stove"/>
    <n v="5"/>
    <n v="82.63"/>
    <n v="0.15"/>
    <n v="38.630000000000003"/>
    <n v="351.17749999999995"/>
    <n v="193.15"/>
    <n v="158.02749999999995"/>
    <n v="0.44999323703824978"/>
  </r>
  <r>
    <n v="259"/>
    <x v="260"/>
    <n v="2026"/>
    <x v="2"/>
    <n v="9"/>
    <x v="8"/>
    <x v="3"/>
    <x v="8"/>
    <x v="2"/>
    <x v="2"/>
    <x v="2"/>
    <s v="Travel Backpack 35L"/>
    <n v="4"/>
    <n v="168.48"/>
    <n v="0.1"/>
    <n v="89.85"/>
    <n v="606.52800000000002"/>
    <n v="359.4"/>
    <n v="247.12800000000004"/>
    <n v="0.4074469768914214"/>
  </r>
  <r>
    <n v="997"/>
    <x v="260"/>
    <n v="2026"/>
    <x v="2"/>
    <n v="9"/>
    <x v="8"/>
    <x v="1"/>
    <x v="11"/>
    <x v="3"/>
    <x v="0"/>
    <x v="3"/>
    <s v="Compact Sleeping Bag"/>
    <n v="2"/>
    <n v="121.82"/>
    <n v="0"/>
    <n v="61.92"/>
    <n v="243.64"/>
    <n v="123.84"/>
    <n v="119.79999999999998"/>
    <n v="0.49170907896897059"/>
  </r>
  <r>
    <n v="2102"/>
    <x v="260"/>
    <n v="2026"/>
    <x v="2"/>
    <n v="9"/>
    <x v="8"/>
    <x v="0"/>
    <x v="15"/>
    <x v="2"/>
    <x v="0"/>
    <x v="0"/>
    <s v="Trail Bike Light"/>
    <n v="1"/>
    <n v="50.02"/>
    <n v="0.1"/>
    <n v="22.47"/>
    <n v="45.018000000000001"/>
    <n v="22.47"/>
    <n v="22.548000000000002"/>
    <n v="0.50086632013861121"/>
  </r>
  <r>
    <n v="2452"/>
    <x v="260"/>
    <n v="2026"/>
    <x v="2"/>
    <n v="9"/>
    <x v="8"/>
    <x v="2"/>
    <x v="5"/>
    <x v="0"/>
    <x v="1"/>
    <x v="4"/>
    <s v="Training Mat"/>
    <n v="1"/>
    <n v="50.17"/>
    <n v="0.1"/>
    <n v="21.99"/>
    <n v="45.153000000000006"/>
    <n v="21.99"/>
    <n v="23.163000000000007"/>
    <n v="0.51298917015480705"/>
  </r>
  <r>
    <n v="2761"/>
    <x v="260"/>
    <n v="2026"/>
    <x v="2"/>
    <n v="9"/>
    <x v="8"/>
    <x v="0"/>
    <x v="15"/>
    <x v="1"/>
    <x v="2"/>
    <x v="3"/>
    <s v="Compact Sleeping Bag"/>
    <n v="5"/>
    <n v="124.51"/>
    <n v="0.1"/>
    <n v="60.29"/>
    <n v="560.29500000000007"/>
    <n v="301.45"/>
    <n v="258.84500000000008"/>
    <n v="0.46197984990049895"/>
  </r>
  <r>
    <n v="3993"/>
    <x v="260"/>
    <n v="2026"/>
    <x v="2"/>
    <n v="9"/>
    <x v="8"/>
    <x v="1"/>
    <x v="12"/>
    <x v="3"/>
    <x v="0"/>
    <x v="1"/>
    <s v="Summit Backpack 45L"/>
    <n v="1"/>
    <n v="153.68"/>
    <n v="0.05"/>
    <n v="77.42"/>
    <n v="145.99600000000001"/>
    <n v="77.42"/>
    <n v="68.576000000000008"/>
    <n v="0.46971149894517661"/>
  </r>
  <r>
    <n v="4343"/>
    <x v="260"/>
    <n v="2026"/>
    <x v="2"/>
    <n v="9"/>
    <x v="8"/>
    <x v="1"/>
    <x v="12"/>
    <x v="3"/>
    <x v="1"/>
    <x v="3"/>
    <s v="Compact Sleeping Bag"/>
    <n v="2"/>
    <n v="121.37"/>
    <n v="0.05"/>
    <n v="60.13"/>
    <n v="230.60300000000001"/>
    <n v="120.26"/>
    <n v="110.343"/>
    <n v="0.47849767782726155"/>
  </r>
  <r>
    <n v="4429"/>
    <x v="260"/>
    <n v="2026"/>
    <x v="2"/>
    <n v="9"/>
    <x v="8"/>
    <x v="0"/>
    <x v="15"/>
    <x v="0"/>
    <x v="2"/>
    <x v="1"/>
    <s v="Trail Boots"/>
    <n v="2"/>
    <n v="145.1"/>
    <n v="0.1"/>
    <n v="77.62"/>
    <n v="261.18"/>
    <n v="155.24"/>
    <n v="105.94"/>
    <n v="0.40562064476606169"/>
  </r>
  <r>
    <n v="4824"/>
    <x v="260"/>
    <n v="2026"/>
    <x v="2"/>
    <n v="9"/>
    <x v="8"/>
    <x v="3"/>
    <x v="8"/>
    <x v="0"/>
    <x v="0"/>
    <x v="4"/>
    <s v="Recovery Roller"/>
    <n v="1"/>
    <n v="36.729999999999997"/>
    <n v="0.05"/>
    <n v="14.11"/>
    <n v="34.893499999999996"/>
    <n v="14.11"/>
    <n v="20.783499999999997"/>
    <n v="0.59562669265049362"/>
  </r>
  <r>
    <n v="4881"/>
    <x v="260"/>
    <n v="2026"/>
    <x v="2"/>
    <n v="9"/>
    <x v="8"/>
    <x v="2"/>
    <x v="2"/>
    <x v="0"/>
    <x v="2"/>
    <x v="2"/>
    <s v="Carry-On Duffel"/>
    <n v="4"/>
    <n v="134.15"/>
    <n v="0.05"/>
    <n v="65.58"/>
    <n v="509.77"/>
    <n v="262.32"/>
    <n v="247.45"/>
    <n v="0.48541499107440611"/>
  </r>
  <r>
    <n v="5138"/>
    <x v="260"/>
    <n v="2026"/>
    <x v="2"/>
    <n v="9"/>
    <x v="8"/>
    <x v="0"/>
    <x v="0"/>
    <x v="1"/>
    <x v="2"/>
    <x v="1"/>
    <s v="Hiking Daypack 20L"/>
    <n v="8"/>
    <n v="94.21"/>
    <n v="0.1"/>
    <n v="45.05"/>
    <n v="678.31200000000001"/>
    <n v="360.4"/>
    <n v="317.91200000000003"/>
    <n v="0.46868107891353833"/>
  </r>
  <r>
    <n v="1214"/>
    <x v="261"/>
    <n v="2026"/>
    <x v="2"/>
    <n v="9"/>
    <x v="8"/>
    <x v="0"/>
    <x v="15"/>
    <x v="2"/>
    <x v="0"/>
    <x v="3"/>
    <s v="Trail Tent 2P"/>
    <n v="1"/>
    <n v="198.29"/>
    <n v="0.05"/>
    <n v="106.24"/>
    <n v="188.37549999999999"/>
    <n v="106.24"/>
    <n v="82.135499999999993"/>
    <n v="0.436020076920831"/>
  </r>
  <r>
    <n v="1346"/>
    <x v="261"/>
    <n v="2026"/>
    <x v="2"/>
    <n v="9"/>
    <x v="8"/>
    <x v="1"/>
    <x v="14"/>
    <x v="3"/>
    <x v="0"/>
    <x v="2"/>
    <s v="Travel Backpack 35L"/>
    <n v="3"/>
    <n v="166.21"/>
    <n v="0.05"/>
    <n v="85.03"/>
    <n v="473.69849999999997"/>
    <n v="255.09"/>
    <n v="218.60849999999996"/>
    <n v="0.4614929116304991"/>
  </r>
  <r>
    <n v="1361"/>
    <x v="261"/>
    <n v="2026"/>
    <x v="2"/>
    <n v="9"/>
    <x v="8"/>
    <x v="1"/>
    <x v="6"/>
    <x v="3"/>
    <x v="1"/>
    <x v="0"/>
    <s v="Compact Repair Kit"/>
    <n v="1"/>
    <n v="40.700000000000003"/>
    <n v="0.05"/>
    <n v="16.43"/>
    <n v="38.664999999999999"/>
    <n v="16.43"/>
    <n v="22.234999999999999"/>
    <n v="0.57506789085736454"/>
  </r>
  <r>
    <n v="2728"/>
    <x v="261"/>
    <n v="2026"/>
    <x v="2"/>
    <n v="9"/>
    <x v="8"/>
    <x v="0"/>
    <x v="15"/>
    <x v="0"/>
    <x v="1"/>
    <x v="1"/>
    <s v="Summit Backpack 45L"/>
    <n v="3"/>
    <n v="153.5"/>
    <n v="0"/>
    <n v="80.819999999999993"/>
    <n v="460.5"/>
    <n v="242.45999999999998"/>
    <n v="218.04000000000002"/>
    <n v="0.47348534201954401"/>
  </r>
  <r>
    <n v="2788"/>
    <x v="261"/>
    <n v="2026"/>
    <x v="2"/>
    <n v="9"/>
    <x v="8"/>
    <x v="1"/>
    <x v="12"/>
    <x v="3"/>
    <x v="1"/>
    <x v="1"/>
    <s v="Trekking Poles"/>
    <n v="1"/>
    <n v="70.430000000000007"/>
    <n v="0"/>
    <n v="31.51"/>
    <n v="70.430000000000007"/>
    <n v="31.51"/>
    <n v="38.92"/>
    <n v="0.55260542382507449"/>
  </r>
  <r>
    <n v="2932"/>
    <x v="261"/>
    <n v="2026"/>
    <x v="2"/>
    <n v="9"/>
    <x v="8"/>
    <x v="0"/>
    <x v="15"/>
    <x v="2"/>
    <x v="2"/>
    <x v="0"/>
    <s v="Trail Bike Light"/>
    <n v="4"/>
    <n v="49.93"/>
    <n v="0"/>
    <n v="22.99"/>
    <n v="199.72"/>
    <n v="91.96"/>
    <n v="107.76"/>
    <n v="0.53955537752853999"/>
  </r>
  <r>
    <n v="3399"/>
    <x v="261"/>
    <n v="2026"/>
    <x v="2"/>
    <n v="9"/>
    <x v="8"/>
    <x v="1"/>
    <x v="12"/>
    <x v="2"/>
    <x v="0"/>
    <x v="0"/>
    <s v="Trail Bike Light"/>
    <n v="1"/>
    <n v="50.18"/>
    <n v="0"/>
    <n v="22.92"/>
    <n v="50.18"/>
    <n v="22.92"/>
    <n v="27.259999999999998"/>
    <n v="0.54324432044639293"/>
  </r>
  <r>
    <n v="3588"/>
    <x v="261"/>
    <n v="2026"/>
    <x v="2"/>
    <n v="9"/>
    <x v="8"/>
    <x v="3"/>
    <x v="13"/>
    <x v="2"/>
    <x v="1"/>
    <x v="2"/>
    <s v="Travel Backpack 35L"/>
    <n v="2"/>
    <n v="164.01"/>
    <n v="0.15"/>
    <n v="87.14"/>
    <n v="278.81699999999995"/>
    <n v="174.28"/>
    <n v="104.53699999999995"/>
    <n v="0.37493050997607741"/>
  </r>
  <r>
    <n v="3603"/>
    <x v="261"/>
    <n v="2026"/>
    <x v="2"/>
    <n v="9"/>
    <x v="8"/>
    <x v="1"/>
    <x v="14"/>
    <x v="3"/>
    <x v="0"/>
    <x v="0"/>
    <s v="Commuter Helmet"/>
    <n v="2"/>
    <n v="83.77"/>
    <n v="0"/>
    <n v="43.32"/>
    <n v="167.54"/>
    <n v="86.64"/>
    <n v="80.899999999999991"/>
    <n v="0.4828697624447893"/>
  </r>
  <r>
    <n v="3845"/>
    <x v="261"/>
    <n v="2026"/>
    <x v="2"/>
    <n v="9"/>
    <x v="8"/>
    <x v="3"/>
    <x v="8"/>
    <x v="0"/>
    <x v="1"/>
    <x v="3"/>
    <s v="Portable Camp Stove"/>
    <n v="1"/>
    <n v="81.84"/>
    <n v="0"/>
    <n v="38.5"/>
    <n v="81.84"/>
    <n v="38.5"/>
    <n v="43.34"/>
    <n v="0.52956989247311825"/>
  </r>
  <r>
    <n v="4191"/>
    <x v="261"/>
    <n v="2026"/>
    <x v="2"/>
    <n v="9"/>
    <x v="8"/>
    <x v="2"/>
    <x v="5"/>
    <x v="3"/>
    <x v="0"/>
    <x v="4"/>
    <s v="Resistance Band Set"/>
    <n v="1"/>
    <n v="40.32"/>
    <n v="0.15"/>
    <n v="14.39"/>
    <n v="34.271999999999998"/>
    <n v="14.39"/>
    <n v="19.881999999999998"/>
    <n v="0.58012371615312786"/>
  </r>
  <r>
    <n v="4269"/>
    <x v="261"/>
    <n v="2026"/>
    <x v="2"/>
    <n v="9"/>
    <x v="8"/>
    <x v="2"/>
    <x v="16"/>
    <x v="1"/>
    <x v="2"/>
    <x v="1"/>
    <s v="Summit Backpack 45L"/>
    <n v="4"/>
    <n v="155.84"/>
    <n v="0.05"/>
    <n v="80.790000000000006"/>
    <n v="592.19200000000001"/>
    <n v="323.16000000000003"/>
    <n v="269.03199999999998"/>
    <n v="0.45429860585755966"/>
  </r>
  <r>
    <n v="5"/>
    <x v="262"/>
    <n v="2026"/>
    <x v="2"/>
    <n v="9"/>
    <x v="8"/>
    <x v="1"/>
    <x v="6"/>
    <x v="0"/>
    <x v="2"/>
    <x v="4"/>
    <s v="Training Mat"/>
    <n v="1"/>
    <n v="51.83"/>
    <n v="0"/>
    <n v="21.9"/>
    <n v="51.83"/>
    <n v="21.9"/>
    <n v="29.93"/>
    <n v="0.57746478873239437"/>
  </r>
  <r>
    <n v="210"/>
    <x v="262"/>
    <n v="2026"/>
    <x v="2"/>
    <n v="9"/>
    <x v="8"/>
    <x v="2"/>
    <x v="3"/>
    <x v="2"/>
    <x v="0"/>
    <x v="3"/>
    <s v="Trail Tent 2P"/>
    <n v="1"/>
    <n v="190.77"/>
    <n v="0.05"/>
    <n v="104.69"/>
    <n v="181.23150000000001"/>
    <n v="104.69"/>
    <n v="76.541500000000013"/>
    <n v="0.42234103894742364"/>
  </r>
  <r>
    <n v="462"/>
    <x v="262"/>
    <n v="2026"/>
    <x v="2"/>
    <n v="9"/>
    <x v="8"/>
    <x v="1"/>
    <x v="12"/>
    <x v="2"/>
    <x v="1"/>
    <x v="0"/>
    <s v="Compact Repair Kit"/>
    <n v="2"/>
    <n v="40.049999999999997"/>
    <n v="0.05"/>
    <n v="16.97"/>
    <n v="76.094999999999985"/>
    <n v="33.94"/>
    <n v="42.154999999999987"/>
    <n v="0.55397857940731976"/>
  </r>
  <r>
    <n v="725"/>
    <x v="262"/>
    <n v="2026"/>
    <x v="2"/>
    <n v="9"/>
    <x v="8"/>
    <x v="1"/>
    <x v="12"/>
    <x v="0"/>
    <x v="1"/>
    <x v="0"/>
    <s v="Commuter Helmet"/>
    <n v="1"/>
    <n v="82.08"/>
    <n v="0.05"/>
    <n v="43.18"/>
    <n v="77.975999999999999"/>
    <n v="43.18"/>
    <n v="34.795999999999999"/>
    <n v="0.44623986867754178"/>
  </r>
  <r>
    <n v="918"/>
    <x v="262"/>
    <n v="2026"/>
    <x v="2"/>
    <n v="9"/>
    <x v="8"/>
    <x v="0"/>
    <x v="15"/>
    <x v="0"/>
    <x v="0"/>
    <x v="0"/>
    <s v="Trail Bike Light"/>
    <n v="1"/>
    <n v="50.3"/>
    <n v="0.05"/>
    <n v="22.14"/>
    <n v="47.784999999999997"/>
    <n v="22.14"/>
    <n v="25.644999999999996"/>
    <n v="0.53667468870984614"/>
  </r>
  <r>
    <n v="1442"/>
    <x v="262"/>
    <n v="2026"/>
    <x v="2"/>
    <n v="9"/>
    <x v="8"/>
    <x v="2"/>
    <x v="16"/>
    <x v="0"/>
    <x v="1"/>
    <x v="2"/>
    <s v="Packing Cube Set"/>
    <n v="1"/>
    <n v="47.68"/>
    <n v="0.1"/>
    <n v="18.03"/>
    <n v="42.911999999999999"/>
    <n v="18.03"/>
    <n v="24.881999999999998"/>
    <n v="0.57983780760626391"/>
  </r>
  <r>
    <n v="4290"/>
    <x v="262"/>
    <n v="2026"/>
    <x v="2"/>
    <n v="9"/>
    <x v="8"/>
    <x v="2"/>
    <x v="2"/>
    <x v="2"/>
    <x v="0"/>
    <x v="0"/>
    <s v="Trail Bike Light"/>
    <n v="2"/>
    <n v="51.48"/>
    <n v="0.05"/>
    <n v="22.38"/>
    <n v="97.811999999999983"/>
    <n v="44.76"/>
    <n v="53.051999999999985"/>
    <n v="0.54238743712427917"/>
  </r>
  <r>
    <n v="4666"/>
    <x v="262"/>
    <n v="2026"/>
    <x v="2"/>
    <n v="9"/>
    <x v="8"/>
    <x v="2"/>
    <x v="3"/>
    <x v="0"/>
    <x v="2"/>
    <x v="4"/>
    <s v="Weighted Vest"/>
    <n v="2"/>
    <n v="123.73"/>
    <n v="0"/>
    <n v="68.459999999999994"/>
    <n v="247.46"/>
    <n v="136.91999999999999"/>
    <n v="110.54000000000002"/>
    <n v="0.44669845631617239"/>
  </r>
  <r>
    <n v="234"/>
    <x v="263"/>
    <n v="2026"/>
    <x v="2"/>
    <n v="9"/>
    <x v="8"/>
    <x v="2"/>
    <x v="5"/>
    <x v="0"/>
    <x v="2"/>
    <x v="1"/>
    <s v="Trail Boots"/>
    <n v="2"/>
    <n v="146.81"/>
    <n v="0"/>
    <n v="79.72"/>
    <n v="293.62"/>
    <n v="159.44"/>
    <n v="134.18"/>
    <n v="0.45698521899053202"/>
  </r>
  <r>
    <n v="802"/>
    <x v="263"/>
    <n v="2026"/>
    <x v="2"/>
    <n v="9"/>
    <x v="8"/>
    <x v="1"/>
    <x v="12"/>
    <x v="2"/>
    <x v="0"/>
    <x v="2"/>
    <s v="Travel Backpack 35L"/>
    <n v="2"/>
    <n v="167.16"/>
    <n v="0"/>
    <n v="88.51"/>
    <n v="334.32"/>
    <n v="177.02"/>
    <n v="157.29999999999998"/>
    <n v="0.4705072983967456"/>
  </r>
  <r>
    <n v="1942"/>
    <x v="263"/>
    <n v="2026"/>
    <x v="2"/>
    <n v="9"/>
    <x v="8"/>
    <x v="2"/>
    <x v="2"/>
    <x v="0"/>
    <x v="1"/>
    <x v="0"/>
    <s v="Commuter Helmet"/>
    <n v="1"/>
    <n v="83.69"/>
    <n v="0"/>
    <n v="42.76"/>
    <n v="83.69"/>
    <n v="42.76"/>
    <n v="40.93"/>
    <n v="0.48906679412116144"/>
  </r>
  <r>
    <n v="2200"/>
    <x v="263"/>
    <n v="2026"/>
    <x v="2"/>
    <n v="9"/>
    <x v="8"/>
    <x v="0"/>
    <x v="0"/>
    <x v="0"/>
    <x v="1"/>
    <x v="0"/>
    <s v="Compact Repair Kit"/>
    <n v="1"/>
    <n v="40.4"/>
    <n v="0.15"/>
    <n v="16.47"/>
    <n v="34.339999999999996"/>
    <n v="16.47"/>
    <n v="17.869999999999997"/>
    <n v="0.52038439138031445"/>
  </r>
  <r>
    <n v="2236"/>
    <x v="263"/>
    <n v="2026"/>
    <x v="2"/>
    <n v="9"/>
    <x v="8"/>
    <x v="1"/>
    <x v="11"/>
    <x v="0"/>
    <x v="0"/>
    <x v="1"/>
    <s v="Trail Boots"/>
    <n v="3"/>
    <n v="143.31"/>
    <n v="0"/>
    <n v="81.36"/>
    <n v="429.93"/>
    <n v="244.07999999999998"/>
    <n v="185.85000000000002"/>
    <n v="0.43227967343521045"/>
  </r>
  <r>
    <n v="4041"/>
    <x v="263"/>
    <n v="2026"/>
    <x v="2"/>
    <n v="9"/>
    <x v="8"/>
    <x v="1"/>
    <x v="11"/>
    <x v="1"/>
    <x v="0"/>
    <x v="4"/>
    <s v="Training Mat"/>
    <n v="15"/>
    <n v="51.1"/>
    <n v="0.1"/>
    <n v="21.9"/>
    <n v="689.85"/>
    <n v="328.5"/>
    <n v="361.35"/>
    <n v="0.52380952380952384"/>
  </r>
  <r>
    <n v="4435"/>
    <x v="263"/>
    <n v="2026"/>
    <x v="2"/>
    <n v="9"/>
    <x v="8"/>
    <x v="3"/>
    <x v="13"/>
    <x v="3"/>
    <x v="1"/>
    <x v="1"/>
    <s v="Trail Boots"/>
    <n v="1"/>
    <n v="146.33000000000001"/>
    <n v="0"/>
    <n v="80.05"/>
    <n v="146.33000000000001"/>
    <n v="80.05"/>
    <n v="66.280000000000015"/>
    <n v="0.45294881432378875"/>
  </r>
  <r>
    <n v="305"/>
    <x v="264"/>
    <n v="2026"/>
    <x v="2"/>
    <n v="9"/>
    <x v="8"/>
    <x v="3"/>
    <x v="8"/>
    <x v="0"/>
    <x v="0"/>
    <x v="2"/>
    <s v="Carry-On Duffel"/>
    <n v="1"/>
    <n v="130.69999999999999"/>
    <n v="0.05"/>
    <n v="68.23"/>
    <n v="124.16499999999998"/>
    <n v="68.23"/>
    <n v="55.934999999999974"/>
    <n v="0.45048926831232622"/>
  </r>
  <r>
    <n v="808"/>
    <x v="264"/>
    <n v="2026"/>
    <x v="2"/>
    <n v="9"/>
    <x v="8"/>
    <x v="1"/>
    <x v="12"/>
    <x v="1"/>
    <x v="2"/>
    <x v="4"/>
    <s v="Resistance Band Set"/>
    <n v="8"/>
    <n v="39.630000000000003"/>
    <n v="0.15"/>
    <n v="14.61"/>
    <n v="269.48400000000004"/>
    <n v="116.88"/>
    <n v="152.60400000000004"/>
    <n v="0.56628222825844954"/>
  </r>
  <r>
    <n v="1029"/>
    <x v="264"/>
    <n v="2026"/>
    <x v="2"/>
    <n v="9"/>
    <x v="8"/>
    <x v="1"/>
    <x v="6"/>
    <x v="0"/>
    <x v="0"/>
    <x v="2"/>
    <s v="Carry-On Duffel"/>
    <n v="1"/>
    <n v="132.36000000000001"/>
    <n v="0.05"/>
    <n v="66.63"/>
    <n v="125.742"/>
    <n v="66.63"/>
    <n v="59.112000000000009"/>
    <n v="0.47010545402490822"/>
  </r>
  <r>
    <n v="1721"/>
    <x v="264"/>
    <n v="2026"/>
    <x v="2"/>
    <n v="9"/>
    <x v="8"/>
    <x v="3"/>
    <x v="7"/>
    <x v="0"/>
    <x v="2"/>
    <x v="1"/>
    <s v="Summit Backpack 45L"/>
    <n v="1"/>
    <n v="156.81"/>
    <n v="0"/>
    <n v="78.2"/>
    <n v="156.81"/>
    <n v="78.2"/>
    <n v="78.61"/>
    <n v="0.50130731458452904"/>
  </r>
  <r>
    <n v="2425"/>
    <x v="264"/>
    <n v="2026"/>
    <x v="2"/>
    <n v="9"/>
    <x v="8"/>
    <x v="3"/>
    <x v="8"/>
    <x v="3"/>
    <x v="1"/>
    <x v="2"/>
    <s v="Carry-On Duffel"/>
    <n v="3"/>
    <n v="134.52000000000001"/>
    <n v="0.05"/>
    <n v="65.19"/>
    <n v="383.38200000000006"/>
    <n v="195.57"/>
    <n v="187.81200000000007"/>
    <n v="0.48988215409174152"/>
  </r>
  <r>
    <n v="3322"/>
    <x v="264"/>
    <n v="2026"/>
    <x v="2"/>
    <n v="9"/>
    <x v="8"/>
    <x v="3"/>
    <x v="8"/>
    <x v="0"/>
    <x v="0"/>
    <x v="3"/>
    <s v="Compact Sleeping Bag"/>
    <n v="1"/>
    <n v="124.51"/>
    <n v="0"/>
    <n v="59.97"/>
    <n v="124.51"/>
    <n v="59.97"/>
    <n v="64.540000000000006"/>
    <n v="0.51835193960324477"/>
  </r>
  <r>
    <n v="3821"/>
    <x v="264"/>
    <n v="2026"/>
    <x v="2"/>
    <n v="9"/>
    <x v="8"/>
    <x v="2"/>
    <x v="3"/>
    <x v="0"/>
    <x v="0"/>
    <x v="1"/>
    <s v="Trail Boots"/>
    <n v="1"/>
    <n v="141"/>
    <n v="0"/>
    <n v="79.010000000000005"/>
    <n v="141"/>
    <n v="79.010000000000005"/>
    <n v="61.989999999999995"/>
    <n v="0.43964539007092196"/>
  </r>
  <r>
    <n v="3899"/>
    <x v="264"/>
    <n v="2026"/>
    <x v="2"/>
    <n v="9"/>
    <x v="8"/>
    <x v="3"/>
    <x v="4"/>
    <x v="1"/>
    <x v="0"/>
    <x v="3"/>
    <s v="Compact Sleeping Bag"/>
    <n v="6"/>
    <n v="121.7"/>
    <n v="0.15"/>
    <n v="61.26"/>
    <n v="620.67000000000007"/>
    <n v="367.56"/>
    <n v="253.11000000000007"/>
    <n v="0.40780124703948967"/>
  </r>
  <r>
    <n v="4807"/>
    <x v="264"/>
    <n v="2026"/>
    <x v="2"/>
    <n v="9"/>
    <x v="8"/>
    <x v="3"/>
    <x v="7"/>
    <x v="1"/>
    <x v="2"/>
    <x v="0"/>
    <s v="Cycling Pack 12L"/>
    <n v="4"/>
    <n v="103.86"/>
    <n v="0.1"/>
    <n v="50.12"/>
    <n v="373.89600000000002"/>
    <n v="200.48"/>
    <n v="173.41600000000003"/>
    <n v="0.46380811776536796"/>
  </r>
  <r>
    <n v="30"/>
    <x v="265"/>
    <n v="2026"/>
    <x v="2"/>
    <n v="9"/>
    <x v="8"/>
    <x v="2"/>
    <x v="5"/>
    <x v="3"/>
    <x v="0"/>
    <x v="1"/>
    <s v="Hiking Daypack 20L"/>
    <n v="2"/>
    <n v="93.82"/>
    <n v="0.05"/>
    <n v="45.57"/>
    <n v="178.25799999999998"/>
    <n v="91.14"/>
    <n v="87.117999999999981"/>
    <n v="0.48871859888476249"/>
  </r>
  <r>
    <n v="3027"/>
    <x v="265"/>
    <n v="2026"/>
    <x v="2"/>
    <n v="9"/>
    <x v="8"/>
    <x v="3"/>
    <x v="8"/>
    <x v="1"/>
    <x v="2"/>
    <x v="1"/>
    <s v="Summit Backpack 45L"/>
    <n v="8"/>
    <n v="155.13999999999999"/>
    <n v="0.1"/>
    <n v="76.87"/>
    <n v="1117.008"/>
    <n v="614.96"/>
    <n v="502.048"/>
    <n v="0.44945783736553363"/>
  </r>
  <r>
    <n v="3690"/>
    <x v="265"/>
    <n v="2026"/>
    <x v="2"/>
    <n v="9"/>
    <x v="8"/>
    <x v="3"/>
    <x v="8"/>
    <x v="0"/>
    <x v="0"/>
    <x v="1"/>
    <s v="Hiking Daypack 20L"/>
    <n v="3"/>
    <n v="92.14"/>
    <n v="0.05"/>
    <n v="45.25"/>
    <n v="262.59899999999999"/>
    <n v="135.75"/>
    <n v="126.84899999999999"/>
    <n v="0.48305210606285626"/>
  </r>
  <r>
    <n v="600"/>
    <x v="266"/>
    <n v="2026"/>
    <x v="2"/>
    <n v="9"/>
    <x v="8"/>
    <x v="1"/>
    <x v="12"/>
    <x v="2"/>
    <x v="0"/>
    <x v="0"/>
    <s v="Compact Repair Kit"/>
    <n v="6"/>
    <n v="39.880000000000003"/>
    <n v="0.05"/>
    <n v="16.79"/>
    <n v="227.31600000000003"/>
    <n v="100.74"/>
    <n v="126.57600000000004"/>
    <n v="0.5568283798764716"/>
  </r>
  <r>
    <n v="1931"/>
    <x v="266"/>
    <n v="2026"/>
    <x v="2"/>
    <n v="9"/>
    <x v="8"/>
    <x v="2"/>
    <x v="16"/>
    <x v="0"/>
    <x v="0"/>
    <x v="2"/>
    <s v="Insulated Bottle"/>
    <n v="4"/>
    <n v="35.700000000000003"/>
    <n v="0"/>
    <n v="13.91"/>
    <n v="142.80000000000001"/>
    <n v="55.64"/>
    <n v="87.160000000000011"/>
    <n v="0.61036414565826336"/>
  </r>
  <r>
    <n v="2124"/>
    <x v="266"/>
    <n v="2026"/>
    <x v="2"/>
    <n v="9"/>
    <x v="8"/>
    <x v="3"/>
    <x v="8"/>
    <x v="2"/>
    <x v="1"/>
    <x v="0"/>
    <s v="Cycling Pack 12L"/>
    <n v="6"/>
    <n v="104.16"/>
    <n v="0"/>
    <n v="51.76"/>
    <n v="624.96"/>
    <n v="310.56"/>
    <n v="314.40000000000003"/>
    <n v="0.50307219662058378"/>
  </r>
  <r>
    <n v="2789"/>
    <x v="266"/>
    <n v="2026"/>
    <x v="2"/>
    <n v="9"/>
    <x v="8"/>
    <x v="2"/>
    <x v="16"/>
    <x v="0"/>
    <x v="1"/>
    <x v="1"/>
    <s v="Trail Boots"/>
    <n v="5"/>
    <n v="147.21"/>
    <n v="0.05"/>
    <n v="79.14"/>
    <n v="699.24750000000006"/>
    <n v="395.7"/>
    <n v="303.54750000000007"/>
    <n v="0.43410594961011667"/>
  </r>
  <r>
    <n v="2921"/>
    <x v="266"/>
    <n v="2026"/>
    <x v="2"/>
    <n v="9"/>
    <x v="8"/>
    <x v="0"/>
    <x v="0"/>
    <x v="0"/>
    <x v="1"/>
    <x v="3"/>
    <s v="Trail Tent 2P"/>
    <n v="3"/>
    <n v="195.68"/>
    <n v="0.05"/>
    <n v="102.16"/>
    <n v="557.68799999999999"/>
    <n v="306.48"/>
    <n v="251.20799999999997"/>
    <n v="0.45044541033696256"/>
  </r>
  <r>
    <n v="3108"/>
    <x v="266"/>
    <n v="2026"/>
    <x v="2"/>
    <n v="9"/>
    <x v="8"/>
    <x v="1"/>
    <x v="11"/>
    <x v="1"/>
    <x v="2"/>
    <x v="1"/>
    <s v="Hiking Daypack 20L"/>
    <n v="5"/>
    <n v="90.05"/>
    <n v="0.15"/>
    <n v="44.12"/>
    <n v="382.71249999999998"/>
    <n v="220.6"/>
    <n v="162.11249999999998"/>
    <n v="0.42358820263252439"/>
  </r>
  <r>
    <n v="3226"/>
    <x v="266"/>
    <n v="2026"/>
    <x v="2"/>
    <n v="9"/>
    <x v="8"/>
    <x v="3"/>
    <x v="13"/>
    <x v="3"/>
    <x v="0"/>
    <x v="3"/>
    <s v="Alpine Tent 4P"/>
    <n v="1"/>
    <n v="345.48"/>
    <n v="0"/>
    <n v="196.31"/>
    <n v="345.48"/>
    <n v="196.31"/>
    <n v="149.17000000000002"/>
    <n v="0.43177607965728843"/>
  </r>
  <r>
    <n v="3286"/>
    <x v="266"/>
    <n v="2026"/>
    <x v="2"/>
    <n v="9"/>
    <x v="8"/>
    <x v="3"/>
    <x v="4"/>
    <x v="0"/>
    <x v="1"/>
    <x v="2"/>
    <s v="Packing Cube Set"/>
    <n v="1"/>
    <n v="46.23"/>
    <n v="0.1"/>
    <n v="18.34"/>
    <n v="41.606999999999999"/>
    <n v="18.34"/>
    <n v="23.266999999999999"/>
    <n v="0.55920878698295962"/>
  </r>
  <r>
    <n v="4510"/>
    <x v="266"/>
    <n v="2026"/>
    <x v="2"/>
    <n v="9"/>
    <x v="8"/>
    <x v="0"/>
    <x v="0"/>
    <x v="3"/>
    <x v="0"/>
    <x v="3"/>
    <s v="Portable Camp Stove"/>
    <n v="3"/>
    <n v="82.38"/>
    <n v="0.15"/>
    <n v="39.020000000000003"/>
    <n v="210.06899999999999"/>
    <n v="117.06"/>
    <n v="93.008999999999986"/>
    <n v="0.44275452351370259"/>
  </r>
  <r>
    <n v="2069"/>
    <x v="267"/>
    <n v="2026"/>
    <x v="2"/>
    <n v="9"/>
    <x v="8"/>
    <x v="3"/>
    <x v="7"/>
    <x v="0"/>
    <x v="1"/>
    <x v="3"/>
    <s v="Alpine Tent 4P"/>
    <n v="1"/>
    <n v="344.79"/>
    <n v="0"/>
    <n v="189.63"/>
    <n v="344.79"/>
    <n v="189.63"/>
    <n v="155.16000000000003"/>
    <n v="0.45001305142260511"/>
  </r>
  <r>
    <n v="95"/>
    <x v="268"/>
    <n v="2026"/>
    <x v="2"/>
    <n v="9"/>
    <x v="8"/>
    <x v="0"/>
    <x v="0"/>
    <x v="3"/>
    <x v="0"/>
    <x v="1"/>
    <s v="Trekking Poles"/>
    <n v="1"/>
    <n v="73.06"/>
    <n v="0.05"/>
    <n v="31.42"/>
    <n v="69.406999999999996"/>
    <n v="31.42"/>
    <n v="37.986999999999995"/>
    <n v="0.54730790842422228"/>
  </r>
  <r>
    <n v="160"/>
    <x v="268"/>
    <n v="2026"/>
    <x v="2"/>
    <n v="9"/>
    <x v="8"/>
    <x v="3"/>
    <x v="8"/>
    <x v="0"/>
    <x v="0"/>
    <x v="3"/>
    <s v="Portable Camp Stove"/>
    <n v="1"/>
    <n v="81.58"/>
    <n v="0.1"/>
    <n v="38.89"/>
    <n v="73.421999999999997"/>
    <n v="38.89"/>
    <n v="34.531999999999996"/>
    <n v="0.47032224673803491"/>
  </r>
  <r>
    <n v="407"/>
    <x v="268"/>
    <n v="2026"/>
    <x v="2"/>
    <n v="9"/>
    <x v="8"/>
    <x v="1"/>
    <x v="12"/>
    <x v="1"/>
    <x v="0"/>
    <x v="4"/>
    <s v="Training Mat"/>
    <n v="6"/>
    <n v="49.87"/>
    <n v="0.1"/>
    <n v="21.75"/>
    <n v="269.298"/>
    <n v="130.5"/>
    <n v="138.798"/>
    <n v="0.51540672414945521"/>
  </r>
  <r>
    <n v="1395"/>
    <x v="268"/>
    <n v="2026"/>
    <x v="2"/>
    <n v="9"/>
    <x v="8"/>
    <x v="2"/>
    <x v="3"/>
    <x v="0"/>
    <x v="1"/>
    <x v="0"/>
    <s v="Compact Repair Kit"/>
    <n v="2"/>
    <n v="39.81"/>
    <n v="0.05"/>
    <n v="16.87"/>
    <n v="75.638999999999996"/>
    <n v="33.74"/>
    <n v="41.898999999999994"/>
    <n v="0.55393381721069812"/>
  </r>
  <r>
    <n v="2085"/>
    <x v="268"/>
    <n v="2026"/>
    <x v="2"/>
    <n v="9"/>
    <x v="8"/>
    <x v="2"/>
    <x v="2"/>
    <x v="0"/>
    <x v="0"/>
    <x v="3"/>
    <s v="Trail Tent 2P"/>
    <n v="3"/>
    <n v="191.46"/>
    <n v="0"/>
    <n v="104.06"/>
    <n v="574.38"/>
    <n v="312.18"/>
    <n v="262.2"/>
    <n v="0.45649221769560222"/>
  </r>
  <r>
    <n v="3124"/>
    <x v="268"/>
    <n v="2026"/>
    <x v="2"/>
    <n v="9"/>
    <x v="8"/>
    <x v="2"/>
    <x v="5"/>
    <x v="0"/>
    <x v="0"/>
    <x v="2"/>
    <s v="Packing Cube Set"/>
    <n v="3"/>
    <n v="46.48"/>
    <n v="0.05"/>
    <n v="18.82"/>
    <n v="132.46799999999999"/>
    <n v="56.46"/>
    <n v="76.007999999999981"/>
    <n v="0.57378385723344494"/>
  </r>
  <r>
    <n v="3216"/>
    <x v="268"/>
    <n v="2026"/>
    <x v="2"/>
    <n v="9"/>
    <x v="8"/>
    <x v="1"/>
    <x v="12"/>
    <x v="2"/>
    <x v="0"/>
    <x v="2"/>
    <s v="Insulated Bottle"/>
    <n v="2"/>
    <n v="35.44"/>
    <n v="0.1"/>
    <n v="13.2"/>
    <n v="63.791999999999994"/>
    <n v="26.4"/>
    <n v="37.391999999999996"/>
    <n v="0.58615500376222718"/>
  </r>
  <r>
    <n v="3743"/>
    <x v="268"/>
    <n v="2026"/>
    <x v="2"/>
    <n v="9"/>
    <x v="8"/>
    <x v="2"/>
    <x v="2"/>
    <x v="0"/>
    <x v="1"/>
    <x v="4"/>
    <s v="Recovery Roller"/>
    <n v="4"/>
    <n v="36.159999999999997"/>
    <n v="0.05"/>
    <n v="13.68"/>
    <n v="137.40799999999999"/>
    <n v="54.72"/>
    <n v="82.687999999999988"/>
    <n v="0.60176991150442471"/>
  </r>
  <r>
    <n v="3788"/>
    <x v="268"/>
    <n v="2026"/>
    <x v="2"/>
    <n v="9"/>
    <x v="8"/>
    <x v="3"/>
    <x v="8"/>
    <x v="0"/>
    <x v="0"/>
    <x v="4"/>
    <s v="Recovery Roller"/>
    <n v="2"/>
    <n v="35.93"/>
    <n v="0"/>
    <n v="13.91"/>
    <n v="71.86"/>
    <n v="27.82"/>
    <n v="44.04"/>
    <n v="0.6128583356526579"/>
  </r>
  <r>
    <n v="4883"/>
    <x v="268"/>
    <n v="2026"/>
    <x v="2"/>
    <n v="9"/>
    <x v="8"/>
    <x v="3"/>
    <x v="8"/>
    <x v="0"/>
    <x v="2"/>
    <x v="3"/>
    <s v="Trail Tent 2P"/>
    <n v="1"/>
    <n v="199.7"/>
    <n v="0"/>
    <n v="103.77"/>
    <n v="199.7"/>
    <n v="103.77"/>
    <n v="95.929999999999993"/>
    <n v="0.4803705558337506"/>
  </r>
  <r>
    <n v="1577"/>
    <x v="269"/>
    <n v="2026"/>
    <x v="2"/>
    <n v="9"/>
    <x v="8"/>
    <x v="3"/>
    <x v="4"/>
    <x v="0"/>
    <x v="1"/>
    <x v="1"/>
    <s v="Summit Backpack 45L"/>
    <n v="4"/>
    <n v="154.28"/>
    <n v="0.05"/>
    <n v="78.180000000000007"/>
    <n v="586.26400000000001"/>
    <n v="312.72000000000003"/>
    <n v="273.54399999999998"/>
    <n v="0.46658843115047144"/>
  </r>
  <r>
    <n v="2310"/>
    <x v="269"/>
    <n v="2026"/>
    <x v="2"/>
    <n v="9"/>
    <x v="8"/>
    <x v="0"/>
    <x v="15"/>
    <x v="0"/>
    <x v="0"/>
    <x v="2"/>
    <s v="Travel Backpack 35L"/>
    <n v="1"/>
    <n v="165.44"/>
    <n v="0"/>
    <n v="88.25"/>
    <n v="165.44"/>
    <n v="88.25"/>
    <n v="77.19"/>
    <n v="0.46657398452611215"/>
  </r>
  <r>
    <n v="2383"/>
    <x v="269"/>
    <n v="2026"/>
    <x v="2"/>
    <n v="9"/>
    <x v="8"/>
    <x v="3"/>
    <x v="7"/>
    <x v="0"/>
    <x v="0"/>
    <x v="2"/>
    <s v="Carry-On Duffel"/>
    <n v="2"/>
    <n v="130.29"/>
    <n v="0.1"/>
    <n v="67.97"/>
    <n v="234.52199999999999"/>
    <n v="135.94"/>
    <n v="98.581999999999994"/>
    <n v="0.42035288800197845"/>
  </r>
  <r>
    <n v="2803"/>
    <x v="269"/>
    <n v="2026"/>
    <x v="2"/>
    <n v="9"/>
    <x v="8"/>
    <x v="1"/>
    <x v="12"/>
    <x v="0"/>
    <x v="0"/>
    <x v="4"/>
    <s v="Recovery Roller"/>
    <n v="3"/>
    <n v="36.909999999999997"/>
    <n v="0.05"/>
    <n v="13.7"/>
    <n v="105.19349999999999"/>
    <n v="41.099999999999994"/>
    <n v="64.093499999999992"/>
    <n v="0.60929144861612172"/>
  </r>
  <r>
    <n v="4199"/>
    <x v="269"/>
    <n v="2026"/>
    <x v="2"/>
    <n v="9"/>
    <x v="8"/>
    <x v="2"/>
    <x v="5"/>
    <x v="3"/>
    <x v="2"/>
    <x v="0"/>
    <s v="Trail Bike Light"/>
    <n v="1"/>
    <n v="50.02"/>
    <n v="0"/>
    <n v="22.65"/>
    <n v="50.02"/>
    <n v="22.65"/>
    <n v="27.370000000000005"/>
    <n v="0.54718112754898052"/>
  </r>
  <r>
    <n v="4517"/>
    <x v="269"/>
    <n v="2026"/>
    <x v="2"/>
    <n v="9"/>
    <x v="8"/>
    <x v="1"/>
    <x v="12"/>
    <x v="0"/>
    <x v="0"/>
    <x v="3"/>
    <s v="Portable Camp Stove"/>
    <n v="1"/>
    <n v="83.32"/>
    <n v="0.05"/>
    <n v="38.93"/>
    <n v="79.153999999999996"/>
    <n v="38.93"/>
    <n v="40.223999999999997"/>
    <n v="0.50817393940925282"/>
  </r>
  <r>
    <n v="80"/>
    <x v="270"/>
    <n v="2026"/>
    <x v="2"/>
    <n v="9"/>
    <x v="8"/>
    <x v="0"/>
    <x v="15"/>
    <x v="1"/>
    <x v="2"/>
    <x v="1"/>
    <s v="Trekking Poles"/>
    <n v="10"/>
    <n v="71.040000000000006"/>
    <n v="0.2"/>
    <n v="31.7"/>
    <n v="568.32000000000005"/>
    <n v="317"/>
    <n v="251.32000000000005"/>
    <n v="0.4422156531531532"/>
  </r>
  <r>
    <n v="370"/>
    <x v="270"/>
    <n v="2026"/>
    <x v="2"/>
    <n v="9"/>
    <x v="8"/>
    <x v="3"/>
    <x v="7"/>
    <x v="2"/>
    <x v="0"/>
    <x v="0"/>
    <s v="Compact Repair Kit"/>
    <n v="2"/>
    <n v="40.83"/>
    <n v="0"/>
    <n v="16.850000000000001"/>
    <n v="81.66"/>
    <n v="33.700000000000003"/>
    <n v="47.959999999999994"/>
    <n v="0.58731325006122947"/>
  </r>
  <r>
    <n v="417"/>
    <x v="270"/>
    <n v="2026"/>
    <x v="2"/>
    <n v="9"/>
    <x v="8"/>
    <x v="1"/>
    <x v="14"/>
    <x v="3"/>
    <x v="0"/>
    <x v="3"/>
    <s v="Compact Sleeping Bag"/>
    <n v="1"/>
    <n v="121.64"/>
    <n v="0.15"/>
    <n v="61.56"/>
    <n v="103.39399999999999"/>
    <n v="61.56"/>
    <n v="41.833999999999989"/>
    <n v="0.40460761746329565"/>
  </r>
  <r>
    <n v="437"/>
    <x v="270"/>
    <n v="2026"/>
    <x v="2"/>
    <n v="9"/>
    <x v="8"/>
    <x v="1"/>
    <x v="1"/>
    <x v="2"/>
    <x v="1"/>
    <x v="2"/>
    <s v="Travel Backpack 35L"/>
    <n v="1"/>
    <n v="164.7"/>
    <n v="0"/>
    <n v="86.02"/>
    <n v="164.7"/>
    <n v="86.02"/>
    <n v="78.679999999999993"/>
    <n v="0.47771706132361869"/>
  </r>
  <r>
    <n v="790"/>
    <x v="270"/>
    <n v="2026"/>
    <x v="2"/>
    <n v="9"/>
    <x v="8"/>
    <x v="3"/>
    <x v="7"/>
    <x v="3"/>
    <x v="1"/>
    <x v="3"/>
    <s v="Trail Tent 2P"/>
    <n v="1"/>
    <n v="199.09"/>
    <n v="0.05"/>
    <n v="106.57"/>
    <n v="189.13550000000001"/>
    <n v="106.57"/>
    <n v="82.565500000000014"/>
    <n v="0.43654152710622812"/>
  </r>
  <r>
    <n v="1151"/>
    <x v="270"/>
    <n v="2026"/>
    <x v="2"/>
    <n v="9"/>
    <x v="8"/>
    <x v="0"/>
    <x v="0"/>
    <x v="3"/>
    <x v="0"/>
    <x v="0"/>
    <s v="Commuter Helmet"/>
    <n v="1"/>
    <n v="81.48"/>
    <n v="0"/>
    <n v="41.47"/>
    <n v="81.48"/>
    <n v="41.47"/>
    <n v="40.010000000000005"/>
    <n v="0.4910407461953854"/>
  </r>
  <r>
    <n v="1331"/>
    <x v="270"/>
    <n v="2026"/>
    <x v="2"/>
    <n v="9"/>
    <x v="8"/>
    <x v="0"/>
    <x v="0"/>
    <x v="0"/>
    <x v="1"/>
    <x v="4"/>
    <s v="Resistance Band Set"/>
    <n v="3"/>
    <n v="39.450000000000003"/>
    <n v="0.05"/>
    <n v="15.1"/>
    <n v="112.4325"/>
    <n v="45.3"/>
    <n v="67.132500000000007"/>
    <n v="0.59709158828630515"/>
  </r>
  <r>
    <n v="2388"/>
    <x v="270"/>
    <n v="2026"/>
    <x v="2"/>
    <n v="9"/>
    <x v="8"/>
    <x v="3"/>
    <x v="8"/>
    <x v="0"/>
    <x v="0"/>
    <x v="1"/>
    <s v="Hiking Daypack 20L"/>
    <n v="3"/>
    <n v="93.22"/>
    <n v="0"/>
    <n v="46.75"/>
    <n v="279.65999999999997"/>
    <n v="140.25"/>
    <n v="139.40999999999997"/>
    <n v="0.49849817635700489"/>
  </r>
  <r>
    <n v="2795"/>
    <x v="270"/>
    <n v="2026"/>
    <x v="2"/>
    <n v="9"/>
    <x v="8"/>
    <x v="1"/>
    <x v="12"/>
    <x v="0"/>
    <x v="1"/>
    <x v="1"/>
    <s v="Trail Boots"/>
    <n v="3"/>
    <n v="142.19"/>
    <n v="0.05"/>
    <n v="78.37"/>
    <n v="405.24149999999997"/>
    <n v="235.11"/>
    <n v="170.13149999999996"/>
    <n v="0.41982743623246871"/>
  </r>
  <r>
    <n v="2840"/>
    <x v="270"/>
    <n v="2026"/>
    <x v="2"/>
    <n v="9"/>
    <x v="8"/>
    <x v="0"/>
    <x v="0"/>
    <x v="0"/>
    <x v="0"/>
    <x v="1"/>
    <s v="Summit Backpack 45L"/>
    <n v="2"/>
    <n v="151.69999999999999"/>
    <n v="0"/>
    <n v="77.19"/>
    <n v="303.39999999999998"/>
    <n v="154.38"/>
    <n v="149.01999999999998"/>
    <n v="0.49116677653263019"/>
  </r>
  <r>
    <n v="2863"/>
    <x v="270"/>
    <n v="2026"/>
    <x v="2"/>
    <n v="9"/>
    <x v="8"/>
    <x v="2"/>
    <x v="2"/>
    <x v="2"/>
    <x v="1"/>
    <x v="2"/>
    <s v="Carry-On Duffel"/>
    <n v="1"/>
    <n v="133.85"/>
    <n v="0.05"/>
    <n v="66.41"/>
    <n v="127.15749999999998"/>
    <n v="66.41"/>
    <n v="60.747499999999988"/>
    <n v="0.47773430588050247"/>
  </r>
  <r>
    <n v="4522"/>
    <x v="270"/>
    <n v="2026"/>
    <x v="2"/>
    <n v="9"/>
    <x v="8"/>
    <x v="3"/>
    <x v="13"/>
    <x v="3"/>
    <x v="2"/>
    <x v="3"/>
    <s v="Compact Sleeping Bag"/>
    <n v="6"/>
    <n v="125.62"/>
    <n v="0"/>
    <n v="61.34"/>
    <n v="753.72"/>
    <n v="368.04"/>
    <n v="385.68"/>
    <n v="0.51170195828689702"/>
  </r>
  <r>
    <n v="5200"/>
    <x v="270"/>
    <n v="2026"/>
    <x v="2"/>
    <n v="9"/>
    <x v="8"/>
    <x v="1"/>
    <x v="12"/>
    <x v="0"/>
    <x v="1"/>
    <x v="3"/>
    <s v="Trail Tent 2P"/>
    <n v="3"/>
    <n v="196.87"/>
    <n v="0.1"/>
    <n v="105.93"/>
    <n v="531.54899999999998"/>
    <n v="317.79000000000002"/>
    <n v="213.75899999999996"/>
    <n v="0.40214354650276823"/>
  </r>
  <r>
    <n v="452"/>
    <x v="271"/>
    <n v="2026"/>
    <x v="2"/>
    <n v="9"/>
    <x v="8"/>
    <x v="1"/>
    <x v="1"/>
    <x v="0"/>
    <x v="0"/>
    <x v="2"/>
    <s v="Insulated Bottle"/>
    <n v="4"/>
    <n v="36.869999999999997"/>
    <n v="0"/>
    <n v="13.43"/>
    <n v="147.47999999999999"/>
    <n v="53.72"/>
    <n v="93.759999999999991"/>
    <n v="0.63574721996202876"/>
  </r>
  <r>
    <n v="871"/>
    <x v="271"/>
    <n v="2026"/>
    <x v="2"/>
    <n v="9"/>
    <x v="8"/>
    <x v="1"/>
    <x v="12"/>
    <x v="0"/>
    <x v="1"/>
    <x v="2"/>
    <s v="Packing Cube Set"/>
    <n v="1"/>
    <n v="47.37"/>
    <n v="0"/>
    <n v="18.2"/>
    <n v="47.37"/>
    <n v="18.2"/>
    <n v="29.169999999999998"/>
    <n v="0.61579058475828585"/>
  </r>
  <r>
    <n v="922"/>
    <x v="271"/>
    <n v="2026"/>
    <x v="2"/>
    <n v="9"/>
    <x v="8"/>
    <x v="3"/>
    <x v="8"/>
    <x v="3"/>
    <x v="2"/>
    <x v="1"/>
    <s v="Trail Boots"/>
    <n v="1"/>
    <n v="145.62"/>
    <n v="0.05"/>
    <n v="80.25"/>
    <n v="138.339"/>
    <n v="80.25"/>
    <n v="58.088999999999999"/>
    <n v="0.41990328107041397"/>
  </r>
  <r>
    <n v="1491"/>
    <x v="271"/>
    <n v="2026"/>
    <x v="2"/>
    <n v="9"/>
    <x v="8"/>
    <x v="3"/>
    <x v="8"/>
    <x v="2"/>
    <x v="1"/>
    <x v="4"/>
    <s v="Recovery Roller"/>
    <n v="2"/>
    <n v="36.1"/>
    <n v="0.05"/>
    <n v="13.71"/>
    <n v="68.59"/>
    <n v="27.42"/>
    <n v="41.17"/>
    <n v="0.60023327015599937"/>
  </r>
  <r>
    <n v="1548"/>
    <x v="271"/>
    <n v="2026"/>
    <x v="2"/>
    <n v="9"/>
    <x v="8"/>
    <x v="0"/>
    <x v="9"/>
    <x v="2"/>
    <x v="0"/>
    <x v="1"/>
    <s v="Trekking Poles"/>
    <n v="2"/>
    <n v="73"/>
    <n v="0.05"/>
    <n v="31.41"/>
    <n v="138.69999999999999"/>
    <n v="62.82"/>
    <n v="75.88"/>
    <n v="0.54708002883922136"/>
  </r>
  <r>
    <n v="2299"/>
    <x v="271"/>
    <n v="2026"/>
    <x v="2"/>
    <n v="9"/>
    <x v="8"/>
    <x v="1"/>
    <x v="11"/>
    <x v="0"/>
    <x v="1"/>
    <x v="2"/>
    <s v="Insulated Bottle"/>
    <n v="2"/>
    <n v="36.93"/>
    <n v="0.1"/>
    <n v="13.4"/>
    <n v="66.474000000000004"/>
    <n v="26.8"/>
    <n v="39.674000000000007"/>
    <n v="0.59683485272437353"/>
  </r>
  <r>
    <n v="3051"/>
    <x v="271"/>
    <n v="2026"/>
    <x v="2"/>
    <n v="9"/>
    <x v="8"/>
    <x v="1"/>
    <x v="14"/>
    <x v="0"/>
    <x v="1"/>
    <x v="4"/>
    <s v="Training Mat"/>
    <n v="2"/>
    <n v="51.52"/>
    <n v="0"/>
    <n v="21.47"/>
    <n v="103.04"/>
    <n v="42.94"/>
    <n v="60.100000000000009"/>
    <n v="0.58326863354037273"/>
  </r>
  <r>
    <n v="4018"/>
    <x v="271"/>
    <n v="2026"/>
    <x v="2"/>
    <n v="9"/>
    <x v="8"/>
    <x v="1"/>
    <x v="6"/>
    <x v="0"/>
    <x v="1"/>
    <x v="4"/>
    <s v="Training Mat"/>
    <n v="1"/>
    <n v="50.42"/>
    <n v="0"/>
    <n v="21.68"/>
    <n v="50.42"/>
    <n v="21.68"/>
    <n v="28.740000000000002"/>
    <n v="0.57001190003966684"/>
  </r>
  <r>
    <n v="4118"/>
    <x v="271"/>
    <n v="2026"/>
    <x v="2"/>
    <n v="9"/>
    <x v="8"/>
    <x v="1"/>
    <x v="14"/>
    <x v="1"/>
    <x v="0"/>
    <x v="1"/>
    <s v="Summit Backpack 45L"/>
    <n v="10"/>
    <n v="157.79"/>
    <n v="0.1"/>
    <n v="77.900000000000006"/>
    <n v="1420.11"/>
    <n v="779"/>
    <n v="641.1099999999999"/>
    <n v="0.4514509439409623"/>
  </r>
  <r>
    <n v="4251"/>
    <x v="271"/>
    <n v="2026"/>
    <x v="2"/>
    <n v="9"/>
    <x v="8"/>
    <x v="1"/>
    <x v="11"/>
    <x v="0"/>
    <x v="0"/>
    <x v="0"/>
    <s v="Compact Repair Kit"/>
    <n v="1"/>
    <n v="40.409999999999997"/>
    <n v="0.15"/>
    <n v="16.3"/>
    <n v="34.348499999999994"/>
    <n v="16.3"/>
    <n v="18.048499999999994"/>
    <n v="0.52545234871974023"/>
  </r>
  <r>
    <n v="4557"/>
    <x v="271"/>
    <n v="2026"/>
    <x v="2"/>
    <n v="9"/>
    <x v="8"/>
    <x v="3"/>
    <x v="8"/>
    <x v="0"/>
    <x v="1"/>
    <x v="0"/>
    <s v="Trail Bike Light"/>
    <n v="2"/>
    <n v="50.17"/>
    <n v="0.05"/>
    <n v="22.83"/>
    <n v="95.322999999999993"/>
    <n v="45.66"/>
    <n v="49.662999999999997"/>
    <n v="0.52099703114673268"/>
  </r>
  <r>
    <n v="4811"/>
    <x v="271"/>
    <n v="2026"/>
    <x v="2"/>
    <n v="9"/>
    <x v="8"/>
    <x v="1"/>
    <x v="14"/>
    <x v="0"/>
    <x v="1"/>
    <x v="1"/>
    <s v="Summit Backpack 45L"/>
    <n v="1"/>
    <n v="155.55000000000001"/>
    <n v="0.1"/>
    <n v="79.2"/>
    <n v="139.995"/>
    <n v="79.2"/>
    <n v="60.795000000000002"/>
    <n v="0.43426550948248149"/>
  </r>
  <r>
    <n v="306"/>
    <x v="272"/>
    <n v="2026"/>
    <x v="2"/>
    <n v="9"/>
    <x v="8"/>
    <x v="2"/>
    <x v="10"/>
    <x v="2"/>
    <x v="2"/>
    <x v="0"/>
    <s v="Trail Bike Light"/>
    <n v="1"/>
    <n v="51.81"/>
    <n v="0.1"/>
    <n v="22.65"/>
    <n v="46.629000000000005"/>
    <n v="22.65"/>
    <n v="23.979000000000006"/>
    <n v="0.51425078813613856"/>
  </r>
  <r>
    <n v="1158"/>
    <x v="272"/>
    <n v="2026"/>
    <x v="2"/>
    <n v="9"/>
    <x v="8"/>
    <x v="0"/>
    <x v="9"/>
    <x v="2"/>
    <x v="0"/>
    <x v="4"/>
    <s v="Resistance Band Set"/>
    <n v="1"/>
    <n v="40.61"/>
    <n v="0.1"/>
    <n v="14.28"/>
    <n v="36.548999999999999"/>
    <n v="14.28"/>
    <n v="22.268999999999998"/>
    <n v="0.60929163588607071"/>
  </r>
  <r>
    <n v="1639"/>
    <x v="272"/>
    <n v="2026"/>
    <x v="2"/>
    <n v="9"/>
    <x v="8"/>
    <x v="2"/>
    <x v="2"/>
    <x v="2"/>
    <x v="2"/>
    <x v="1"/>
    <s v="Trail Boots"/>
    <n v="1"/>
    <n v="140.78"/>
    <n v="0.05"/>
    <n v="80.8"/>
    <n v="133.74099999999999"/>
    <n v="80.8"/>
    <n v="52.940999999999988"/>
    <n v="0.39584719719457756"/>
  </r>
  <r>
    <n v="2247"/>
    <x v="272"/>
    <n v="2026"/>
    <x v="2"/>
    <n v="9"/>
    <x v="8"/>
    <x v="1"/>
    <x v="6"/>
    <x v="2"/>
    <x v="2"/>
    <x v="2"/>
    <s v="Travel Backpack 35L"/>
    <n v="1"/>
    <n v="163.13999999999999"/>
    <n v="0"/>
    <n v="87.53"/>
    <n v="163.13999999999999"/>
    <n v="87.53"/>
    <n v="75.609999999999985"/>
    <n v="0.4634669608924849"/>
  </r>
  <r>
    <n v="3119"/>
    <x v="272"/>
    <n v="2026"/>
    <x v="2"/>
    <n v="9"/>
    <x v="8"/>
    <x v="3"/>
    <x v="4"/>
    <x v="2"/>
    <x v="0"/>
    <x v="1"/>
    <s v="Trekking Poles"/>
    <n v="1"/>
    <n v="70.91"/>
    <n v="0"/>
    <n v="31.73"/>
    <n v="70.91"/>
    <n v="31.73"/>
    <n v="39.179999999999993"/>
    <n v="0.55253137780284856"/>
  </r>
  <r>
    <n v="3267"/>
    <x v="272"/>
    <n v="2026"/>
    <x v="2"/>
    <n v="9"/>
    <x v="8"/>
    <x v="3"/>
    <x v="13"/>
    <x v="3"/>
    <x v="0"/>
    <x v="0"/>
    <s v="Commuter Helmet"/>
    <n v="2"/>
    <n v="81.99"/>
    <n v="0"/>
    <n v="43.95"/>
    <n v="163.98"/>
    <n v="87.9"/>
    <n v="76.079999999999984"/>
    <n v="0.46395901939260881"/>
  </r>
  <r>
    <n v="3382"/>
    <x v="272"/>
    <n v="2026"/>
    <x v="2"/>
    <n v="9"/>
    <x v="8"/>
    <x v="3"/>
    <x v="4"/>
    <x v="3"/>
    <x v="1"/>
    <x v="0"/>
    <s v="Commuter Helmet"/>
    <n v="2"/>
    <n v="81.13"/>
    <n v="0"/>
    <n v="43.7"/>
    <n v="162.26"/>
    <n v="87.4"/>
    <n v="74.859999999999985"/>
    <n v="0.46135831381733017"/>
  </r>
  <r>
    <n v="3814"/>
    <x v="272"/>
    <n v="2026"/>
    <x v="2"/>
    <n v="9"/>
    <x v="8"/>
    <x v="1"/>
    <x v="12"/>
    <x v="1"/>
    <x v="0"/>
    <x v="1"/>
    <s v="Trail Boots"/>
    <n v="5"/>
    <n v="141.08000000000001"/>
    <n v="0.05"/>
    <n v="78.23"/>
    <n v="670.13000000000011"/>
    <n v="391.15000000000003"/>
    <n v="278.98000000000008"/>
    <n v="0.4163072836613792"/>
  </r>
  <r>
    <n v="3818"/>
    <x v="272"/>
    <n v="2026"/>
    <x v="2"/>
    <n v="9"/>
    <x v="8"/>
    <x v="0"/>
    <x v="15"/>
    <x v="0"/>
    <x v="0"/>
    <x v="2"/>
    <s v="Insulated Bottle"/>
    <n v="5"/>
    <n v="36.18"/>
    <n v="0"/>
    <n v="13.66"/>
    <n v="180.9"/>
    <n v="68.3"/>
    <n v="112.60000000000001"/>
    <n v="0.62244333886124936"/>
  </r>
  <r>
    <n v="4347"/>
    <x v="272"/>
    <n v="2026"/>
    <x v="2"/>
    <n v="9"/>
    <x v="8"/>
    <x v="3"/>
    <x v="13"/>
    <x v="3"/>
    <x v="1"/>
    <x v="0"/>
    <s v="Commuter Helmet"/>
    <n v="1"/>
    <n v="81.06"/>
    <n v="0.05"/>
    <n v="43.54"/>
    <n v="77.007000000000005"/>
    <n v="43.54"/>
    <n v="33.467000000000006"/>
    <n v="0.434596854831379"/>
  </r>
  <r>
    <n v="4646"/>
    <x v="272"/>
    <n v="2026"/>
    <x v="2"/>
    <n v="9"/>
    <x v="8"/>
    <x v="2"/>
    <x v="3"/>
    <x v="0"/>
    <x v="2"/>
    <x v="4"/>
    <s v="Training Mat"/>
    <n v="1"/>
    <n v="49.51"/>
    <n v="0.15"/>
    <n v="21.4"/>
    <n v="42.083499999999994"/>
    <n v="21.4"/>
    <n v="20.683499999999995"/>
    <n v="0.49148716242707946"/>
  </r>
  <r>
    <n v="5102"/>
    <x v="272"/>
    <n v="2026"/>
    <x v="2"/>
    <n v="9"/>
    <x v="8"/>
    <x v="1"/>
    <x v="14"/>
    <x v="0"/>
    <x v="1"/>
    <x v="3"/>
    <s v="Trail Tent 2P"/>
    <n v="1"/>
    <n v="196.74"/>
    <n v="0.15"/>
    <n v="102.01"/>
    <n v="167.22900000000001"/>
    <n v="102.01"/>
    <n v="65.219000000000008"/>
    <n v="0.38999814625453721"/>
  </r>
  <r>
    <n v="5152"/>
    <x v="272"/>
    <n v="2026"/>
    <x v="2"/>
    <n v="9"/>
    <x v="8"/>
    <x v="3"/>
    <x v="13"/>
    <x v="0"/>
    <x v="1"/>
    <x v="1"/>
    <s v="Hiking Daypack 20L"/>
    <n v="2"/>
    <n v="91.78"/>
    <n v="0.1"/>
    <n v="45.51"/>
    <n v="165.20400000000001"/>
    <n v="91.02"/>
    <n v="74.184000000000012"/>
    <n v="0.44904481731677204"/>
  </r>
  <r>
    <n v="151"/>
    <x v="273"/>
    <n v="2026"/>
    <x v="3"/>
    <n v="10"/>
    <x v="9"/>
    <x v="2"/>
    <x v="10"/>
    <x v="0"/>
    <x v="1"/>
    <x v="1"/>
    <s v="Trail Boots"/>
    <n v="5"/>
    <n v="146.69"/>
    <n v="0"/>
    <n v="79"/>
    <n v="733.45"/>
    <n v="395"/>
    <n v="338.45000000000005"/>
    <n v="0.46144931488172342"/>
  </r>
  <r>
    <n v="1292"/>
    <x v="273"/>
    <n v="2026"/>
    <x v="3"/>
    <n v="10"/>
    <x v="9"/>
    <x v="0"/>
    <x v="9"/>
    <x v="2"/>
    <x v="1"/>
    <x v="3"/>
    <s v="Portable Camp Stove"/>
    <n v="1"/>
    <n v="79.81"/>
    <n v="0"/>
    <n v="39.08"/>
    <n v="79.81"/>
    <n v="39.08"/>
    <n v="40.730000000000004"/>
    <n v="0.5103370504949255"/>
  </r>
  <r>
    <n v="1862"/>
    <x v="273"/>
    <n v="2026"/>
    <x v="3"/>
    <n v="10"/>
    <x v="9"/>
    <x v="3"/>
    <x v="8"/>
    <x v="0"/>
    <x v="1"/>
    <x v="3"/>
    <s v="Compact Sleeping Bag"/>
    <n v="5"/>
    <n v="121.63"/>
    <n v="0.05"/>
    <n v="61.7"/>
    <n v="577.74249999999995"/>
    <n v="308.5"/>
    <n v="269.24249999999995"/>
    <n v="0.46602508903187834"/>
  </r>
  <r>
    <n v="2569"/>
    <x v="273"/>
    <n v="2026"/>
    <x v="3"/>
    <n v="10"/>
    <x v="9"/>
    <x v="3"/>
    <x v="13"/>
    <x v="1"/>
    <x v="2"/>
    <x v="0"/>
    <s v="Trail Bike Light"/>
    <n v="10"/>
    <n v="50.42"/>
    <n v="0.05"/>
    <n v="22.5"/>
    <n v="478.99"/>
    <n v="225"/>
    <n v="253.99"/>
    <n v="0.53026159210004387"/>
  </r>
  <r>
    <n v="3333"/>
    <x v="273"/>
    <n v="2026"/>
    <x v="3"/>
    <n v="10"/>
    <x v="9"/>
    <x v="2"/>
    <x v="5"/>
    <x v="0"/>
    <x v="1"/>
    <x v="3"/>
    <s v="Portable Camp Stove"/>
    <n v="3"/>
    <n v="80.67"/>
    <n v="0"/>
    <n v="39.94"/>
    <n v="242.01"/>
    <n v="119.82"/>
    <n v="122.19"/>
    <n v="0.50489649188050079"/>
  </r>
  <r>
    <n v="3830"/>
    <x v="273"/>
    <n v="2026"/>
    <x v="3"/>
    <n v="10"/>
    <x v="9"/>
    <x v="3"/>
    <x v="13"/>
    <x v="0"/>
    <x v="2"/>
    <x v="1"/>
    <s v="Summit Backpack 45L"/>
    <n v="2"/>
    <n v="152.12"/>
    <n v="0"/>
    <n v="79.53"/>
    <n v="304.24"/>
    <n v="159.06"/>
    <n v="145.18"/>
    <n v="0.47718906126742044"/>
  </r>
  <r>
    <n v="4868"/>
    <x v="273"/>
    <n v="2026"/>
    <x v="3"/>
    <n v="10"/>
    <x v="9"/>
    <x v="2"/>
    <x v="5"/>
    <x v="1"/>
    <x v="1"/>
    <x v="3"/>
    <s v="Portable Camp Stove"/>
    <n v="4"/>
    <n v="82.54"/>
    <n v="0.15"/>
    <n v="39.74"/>
    <n v="280.63600000000002"/>
    <n v="158.96"/>
    <n v="121.67600000000002"/>
    <n v="0.43357231431462823"/>
  </r>
  <r>
    <n v="2250"/>
    <x v="274"/>
    <n v="2026"/>
    <x v="3"/>
    <n v="10"/>
    <x v="9"/>
    <x v="3"/>
    <x v="13"/>
    <x v="2"/>
    <x v="0"/>
    <x v="0"/>
    <s v="Trail Bike Light"/>
    <n v="2"/>
    <n v="50.43"/>
    <n v="0"/>
    <n v="23.04"/>
    <n v="100.86"/>
    <n v="46.08"/>
    <n v="54.78"/>
    <n v="0.54312908982748365"/>
  </r>
  <r>
    <n v="2516"/>
    <x v="274"/>
    <n v="2026"/>
    <x v="3"/>
    <n v="10"/>
    <x v="9"/>
    <x v="2"/>
    <x v="10"/>
    <x v="0"/>
    <x v="1"/>
    <x v="3"/>
    <s v="Trail Tent 2P"/>
    <n v="2"/>
    <n v="198.57"/>
    <n v="0.15"/>
    <n v="101.08"/>
    <n v="337.56899999999996"/>
    <n v="202.16"/>
    <n v="135.40899999999996"/>
    <n v="0.4011298430839324"/>
  </r>
  <r>
    <n v="809"/>
    <x v="275"/>
    <n v="2026"/>
    <x v="3"/>
    <n v="10"/>
    <x v="9"/>
    <x v="3"/>
    <x v="8"/>
    <x v="0"/>
    <x v="1"/>
    <x v="4"/>
    <s v="Resistance Band Set"/>
    <n v="2"/>
    <n v="41.06"/>
    <n v="0.05"/>
    <n v="14.54"/>
    <n v="78.013999999999996"/>
    <n v="29.08"/>
    <n v="48.933999999999997"/>
    <n v="0.62724639167328944"/>
  </r>
  <r>
    <n v="1852"/>
    <x v="275"/>
    <n v="2026"/>
    <x v="3"/>
    <n v="10"/>
    <x v="9"/>
    <x v="1"/>
    <x v="12"/>
    <x v="1"/>
    <x v="2"/>
    <x v="2"/>
    <s v="Travel Backpack 35L"/>
    <n v="4"/>
    <n v="162.19"/>
    <n v="0.15"/>
    <n v="89.81"/>
    <n v="551.44600000000003"/>
    <n v="359.24"/>
    <n v="192.20600000000002"/>
    <n v="0.34854908730863948"/>
  </r>
  <r>
    <n v="3627"/>
    <x v="275"/>
    <n v="2026"/>
    <x v="3"/>
    <n v="10"/>
    <x v="9"/>
    <x v="3"/>
    <x v="4"/>
    <x v="2"/>
    <x v="1"/>
    <x v="3"/>
    <s v="Trail Tent 2P"/>
    <n v="2"/>
    <n v="192.99"/>
    <n v="0"/>
    <n v="101.73"/>
    <n v="385.98"/>
    <n v="203.46"/>
    <n v="182.52"/>
    <n v="0.47287424218871443"/>
  </r>
  <r>
    <n v="4135"/>
    <x v="275"/>
    <n v="2026"/>
    <x v="3"/>
    <n v="10"/>
    <x v="9"/>
    <x v="0"/>
    <x v="15"/>
    <x v="0"/>
    <x v="1"/>
    <x v="1"/>
    <s v="Trail Boots"/>
    <n v="3"/>
    <n v="142.33000000000001"/>
    <n v="0.1"/>
    <n v="79.19"/>
    <n v="384.291"/>
    <n v="237.57"/>
    <n v="146.721"/>
    <n v="0.3817966072585619"/>
  </r>
  <r>
    <n v="4138"/>
    <x v="275"/>
    <n v="2026"/>
    <x v="3"/>
    <n v="10"/>
    <x v="9"/>
    <x v="1"/>
    <x v="11"/>
    <x v="2"/>
    <x v="2"/>
    <x v="1"/>
    <s v="Trail Boots"/>
    <n v="4"/>
    <n v="143.63"/>
    <n v="0"/>
    <n v="80.510000000000005"/>
    <n v="574.52"/>
    <n v="322.04000000000002"/>
    <n v="252.47999999999996"/>
    <n v="0.43946250783262542"/>
  </r>
  <r>
    <n v="4286"/>
    <x v="275"/>
    <n v="2026"/>
    <x v="3"/>
    <n v="10"/>
    <x v="9"/>
    <x v="1"/>
    <x v="6"/>
    <x v="2"/>
    <x v="0"/>
    <x v="3"/>
    <s v="Alpine Tent 4P"/>
    <n v="4"/>
    <n v="341.95"/>
    <n v="0.05"/>
    <n v="199.9"/>
    <n v="1299.4099999999999"/>
    <n v="799.6"/>
    <n v="499.80999999999983"/>
    <n v="0.38464379987840625"/>
  </r>
  <r>
    <n v="4371"/>
    <x v="275"/>
    <n v="2026"/>
    <x v="3"/>
    <n v="10"/>
    <x v="9"/>
    <x v="1"/>
    <x v="6"/>
    <x v="0"/>
    <x v="0"/>
    <x v="4"/>
    <s v="Weighted Vest"/>
    <n v="1"/>
    <n v="123.81"/>
    <n v="0"/>
    <n v="68.72"/>
    <n v="123.81"/>
    <n v="68.72"/>
    <n v="55.09"/>
    <n v="0.44495598093853489"/>
  </r>
  <r>
    <n v="905"/>
    <x v="276"/>
    <n v="2026"/>
    <x v="3"/>
    <n v="10"/>
    <x v="9"/>
    <x v="2"/>
    <x v="3"/>
    <x v="0"/>
    <x v="1"/>
    <x v="1"/>
    <s v="Trail Boots"/>
    <n v="1"/>
    <n v="146.1"/>
    <n v="0"/>
    <n v="79.739999999999995"/>
    <n v="146.1"/>
    <n v="79.739999999999995"/>
    <n v="66.36"/>
    <n v="0.45420944558521564"/>
  </r>
  <r>
    <n v="1415"/>
    <x v="276"/>
    <n v="2026"/>
    <x v="3"/>
    <n v="10"/>
    <x v="9"/>
    <x v="1"/>
    <x v="11"/>
    <x v="3"/>
    <x v="0"/>
    <x v="2"/>
    <s v="Travel Backpack 35L"/>
    <n v="1"/>
    <n v="161.07"/>
    <n v="0.05"/>
    <n v="89.81"/>
    <n v="153.01649999999998"/>
    <n v="89.81"/>
    <n v="63.206499999999977"/>
    <n v="0.41306983233834249"/>
  </r>
  <r>
    <n v="2205"/>
    <x v="276"/>
    <n v="2026"/>
    <x v="3"/>
    <n v="10"/>
    <x v="9"/>
    <x v="3"/>
    <x v="13"/>
    <x v="0"/>
    <x v="1"/>
    <x v="1"/>
    <s v="Hiking Daypack 20L"/>
    <n v="5"/>
    <n v="90.12"/>
    <n v="0"/>
    <n v="46.67"/>
    <n v="450.6"/>
    <n v="233.35000000000002"/>
    <n v="217.25"/>
    <n v="0.48213493120284062"/>
  </r>
  <r>
    <n v="2374"/>
    <x v="276"/>
    <n v="2026"/>
    <x v="3"/>
    <n v="10"/>
    <x v="9"/>
    <x v="3"/>
    <x v="13"/>
    <x v="3"/>
    <x v="0"/>
    <x v="1"/>
    <s v="Trekking Poles"/>
    <n v="1"/>
    <n v="70.400000000000006"/>
    <n v="0"/>
    <n v="32.43"/>
    <n v="70.400000000000006"/>
    <n v="32.43"/>
    <n v="37.970000000000006"/>
    <n v="0.53934659090909098"/>
  </r>
  <r>
    <n v="4840"/>
    <x v="276"/>
    <n v="2026"/>
    <x v="3"/>
    <n v="10"/>
    <x v="9"/>
    <x v="1"/>
    <x v="12"/>
    <x v="1"/>
    <x v="2"/>
    <x v="3"/>
    <s v="Trail Tent 2P"/>
    <n v="6"/>
    <n v="191.08"/>
    <n v="0.1"/>
    <n v="102.93"/>
    <n v="1031.8320000000001"/>
    <n v="617.58000000000004"/>
    <n v="414.25200000000007"/>
    <n v="0.40147233270532412"/>
  </r>
  <r>
    <n v="4984"/>
    <x v="276"/>
    <n v="2026"/>
    <x v="3"/>
    <n v="10"/>
    <x v="9"/>
    <x v="2"/>
    <x v="16"/>
    <x v="0"/>
    <x v="0"/>
    <x v="4"/>
    <s v="Recovery Roller"/>
    <n v="1"/>
    <n v="36.590000000000003"/>
    <n v="0"/>
    <n v="13.62"/>
    <n v="36.590000000000003"/>
    <n v="13.62"/>
    <n v="22.970000000000006"/>
    <n v="0.62776714949439749"/>
  </r>
  <r>
    <n v="641"/>
    <x v="277"/>
    <n v="2026"/>
    <x v="3"/>
    <n v="10"/>
    <x v="9"/>
    <x v="1"/>
    <x v="11"/>
    <x v="2"/>
    <x v="0"/>
    <x v="3"/>
    <s v="Compact Sleeping Bag"/>
    <n v="2"/>
    <n v="125.38"/>
    <n v="0.05"/>
    <n v="59.12"/>
    <n v="238.22199999999998"/>
    <n v="118.24"/>
    <n v="119.98199999999999"/>
    <n v="0.5036562534106841"/>
  </r>
  <r>
    <n v="1358"/>
    <x v="277"/>
    <n v="2026"/>
    <x v="3"/>
    <n v="10"/>
    <x v="9"/>
    <x v="0"/>
    <x v="0"/>
    <x v="0"/>
    <x v="1"/>
    <x v="2"/>
    <s v="Insulated Bottle"/>
    <n v="1"/>
    <n v="35.71"/>
    <n v="0"/>
    <n v="13.3"/>
    <n v="35.71"/>
    <n v="13.3"/>
    <n v="22.41"/>
    <n v="0.62755530663679637"/>
  </r>
  <r>
    <n v="3904"/>
    <x v="277"/>
    <n v="2026"/>
    <x v="3"/>
    <n v="10"/>
    <x v="9"/>
    <x v="1"/>
    <x v="6"/>
    <x v="0"/>
    <x v="0"/>
    <x v="2"/>
    <s v="Packing Cube Set"/>
    <n v="2"/>
    <n v="46.72"/>
    <n v="0"/>
    <n v="18.39"/>
    <n v="93.44"/>
    <n v="36.78"/>
    <n v="56.66"/>
    <n v="0.60637842465753422"/>
  </r>
  <r>
    <n v="4336"/>
    <x v="277"/>
    <n v="2026"/>
    <x v="3"/>
    <n v="10"/>
    <x v="9"/>
    <x v="0"/>
    <x v="15"/>
    <x v="3"/>
    <x v="0"/>
    <x v="1"/>
    <s v="Trail Boots"/>
    <n v="1"/>
    <n v="143.16999999999999"/>
    <n v="0.05"/>
    <n v="81.290000000000006"/>
    <n v="136.01149999999998"/>
    <n v="81.290000000000006"/>
    <n v="54.721499999999978"/>
    <n v="0.40232995004098904"/>
  </r>
  <r>
    <n v="4705"/>
    <x v="277"/>
    <n v="2026"/>
    <x v="3"/>
    <n v="10"/>
    <x v="9"/>
    <x v="0"/>
    <x v="0"/>
    <x v="2"/>
    <x v="0"/>
    <x v="3"/>
    <s v="Compact Sleeping Bag"/>
    <n v="1"/>
    <n v="125.88"/>
    <n v="0"/>
    <n v="62.46"/>
    <n v="125.88"/>
    <n v="62.46"/>
    <n v="63.419999999999995"/>
    <n v="0.50381315538608196"/>
  </r>
  <r>
    <n v="1094"/>
    <x v="278"/>
    <n v="2026"/>
    <x v="3"/>
    <n v="10"/>
    <x v="9"/>
    <x v="3"/>
    <x v="4"/>
    <x v="0"/>
    <x v="1"/>
    <x v="4"/>
    <s v="Weighted Vest"/>
    <n v="2"/>
    <n v="121.81"/>
    <n v="0.05"/>
    <n v="67.72"/>
    <n v="231.43899999999999"/>
    <n v="135.44"/>
    <n v="95.998999999999995"/>
    <n v="0.41479180259161158"/>
  </r>
  <r>
    <n v="3926"/>
    <x v="278"/>
    <n v="2026"/>
    <x v="3"/>
    <n v="10"/>
    <x v="9"/>
    <x v="2"/>
    <x v="5"/>
    <x v="0"/>
    <x v="2"/>
    <x v="1"/>
    <s v="Summit Backpack 45L"/>
    <n v="6"/>
    <n v="154.93"/>
    <n v="0.05"/>
    <n v="79.430000000000007"/>
    <n v="883.101"/>
    <n v="476.58000000000004"/>
    <n v="406.52099999999996"/>
    <n v="0.46033352923391546"/>
  </r>
  <r>
    <n v="524"/>
    <x v="279"/>
    <n v="2026"/>
    <x v="3"/>
    <n v="10"/>
    <x v="9"/>
    <x v="3"/>
    <x v="8"/>
    <x v="2"/>
    <x v="1"/>
    <x v="0"/>
    <s v="Cycling Pack 12L"/>
    <n v="2"/>
    <n v="101.1"/>
    <n v="0.15"/>
    <n v="51.61"/>
    <n v="171.86999999999998"/>
    <n v="103.22"/>
    <n v="68.649999999999977"/>
    <n v="0.39942980159422814"/>
  </r>
  <r>
    <n v="2277"/>
    <x v="279"/>
    <n v="2026"/>
    <x v="3"/>
    <n v="10"/>
    <x v="9"/>
    <x v="0"/>
    <x v="0"/>
    <x v="0"/>
    <x v="1"/>
    <x v="0"/>
    <s v="Cycling Pack 12L"/>
    <n v="2"/>
    <n v="105"/>
    <n v="0"/>
    <n v="50.3"/>
    <n v="210"/>
    <n v="100.6"/>
    <n v="109.4"/>
    <n v="0.52095238095238094"/>
  </r>
  <r>
    <n v="2442"/>
    <x v="279"/>
    <n v="2026"/>
    <x v="3"/>
    <n v="10"/>
    <x v="9"/>
    <x v="2"/>
    <x v="2"/>
    <x v="1"/>
    <x v="2"/>
    <x v="1"/>
    <s v="Summit Backpack 45L"/>
    <n v="4"/>
    <n v="157.12"/>
    <n v="0.15"/>
    <n v="77.98"/>
    <n v="534.20799999999997"/>
    <n v="311.92"/>
    <n v="222.28799999999995"/>
    <n v="0.41610758356295668"/>
  </r>
  <r>
    <n v="2809"/>
    <x v="279"/>
    <n v="2026"/>
    <x v="3"/>
    <n v="10"/>
    <x v="9"/>
    <x v="3"/>
    <x v="8"/>
    <x v="0"/>
    <x v="0"/>
    <x v="1"/>
    <s v="Trekking Poles"/>
    <n v="3"/>
    <n v="70.239999999999995"/>
    <n v="0.05"/>
    <n v="31.96"/>
    <n v="200.18399999999997"/>
    <n v="95.88"/>
    <n v="104.30399999999997"/>
    <n v="0.5210406426087999"/>
  </r>
  <r>
    <n v="2946"/>
    <x v="279"/>
    <n v="2026"/>
    <x v="3"/>
    <n v="10"/>
    <x v="9"/>
    <x v="2"/>
    <x v="16"/>
    <x v="0"/>
    <x v="0"/>
    <x v="0"/>
    <s v="Cycling Pack 12L"/>
    <n v="1"/>
    <n v="103.48"/>
    <n v="0.1"/>
    <n v="51.33"/>
    <n v="93.132000000000005"/>
    <n v="51.33"/>
    <n v="41.802000000000007"/>
    <n v="0.4488467980930293"/>
  </r>
  <r>
    <n v="4147"/>
    <x v="279"/>
    <n v="2026"/>
    <x v="3"/>
    <n v="10"/>
    <x v="9"/>
    <x v="1"/>
    <x v="12"/>
    <x v="2"/>
    <x v="0"/>
    <x v="0"/>
    <s v="Compact Repair Kit"/>
    <n v="3"/>
    <n v="40.770000000000003"/>
    <n v="0.05"/>
    <n v="16.68"/>
    <n v="116.19449999999999"/>
    <n v="50.04"/>
    <n v="66.154499999999985"/>
    <n v="0.56934278300608021"/>
  </r>
  <r>
    <n v="4164"/>
    <x v="279"/>
    <n v="2026"/>
    <x v="3"/>
    <n v="10"/>
    <x v="9"/>
    <x v="0"/>
    <x v="9"/>
    <x v="2"/>
    <x v="1"/>
    <x v="1"/>
    <s v="Trail Boots"/>
    <n v="2"/>
    <n v="143.41999999999999"/>
    <n v="0"/>
    <n v="81.44"/>
    <n v="286.83999999999997"/>
    <n v="162.88"/>
    <n v="123.95999999999998"/>
    <n v="0.43215730023706594"/>
  </r>
  <r>
    <n v="4275"/>
    <x v="279"/>
    <n v="2026"/>
    <x v="3"/>
    <n v="10"/>
    <x v="9"/>
    <x v="3"/>
    <x v="7"/>
    <x v="3"/>
    <x v="0"/>
    <x v="0"/>
    <s v="Trail Bike Light"/>
    <n v="1"/>
    <n v="49.56"/>
    <n v="0.05"/>
    <n v="22.88"/>
    <n v="47.082000000000001"/>
    <n v="22.88"/>
    <n v="24.202000000000002"/>
    <n v="0.51403933562720361"/>
  </r>
  <r>
    <n v="5062"/>
    <x v="279"/>
    <n v="2026"/>
    <x v="3"/>
    <n v="10"/>
    <x v="9"/>
    <x v="1"/>
    <x v="12"/>
    <x v="0"/>
    <x v="0"/>
    <x v="2"/>
    <s v="Carry-On Duffel"/>
    <n v="4"/>
    <n v="131.05000000000001"/>
    <n v="0"/>
    <n v="67.37"/>
    <n v="524.20000000000005"/>
    <n v="269.48"/>
    <n v="254.72000000000003"/>
    <n v="0.48592140404425793"/>
  </r>
  <r>
    <n v="1126"/>
    <x v="280"/>
    <n v="2026"/>
    <x v="3"/>
    <n v="10"/>
    <x v="9"/>
    <x v="0"/>
    <x v="9"/>
    <x v="0"/>
    <x v="2"/>
    <x v="0"/>
    <s v="Trail Bike Light"/>
    <n v="1"/>
    <n v="51.35"/>
    <n v="0"/>
    <n v="22.98"/>
    <n v="51.35"/>
    <n v="22.98"/>
    <n v="28.37"/>
    <n v="0.55248296007789677"/>
  </r>
  <r>
    <n v="1865"/>
    <x v="280"/>
    <n v="2026"/>
    <x v="3"/>
    <n v="10"/>
    <x v="9"/>
    <x v="3"/>
    <x v="8"/>
    <x v="0"/>
    <x v="0"/>
    <x v="4"/>
    <s v="Resistance Band Set"/>
    <n v="1"/>
    <n v="39.659999999999997"/>
    <n v="0"/>
    <n v="14.39"/>
    <n v="39.659999999999997"/>
    <n v="14.39"/>
    <n v="25.269999999999996"/>
    <n v="0.63716591023701463"/>
  </r>
  <r>
    <n v="2471"/>
    <x v="280"/>
    <n v="2026"/>
    <x v="3"/>
    <n v="10"/>
    <x v="9"/>
    <x v="3"/>
    <x v="13"/>
    <x v="2"/>
    <x v="1"/>
    <x v="4"/>
    <s v="Resistance Band Set"/>
    <n v="1"/>
    <n v="39.79"/>
    <n v="0"/>
    <n v="14.76"/>
    <n v="39.79"/>
    <n v="14.76"/>
    <n v="25.03"/>
    <n v="0.62905252576024129"/>
  </r>
  <r>
    <n v="3208"/>
    <x v="280"/>
    <n v="2026"/>
    <x v="3"/>
    <n v="10"/>
    <x v="9"/>
    <x v="2"/>
    <x v="10"/>
    <x v="1"/>
    <x v="1"/>
    <x v="0"/>
    <s v="Compact Repair Kit"/>
    <n v="6"/>
    <n v="41.27"/>
    <n v="0.1"/>
    <n v="16.61"/>
    <n v="222.858"/>
    <n v="99.66"/>
    <n v="123.19800000000001"/>
    <n v="0.55280941227149127"/>
  </r>
  <r>
    <n v="4285"/>
    <x v="280"/>
    <n v="2026"/>
    <x v="3"/>
    <n v="10"/>
    <x v="9"/>
    <x v="3"/>
    <x v="4"/>
    <x v="0"/>
    <x v="0"/>
    <x v="1"/>
    <s v="Hiking Daypack 20L"/>
    <n v="1"/>
    <n v="93.39"/>
    <n v="0"/>
    <n v="45.98"/>
    <n v="93.39"/>
    <n v="45.98"/>
    <n v="47.410000000000004"/>
    <n v="0.50765606595995294"/>
  </r>
  <r>
    <n v="261"/>
    <x v="281"/>
    <n v="2026"/>
    <x v="3"/>
    <n v="10"/>
    <x v="9"/>
    <x v="2"/>
    <x v="3"/>
    <x v="0"/>
    <x v="2"/>
    <x v="3"/>
    <s v="Alpine Tent 4P"/>
    <n v="1"/>
    <n v="336.56"/>
    <n v="0"/>
    <n v="189.74"/>
    <n v="336.56"/>
    <n v="189.74"/>
    <n v="146.82"/>
    <n v="0.43623722367482765"/>
  </r>
  <r>
    <n v="291"/>
    <x v="281"/>
    <n v="2026"/>
    <x v="3"/>
    <n v="10"/>
    <x v="9"/>
    <x v="2"/>
    <x v="2"/>
    <x v="0"/>
    <x v="1"/>
    <x v="2"/>
    <s v="Carry-On Duffel"/>
    <n v="2"/>
    <n v="132.47999999999999"/>
    <n v="0.1"/>
    <n v="67.48"/>
    <n v="238.464"/>
    <n v="134.96"/>
    <n v="103.50399999999999"/>
    <n v="0.43404455179817497"/>
  </r>
  <r>
    <n v="670"/>
    <x v="281"/>
    <n v="2026"/>
    <x v="3"/>
    <n v="10"/>
    <x v="9"/>
    <x v="1"/>
    <x v="14"/>
    <x v="2"/>
    <x v="0"/>
    <x v="1"/>
    <s v="Hiking Daypack 20L"/>
    <n v="1"/>
    <n v="92.59"/>
    <n v="0"/>
    <n v="44.46"/>
    <n v="92.59"/>
    <n v="44.46"/>
    <n v="48.13"/>
    <n v="0.51981855491953777"/>
  </r>
  <r>
    <n v="1306"/>
    <x v="281"/>
    <n v="2026"/>
    <x v="3"/>
    <n v="10"/>
    <x v="9"/>
    <x v="3"/>
    <x v="8"/>
    <x v="2"/>
    <x v="2"/>
    <x v="4"/>
    <s v="Recovery Roller"/>
    <n v="1"/>
    <n v="35.450000000000003"/>
    <n v="0.05"/>
    <n v="14.23"/>
    <n v="33.677500000000002"/>
    <n v="14.23"/>
    <n v="19.447500000000002"/>
    <n v="0.57746269764679681"/>
  </r>
  <r>
    <n v="2400"/>
    <x v="281"/>
    <n v="2026"/>
    <x v="3"/>
    <n v="10"/>
    <x v="9"/>
    <x v="2"/>
    <x v="2"/>
    <x v="0"/>
    <x v="1"/>
    <x v="1"/>
    <s v="Hiking Daypack 20L"/>
    <n v="2"/>
    <n v="93.83"/>
    <n v="0.1"/>
    <n v="44.27"/>
    <n v="168.89400000000001"/>
    <n v="88.54"/>
    <n v="80.353999999999999"/>
    <n v="0.47576586498040191"/>
  </r>
  <r>
    <n v="3816"/>
    <x v="281"/>
    <n v="2026"/>
    <x v="3"/>
    <n v="10"/>
    <x v="9"/>
    <x v="1"/>
    <x v="12"/>
    <x v="0"/>
    <x v="1"/>
    <x v="4"/>
    <s v="Recovery Roller"/>
    <n v="1"/>
    <n v="36.32"/>
    <n v="0"/>
    <n v="13.6"/>
    <n v="36.32"/>
    <n v="13.6"/>
    <n v="22.72"/>
    <n v="0.62555066079295152"/>
  </r>
  <r>
    <n v="4038"/>
    <x v="281"/>
    <n v="2026"/>
    <x v="3"/>
    <n v="10"/>
    <x v="9"/>
    <x v="0"/>
    <x v="15"/>
    <x v="0"/>
    <x v="0"/>
    <x v="4"/>
    <s v="Weighted Vest"/>
    <n v="2"/>
    <n v="125.56"/>
    <n v="0.1"/>
    <n v="67.260000000000005"/>
    <n v="226.00800000000001"/>
    <n v="134.52000000000001"/>
    <n v="91.488"/>
    <n v="0.40479983009450993"/>
  </r>
  <r>
    <n v="4686"/>
    <x v="281"/>
    <n v="2026"/>
    <x v="3"/>
    <n v="10"/>
    <x v="9"/>
    <x v="0"/>
    <x v="15"/>
    <x v="3"/>
    <x v="1"/>
    <x v="3"/>
    <s v="Compact Sleeping Bag"/>
    <n v="2"/>
    <n v="124.91"/>
    <n v="0"/>
    <n v="60.33"/>
    <n v="249.82"/>
    <n v="120.66"/>
    <n v="129.16"/>
    <n v="0.51701224881914976"/>
  </r>
  <r>
    <n v="5076"/>
    <x v="281"/>
    <n v="2026"/>
    <x v="3"/>
    <n v="10"/>
    <x v="9"/>
    <x v="1"/>
    <x v="12"/>
    <x v="0"/>
    <x v="1"/>
    <x v="3"/>
    <s v="Trail Tent 2P"/>
    <n v="1"/>
    <n v="199.32"/>
    <n v="0"/>
    <n v="103.83"/>
    <n v="199.32"/>
    <n v="103.83"/>
    <n v="95.49"/>
    <n v="0.4790788681517158"/>
  </r>
  <r>
    <n v="1339"/>
    <x v="282"/>
    <n v="2026"/>
    <x v="3"/>
    <n v="10"/>
    <x v="9"/>
    <x v="1"/>
    <x v="11"/>
    <x v="0"/>
    <x v="0"/>
    <x v="3"/>
    <s v="Alpine Tent 4P"/>
    <n v="4"/>
    <n v="337.38"/>
    <n v="0.05"/>
    <n v="194.94"/>
    <n v="1282.0439999999999"/>
    <n v="779.76"/>
    <n v="502.28399999999988"/>
    <n v="0.39178374533167343"/>
  </r>
  <r>
    <n v="1884"/>
    <x v="282"/>
    <n v="2026"/>
    <x v="3"/>
    <n v="10"/>
    <x v="9"/>
    <x v="2"/>
    <x v="2"/>
    <x v="0"/>
    <x v="2"/>
    <x v="3"/>
    <s v="Portable Camp Stove"/>
    <n v="3"/>
    <n v="82.18"/>
    <n v="0.1"/>
    <n v="39.82"/>
    <n v="221.88600000000002"/>
    <n v="119.46000000000001"/>
    <n v="102.42600000000002"/>
    <n v="0.46161542413671885"/>
  </r>
  <r>
    <n v="3568"/>
    <x v="282"/>
    <n v="2026"/>
    <x v="3"/>
    <n v="10"/>
    <x v="9"/>
    <x v="0"/>
    <x v="15"/>
    <x v="1"/>
    <x v="1"/>
    <x v="1"/>
    <s v="Trekking Poles"/>
    <n v="15"/>
    <n v="70.25"/>
    <n v="0.1"/>
    <n v="32.19"/>
    <n v="948.375"/>
    <n v="482.84999999999997"/>
    <n v="465.52500000000003"/>
    <n v="0.49086595492289448"/>
  </r>
  <r>
    <n v="4171"/>
    <x v="282"/>
    <n v="2026"/>
    <x v="3"/>
    <n v="10"/>
    <x v="9"/>
    <x v="3"/>
    <x v="7"/>
    <x v="2"/>
    <x v="1"/>
    <x v="2"/>
    <s v="Insulated Bottle"/>
    <n v="2"/>
    <n v="35.36"/>
    <n v="0"/>
    <n v="13.49"/>
    <n v="70.72"/>
    <n v="26.98"/>
    <n v="43.739999999999995"/>
    <n v="0.61849547511312208"/>
  </r>
  <r>
    <n v="4477"/>
    <x v="282"/>
    <n v="2026"/>
    <x v="3"/>
    <n v="10"/>
    <x v="9"/>
    <x v="2"/>
    <x v="5"/>
    <x v="2"/>
    <x v="1"/>
    <x v="2"/>
    <s v="Packing Cube Set"/>
    <n v="1"/>
    <n v="46.01"/>
    <n v="0"/>
    <n v="18.239999999999998"/>
    <n v="46.01"/>
    <n v="18.239999999999998"/>
    <n v="27.77"/>
    <n v="0.6035644425124973"/>
  </r>
  <r>
    <n v="3368"/>
    <x v="283"/>
    <n v="2026"/>
    <x v="3"/>
    <n v="10"/>
    <x v="9"/>
    <x v="0"/>
    <x v="9"/>
    <x v="0"/>
    <x v="0"/>
    <x v="1"/>
    <s v="Hiking Daypack 20L"/>
    <n v="1"/>
    <n v="89.88"/>
    <n v="0"/>
    <n v="46.15"/>
    <n v="89.88"/>
    <n v="46.15"/>
    <n v="43.73"/>
    <n v="0.48653760569648419"/>
  </r>
  <r>
    <n v="3566"/>
    <x v="283"/>
    <n v="2026"/>
    <x v="3"/>
    <n v="10"/>
    <x v="9"/>
    <x v="1"/>
    <x v="12"/>
    <x v="0"/>
    <x v="1"/>
    <x v="4"/>
    <s v="Resistance Band Set"/>
    <n v="1"/>
    <n v="41.33"/>
    <n v="0"/>
    <n v="14.47"/>
    <n v="41.33"/>
    <n v="14.47"/>
    <n v="26.86"/>
    <n v="0.6498911202516332"/>
  </r>
  <r>
    <n v="4420"/>
    <x v="283"/>
    <n v="2026"/>
    <x v="3"/>
    <n v="10"/>
    <x v="9"/>
    <x v="2"/>
    <x v="5"/>
    <x v="1"/>
    <x v="2"/>
    <x v="0"/>
    <s v="Compact Repair Kit"/>
    <n v="15"/>
    <n v="40.78"/>
    <n v="0.15"/>
    <n v="17.07"/>
    <n v="519.94500000000005"/>
    <n v="256.05"/>
    <n v="263.89500000000004"/>
    <n v="0.5075440671609498"/>
  </r>
  <r>
    <n v="513"/>
    <x v="284"/>
    <n v="2026"/>
    <x v="3"/>
    <n v="10"/>
    <x v="9"/>
    <x v="3"/>
    <x v="7"/>
    <x v="0"/>
    <x v="2"/>
    <x v="2"/>
    <s v="Travel Backpack 35L"/>
    <n v="1"/>
    <n v="163.87"/>
    <n v="0"/>
    <n v="85.76"/>
    <n v="163.87"/>
    <n v="85.76"/>
    <n v="78.11"/>
    <n v="0.47665832672240188"/>
  </r>
  <r>
    <n v="786"/>
    <x v="284"/>
    <n v="2026"/>
    <x v="3"/>
    <n v="10"/>
    <x v="9"/>
    <x v="2"/>
    <x v="3"/>
    <x v="0"/>
    <x v="1"/>
    <x v="4"/>
    <s v="Recovery Roller"/>
    <n v="1"/>
    <n v="35.39"/>
    <n v="0.05"/>
    <n v="13.68"/>
    <n v="33.6205"/>
    <n v="13.68"/>
    <n v="19.9405"/>
    <n v="0.59310539700480358"/>
  </r>
  <r>
    <n v="3771"/>
    <x v="284"/>
    <n v="2026"/>
    <x v="3"/>
    <n v="10"/>
    <x v="9"/>
    <x v="2"/>
    <x v="3"/>
    <x v="0"/>
    <x v="2"/>
    <x v="3"/>
    <s v="Portable Camp Stove"/>
    <n v="2"/>
    <n v="80.2"/>
    <n v="0"/>
    <n v="39.590000000000003"/>
    <n v="160.4"/>
    <n v="79.180000000000007"/>
    <n v="81.22"/>
    <n v="0.50635910224438896"/>
  </r>
  <r>
    <n v="3910"/>
    <x v="284"/>
    <n v="2026"/>
    <x v="3"/>
    <n v="10"/>
    <x v="9"/>
    <x v="2"/>
    <x v="2"/>
    <x v="0"/>
    <x v="2"/>
    <x v="0"/>
    <s v="Compact Repair Kit"/>
    <n v="3"/>
    <n v="41.09"/>
    <n v="0"/>
    <n v="17.18"/>
    <n v="123.27000000000001"/>
    <n v="51.54"/>
    <n v="71.730000000000018"/>
    <n v="0.58189340472134354"/>
  </r>
  <r>
    <n v="330"/>
    <x v="285"/>
    <n v="2026"/>
    <x v="3"/>
    <n v="10"/>
    <x v="9"/>
    <x v="1"/>
    <x v="12"/>
    <x v="1"/>
    <x v="2"/>
    <x v="2"/>
    <s v="Insulated Bottle"/>
    <n v="5"/>
    <n v="36.97"/>
    <n v="0.15"/>
    <n v="13.93"/>
    <n v="157.1225"/>
    <n v="69.650000000000006"/>
    <n v="87.472499999999997"/>
    <n v="0.55671530175500006"/>
  </r>
  <r>
    <n v="707"/>
    <x v="285"/>
    <n v="2026"/>
    <x v="3"/>
    <n v="10"/>
    <x v="9"/>
    <x v="2"/>
    <x v="5"/>
    <x v="2"/>
    <x v="1"/>
    <x v="2"/>
    <s v="Insulated Bottle"/>
    <n v="4"/>
    <n v="35.880000000000003"/>
    <n v="0.05"/>
    <n v="13.45"/>
    <n v="136.34399999999999"/>
    <n v="53.8"/>
    <n v="82.543999999999997"/>
    <n v="0.60540984568444522"/>
  </r>
  <r>
    <n v="989"/>
    <x v="285"/>
    <n v="2026"/>
    <x v="3"/>
    <n v="10"/>
    <x v="9"/>
    <x v="1"/>
    <x v="11"/>
    <x v="0"/>
    <x v="0"/>
    <x v="0"/>
    <s v="Compact Repair Kit"/>
    <n v="3"/>
    <n v="40.42"/>
    <n v="0"/>
    <n v="16.79"/>
    <n v="121.26"/>
    <n v="50.37"/>
    <n v="70.890000000000015"/>
    <n v="0.58461157842652167"/>
  </r>
  <r>
    <n v="1904"/>
    <x v="285"/>
    <n v="2026"/>
    <x v="3"/>
    <n v="10"/>
    <x v="9"/>
    <x v="3"/>
    <x v="8"/>
    <x v="2"/>
    <x v="0"/>
    <x v="0"/>
    <s v="Trail Bike Light"/>
    <n v="1"/>
    <n v="50.34"/>
    <n v="0.15"/>
    <n v="22.56"/>
    <n v="42.789000000000001"/>
    <n v="22.56"/>
    <n v="20.229000000000003"/>
    <n v="0.47276169108883132"/>
  </r>
  <r>
    <n v="2854"/>
    <x v="285"/>
    <n v="2026"/>
    <x v="3"/>
    <n v="10"/>
    <x v="9"/>
    <x v="0"/>
    <x v="15"/>
    <x v="2"/>
    <x v="1"/>
    <x v="2"/>
    <s v="Insulated Bottle"/>
    <n v="3"/>
    <n v="36.049999999999997"/>
    <n v="0.1"/>
    <n v="13.87"/>
    <n v="97.334999999999994"/>
    <n v="41.61"/>
    <n v="55.724999999999994"/>
    <n v="0.57250732008013561"/>
  </r>
  <r>
    <n v="3212"/>
    <x v="285"/>
    <n v="2026"/>
    <x v="3"/>
    <n v="10"/>
    <x v="9"/>
    <x v="2"/>
    <x v="2"/>
    <x v="1"/>
    <x v="0"/>
    <x v="0"/>
    <s v="Compact Repair Kit"/>
    <n v="15"/>
    <n v="40"/>
    <n v="0.1"/>
    <n v="16.420000000000002"/>
    <n v="540"/>
    <n v="246.3"/>
    <n v="293.7"/>
    <n v="0.54388888888888887"/>
  </r>
  <r>
    <n v="4479"/>
    <x v="285"/>
    <n v="2026"/>
    <x v="3"/>
    <n v="10"/>
    <x v="9"/>
    <x v="3"/>
    <x v="7"/>
    <x v="2"/>
    <x v="0"/>
    <x v="1"/>
    <s v="Summit Backpack 45L"/>
    <n v="1"/>
    <n v="151.68"/>
    <n v="0.05"/>
    <n v="78.98"/>
    <n v="144.096"/>
    <n v="78.98"/>
    <n v="65.116"/>
    <n v="0.45189318232289583"/>
  </r>
  <r>
    <n v="4574"/>
    <x v="285"/>
    <n v="2026"/>
    <x v="3"/>
    <n v="10"/>
    <x v="9"/>
    <x v="1"/>
    <x v="14"/>
    <x v="0"/>
    <x v="2"/>
    <x v="4"/>
    <s v="Recovery Roller"/>
    <n v="1"/>
    <n v="36.53"/>
    <n v="0"/>
    <n v="14.01"/>
    <n v="36.53"/>
    <n v="14.01"/>
    <n v="22.520000000000003"/>
    <n v="0.61647960580344929"/>
  </r>
  <r>
    <n v="4815"/>
    <x v="285"/>
    <n v="2026"/>
    <x v="3"/>
    <n v="10"/>
    <x v="9"/>
    <x v="0"/>
    <x v="0"/>
    <x v="2"/>
    <x v="2"/>
    <x v="0"/>
    <s v="Compact Repair Kit"/>
    <n v="1"/>
    <n v="39.89"/>
    <n v="0.05"/>
    <n v="16.91"/>
    <n v="37.895499999999998"/>
    <n v="16.91"/>
    <n v="20.985499999999998"/>
    <n v="0.55377287540737019"/>
  </r>
  <r>
    <n v="5027"/>
    <x v="285"/>
    <n v="2026"/>
    <x v="3"/>
    <n v="10"/>
    <x v="9"/>
    <x v="2"/>
    <x v="10"/>
    <x v="0"/>
    <x v="1"/>
    <x v="1"/>
    <s v="Summit Backpack 45L"/>
    <n v="1"/>
    <n v="154.53"/>
    <n v="0"/>
    <n v="77.930000000000007"/>
    <n v="154.53"/>
    <n v="77.930000000000007"/>
    <n v="76.599999999999994"/>
    <n v="0.49569662848637802"/>
  </r>
  <r>
    <n v="1794"/>
    <x v="286"/>
    <n v="2026"/>
    <x v="3"/>
    <n v="10"/>
    <x v="9"/>
    <x v="3"/>
    <x v="8"/>
    <x v="3"/>
    <x v="2"/>
    <x v="0"/>
    <s v="Trail Bike Light"/>
    <n v="2"/>
    <n v="50.64"/>
    <n v="0.05"/>
    <n v="22.28"/>
    <n v="96.215999999999994"/>
    <n v="44.56"/>
    <n v="51.655999999999992"/>
    <n v="0.53687536376486233"/>
  </r>
  <r>
    <n v="1867"/>
    <x v="286"/>
    <n v="2026"/>
    <x v="3"/>
    <n v="10"/>
    <x v="9"/>
    <x v="0"/>
    <x v="0"/>
    <x v="0"/>
    <x v="1"/>
    <x v="4"/>
    <s v="Resistance Band Set"/>
    <n v="3"/>
    <n v="40.880000000000003"/>
    <n v="0.05"/>
    <n v="14.59"/>
    <n v="116.50800000000001"/>
    <n v="43.769999999999996"/>
    <n v="72.738000000000014"/>
    <n v="0.62431764342362761"/>
  </r>
  <r>
    <n v="2088"/>
    <x v="286"/>
    <n v="2026"/>
    <x v="3"/>
    <n v="10"/>
    <x v="9"/>
    <x v="3"/>
    <x v="4"/>
    <x v="2"/>
    <x v="0"/>
    <x v="1"/>
    <s v="Trail Boots"/>
    <n v="1"/>
    <n v="141.77000000000001"/>
    <n v="0"/>
    <n v="78.48"/>
    <n v="141.77000000000001"/>
    <n v="78.48"/>
    <n v="63.290000000000006"/>
    <n v="0.44642731184312623"/>
  </r>
  <r>
    <n v="2270"/>
    <x v="286"/>
    <n v="2026"/>
    <x v="3"/>
    <n v="10"/>
    <x v="9"/>
    <x v="3"/>
    <x v="7"/>
    <x v="0"/>
    <x v="1"/>
    <x v="3"/>
    <s v="Trail Tent 2P"/>
    <n v="3"/>
    <n v="199.99"/>
    <n v="0.15"/>
    <n v="101.86"/>
    <n v="509.97450000000003"/>
    <n v="305.58"/>
    <n v="204.39450000000005"/>
    <n v="0.40079356909021929"/>
  </r>
  <r>
    <n v="3789"/>
    <x v="286"/>
    <n v="2026"/>
    <x v="3"/>
    <n v="10"/>
    <x v="9"/>
    <x v="3"/>
    <x v="4"/>
    <x v="3"/>
    <x v="1"/>
    <x v="0"/>
    <s v="Trail Bike Light"/>
    <n v="2"/>
    <n v="50.56"/>
    <n v="0"/>
    <n v="23.04"/>
    <n v="101.12"/>
    <n v="46.08"/>
    <n v="55.040000000000006"/>
    <n v="0.54430379746835444"/>
  </r>
  <r>
    <n v="4323"/>
    <x v="286"/>
    <n v="2026"/>
    <x v="3"/>
    <n v="10"/>
    <x v="9"/>
    <x v="3"/>
    <x v="7"/>
    <x v="0"/>
    <x v="1"/>
    <x v="2"/>
    <s v="Packing Cube Set"/>
    <n v="1"/>
    <n v="47.38"/>
    <n v="0"/>
    <n v="17.86"/>
    <n v="47.38"/>
    <n v="17.86"/>
    <n v="29.520000000000003"/>
    <n v="0.62304769945124527"/>
  </r>
  <r>
    <n v="276"/>
    <x v="287"/>
    <n v="2026"/>
    <x v="3"/>
    <n v="10"/>
    <x v="9"/>
    <x v="2"/>
    <x v="2"/>
    <x v="0"/>
    <x v="2"/>
    <x v="1"/>
    <s v="Hiking Daypack 20L"/>
    <n v="1"/>
    <n v="92.74"/>
    <n v="0.15"/>
    <n v="44.52"/>
    <n v="78.828999999999994"/>
    <n v="44.52"/>
    <n v="34.30899999999999"/>
    <n v="0.43523322635070844"/>
  </r>
  <r>
    <n v="791"/>
    <x v="287"/>
    <n v="2026"/>
    <x v="3"/>
    <n v="10"/>
    <x v="9"/>
    <x v="3"/>
    <x v="13"/>
    <x v="2"/>
    <x v="0"/>
    <x v="0"/>
    <s v="Trail Bike Light"/>
    <n v="3"/>
    <n v="51.57"/>
    <n v="0.1"/>
    <n v="21.82"/>
    <n v="139.239"/>
    <n v="65.460000000000008"/>
    <n v="73.778999999999996"/>
    <n v="0.52987309589985565"/>
  </r>
  <r>
    <n v="1033"/>
    <x v="287"/>
    <n v="2026"/>
    <x v="3"/>
    <n v="10"/>
    <x v="9"/>
    <x v="1"/>
    <x v="12"/>
    <x v="0"/>
    <x v="1"/>
    <x v="1"/>
    <s v="Trekking Poles"/>
    <n v="1"/>
    <n v="70.47"/>
    <n v="0.1"/>
    <n v="31.52"/>
    <n v="63.423000000000002"/>
    <n v="31.52"/>
    <n v="31.903000000000002"/>
    <n v="0.50301940936253409"/>
  </r>
  <r>
    <n v="1247"/>
    <x v="287"/>
    <n v="2026"/>
    <x v="3"/>
    <n v="10"/>
    <x v="9"/>
    <x v="0"/>
    <x v="0"/>
    <x v="0"/>
    <x v="1"/>
    <x v="1"/>
    <s v="Trekking Poles"/>
    <n v="1"/>
    <n v="71.05"/>
    <n v="0"/>
    <n v="33.32"/>
    <n v="71.05"/>
    <n v="33.32"/>
    <n v="37.729999999999997"/>
    <n v="0.53103448275862064"/>
  </r>
  <r>
    <n v="1321"/>
    <x v="287"/>
    <n v="2026"/>
    <x v="3"/>
    <n v="10"/>
    <x v="9"/>
    <x v="3"/>
    <x v="13"/>
    <x v="2"/>
    <x v="0"/>
    <x v="0"/>
    <s v="Compact Repair Kit"/>
    <n v="3"/>
    <n v="39.83"/>
    <n v="0.1"/>
    <n v="16.93"/>
    <n v="107.541"/>
    <n v="50.79"/>
    <n v="56.750999999999998"/>
    <n v="0.52771501101905316"/>
  </r>
  <r>
    <n v="2048"/>
    <x v="287"/>
    <n v="2026"/>
    <x v="3"/>
    <n v="10"/>
    <x v="9"/>
    <x v="3"/>
    <x v="7"/>
    <x v="0"/>
    <x v="1"/>
    <x v="4"/>
    <s v="Training Mat"/>
    <n v="3"/>
    <n v="49.5"/>
    <n v="0.05"/>
    <n v="22"/>
    <n v="141.07499999999999"/>
    <n v="66"/>
    <n v="75.074999999999989"/>
    <n v="0.53216374269005839"/>
  </r>
  <r>
    <n v="2082"/>
    <x v="287"/>
    <n v="2026"/>
    <x v="3"/>
    <n v="10"/>
    <x v="9"/>
    <x v="1"/>
    <x v="6"/>
    <x v="3"/>
    <x v="1"/>
    <x v="1"/>
    <s v="Hiking Daypack 20L"/>
    <n v="1"/>
    <n v="91.99"/>
    <n v="0"/>
    <n v="44.86"/>
    <n v="91.99"/>
    <n v="44.86"/>
    <n v="47.129999999999995"/>
    <n v="0.51233829764104788"/>
  </r>
  <r>
    <n v="2177"/>
    <x v="287"/>
    <n v="2026"/>
    <x v="3"/>
    <n v="10"/>
    <x v="9"/>
    <x v="0"/>
    <x v="15"/>
    <x v="3"/>
    <x v="0"/>
    <x v="0"/>
    <s v="Commuter Helmet"/>
    <n v="1"/>
    <n v="79.78"/>
    <n v="0.05"/>
    <n v="41.59"/>
    <n v="75.790999999999997"/>
    <n v="41.59"/>
    <n v="34.200999999999993"/>
    <n v="0.45125410668812915"/>
  </r>
  <r>
    <n v="3776"/>
    <x v="287"/>
    <n v="2026"/>
    <x v="3"/>
    <n v="10"/>
    <x v="9"/>
    <x v="3"/>
    <x v="8"/>
    <x v="0"/>
    <x v="0"/>
    <x v="0"/>
    <s v="Commuter Helmet"/>
    <n v="1"/>
    <n v="82.97"/>
    <n v="0"/>
    <n v="43.09"/>
    <n v="82.97"/>
    <n v="43.09"/>
    <n v="39.879999999999995"/>
    <n v="0.48065565867180904"/>
  </r>
  <r>
    <n v="4542"/>
    <x v="287"/>
    <n v="2026"/>
    <x v="3"/>
    <n v="10"/>
    <x v="9"/>
    <x v="0"/>
    <x v="9"/>
    <x v="0"/>
    <x v="2"/>
    <x v="0"/>
    <s v="Cycling Pack 12L"/>
    <n v="1"/>
    <n v="103.33"/>
    <n v="0"/>
    <n v="50.85"/>
    <n v="103.33"/>
    <n v="50.85"/>
    <n v="52.48"/>
    <n v="0.5078873512048776"/>
  </r>
  <r>
    <n v="36"/>
    <x v="288"/>
    <n v="2026"/>
    <x v="3"/>
    <n v="10"/>
    <x v="9"/>
    <x v="0"/>
    <x v="9"/>
    <x v="0"/>
    <x v="1"/>
    <x v="1"/>
    <s v="Trail Boots"/>
    <n v="3"/>
    <n v="142.54"/>
    <n v="0.05"/>
    <n v="81.599999999999994"/>
    <n v="406.23899999999998"/>
    <n v="244.79999999999998"/>
    <n v="161.43899999999999"/>
    <n v="0.39739906803630376"/>
  </r>
  <r>
    <n v="64"/>
    <x v="288"/>
    <n v="2026"/>
    <x v="3"/>
    <n v="10"/>
    <x v="9"/>
    <x v="2"/>
    <x v="16"/>
    <x v="0"/>
    <x v="1"/>
    <x v="1"/>
    <s v="Hiking Daypack 20L"/>
    <n v="3"/>
    <n v="92.14"/>
    <n v="0.1"/>
    <n v="46.43"/>
    <n v="248.77800000000002"/>
    <n v="139.29"/>
    <n v="109.48800000000003"/>
    <n v="0.44010322456165746"/>
  </r>
  <r>
    <n v="529"/>
    <x v="288"/>
    <n v="2026"/>
    <x v="3"/>
    <n v="10"/>
    <x v="9"/>
    <x v="3"/>
    <x v="7"/>
    <x v="2"/>
    <x v="2"/>
    <x v="2"/>
    <s v="Travel Backpack 35L"/>
    <n v="2"/>
    <n v="165.23"/>
    <n v="0"/>
    <n v="88.87"/>
    <n v="330.46"/>
    <n v="177.74"/>
    <n v="152.71999999999997"/>
    <n v="0.46214367850874533"/>
  </r>
  <r>
    <n v="1815"/>
    <x v="288"/>
    <n v="2026"/>
    <x v="3"/>
    <n v="10"/>
    <x v="9"/>
    <x v="3"/>
    <x v="4"/>
    <x v="0"/>
    <x v="2"/>
    <x v="4"/>
    <s v="Weighted Vest"/>
    <n v="1"/>
    <n v="121.92"/>
    <n v="0"/>
    <n v="71.02"/>
    <n v="121.92"/>
    <n v="71.02"/>
    <n v="50.900000000000006"/>
    <n v="0.41748687664042"/>
  </r>
  <r>
    <n v="1820"/>
    <x v="288"/>
    <n v="2026"/>
    <x v="3"/>
    <n v="10"/>
    <x v="9"/>
    <x v="1"/>
    <x v="1"/>
    <x v="0"/>
    <x v="0"/>
    <x v="2"/>
    <s v="Insulated Bottle"/>
    <n v="3"/>
    <n v="36.46"/>
    <n v="0.05"/>
    <n v="13.9"/>
    <n v="103.91099999999999"/>
    <n v="41.7"/>
    <n v="62.210999999999984"/>
    <n v="0.5986950370990558"/>
  </r>
  <r>
    <n v="2028"/>
    <x v="288"/>
    <n v="2026"/>
    <x v="3"/>
    <n v="10"/>
    <x v="9"/>
    <x v="3"/>
    <x v="4"/>
    <x v="2"/>
    <x v="2"/>
    <x v="4"/>
    <s v="Training Mat"/>
    <n v="3"/>
    <n v="51.89"/>
    <n v="0.1"/>
    <n v="21.56"/>
    <n v="140.10300000000001"/>
    <n v="64.679999999999993"/>
    <n v="75.423000000000016"/>
    <n v="0.53833965011455864"/>
  </r>
  <r>
    <n v="2741"/>
    <x v="288"/>
    <n v="2026"/>
    <x v="3"/>
    <n v="10"/>
    <x v="9"/>
    <x v="3"/>
    <x v="4"/>
    <x v="0"/>
    <x v="0"/>
    <x v="4"/>
    <s v="Resistance Band Set"/>
    <n v="1"/>
    <n v="40.75"/>
    <n v="0"/>
    <n v="14.7"/>
    <n v="40.75"/>
    <n v="14.7"/>
    <n v="26.05"/>
    <n v="0.63926380368098157"/>
  </r>
  <r>
    <n v="3602"/>
    <x v="288"/>
    <n v="2026"/>
    <x v="3"/>
    <n v="10"/>
    <x v="9"/>
    <x v="2"/>
    <x v="5"/>
    <x v="1"/>
    <x v="2"/>
    <x v="3"/>
    <s v="Alpine Tent 4P"/>
    <n v="4"/>
    <n v="345.13"/>
    <n v="0.05"/>
    <n v="200.02"/>
    <n v="1311.4939999999999"/>
    <n v="800.08"/>
    <n v="511.41399999999987"/>
    <n v="0.38994764749209671"/>
  </r>
  <r>
    <n v="4116"/>
    <x v="288"/>
    <n v="2026"/>
    <x v="3"/>
    <n v="10"/>
    <x v="9"/>
    <x v="1"/>
    <x v="6"/>
    <x v="2"/>
    <x v="1"/>
    <x v="2"/>
    <s v="Insulated Bottle"/>
    <n v="2"/>
    <n v="37.1"/>
    <n v="0"/>
    <n v="13.31"/>
    <n v="74.2"/>
    <n v="26.62"/>
    <n v="47.58"/>
    <n v="0.64123989218328836"/>
  </r>
  <r>
    <n v="4197"/>
    <x v="288"/>
    <n v="2026"/>
    <x v="3"/>
    <n v="10"/>
    <x v="9"/>
    <x v="3"/>
    <x v="7"/>
    <x v="3"/>
    <x v="1"/>
    <x v="1"/>
    <s v="Hiking Daypack 20L"/>
    <n v="3"/>
    <n v="94.19"/>
    <n v="0"/>
    <n v="44.89"/>
    <n v="282.57"/>
    <n v="134.67000000000002"/>
    <n v="147.89999999999998"/>
    <n v="0.52341012846374346"/>
  </r>
  <r>
    <n v="360"/>
    <x v="289"/>
    <n v="2026"/>
    <x v="3"/>
    <n v="10"/>
    <x v="9"/>
    <x v="3"/>
    <x v="8"/>
    <x v="0"/>
    <x v="0"/>
    <x v="3"/>
    <s v="Portable Camp Stove"/>
    <n v="2"/>
    <n v="82.52"/>
    <n v="0.05"/>
    <n v="38.61"/>
    <n v="156.78799999999998"/>
    <n v="77.22"/>
    <n v="79.567999999999984"/>
    <n v="0.50748781794525089"/>
  </r>
  <r>
    <n v="427"/>
    <x v="289"/>
    <n v="2026"/>
    <x v="3"/>
    <n v="10"/>
    <x v="9"/>
    <x v="3"/>
    <x v="13"/>
    <x v="0"/>
    <x v="2"/>
    <x v="1"/>
    <s v="Summit Backpack 45L"/>
    <n v="1"/>
    <n v="155.16"/>
    <n v="0"/>
    <n v="78.84"/>
    <n v="155.16"/>
    <n v="78.84"/>
    <n v="76.319999999999993"/>
    <n v="0.49187935034802782"/>
  </r>
  <r>
    <n v="1018"/>
    <x v="289"/>
    <n v="2026"/>
    <x v="3"/>
    <n v="10"/>
    <x v="9"/>
    <x v="3"/>
    <x v="13"/>
    <x v="3"/>
    <x v="0"/>
    <x v="2"/>
    <s v="Packing Cube Set"/>
    <n v="1"/>
    <n v="46.36"/>
    <n v="0.05"/>
    <n v="18.399999999999999"/>
    <n v="44.041999999999994"/>
    <n v="18.399999999999999"/>
    <n v="25.641999999999996"/>
    <n v="0.58221697470596245"/>
  </r>
  <r>
    <n v="1179"/>
    <x v="289"/>
    <n v="2026"/>
    <x v="3"/>
    <n v="10"/>
    <x v="9"/>
    <x v="2"/>
    <x v="16"/>
    <x v="0"/>
    <x v="2"/>
    <x v="0"/>
    <s v="Commuter Helmet"/>
    <n v="1"/>
    <n v="81.47"/>
    <n v="0"/>
    <n v="43.67"/>
    <n v="81.47"/>
    <n v="43.67"/>
    <n v="37.799999999999997"/>
    <n v="0.463974469129741"/>
  </r>
  <r>
    <n v="2267"/>
    <x v="289"/>
    <n v="2026"/>
    <x v="3"/>
    <n v="10"/>
    <x v="9"/>
    <x v="0"/>
    <x v="15"/>
    <x v="0"/>
    <x v="0"/>
    <x v="2"/>
    <s v="Carry-On Duffel"/>
    <n v="1"/>
    <n v="134.31"/>
    <n v="0.05"/>
    <n v="67.239999999999995"/>
    <n v="127.5945"/>
    <n v="67.239999999999995"/>
    <n v="60.354500000000002"/>
    <n v="0.47301803761133909"/>
  </r>
  <r>
    <n v="2656"/>
    <x v="289"/>
    <n v="2026"/>
    <x v="3"/>
    <n v="10"/>
    <x v="9"/>
    <x v="2"/>
    <x v="16"/>
    <x v="0"/>
    <x v="1"/>
    <x v="3"/>
    <s v="Compact Sleeping Bag"/>
    <n v="1"/>
    <n v="123.11"/>
    <n v="0"/>
    <n v="58.99"/>
    <n v="123.11"/>
    <n v="58.99"/>
    <n v="64.12"/>
    <n v="0.52083502558687356"/>
  </r>
  <r>
    <n v="2867"/>
    <x v="289"/>
    <n v="2026"/>
    <x v="3"/>
    <n v="10"/>
    <x v="9"/>
    <x v="1"/>
    <x v="6"/>
    <x v="0"/>
    <x v="1"/>
    <x v="3"/>
    <s v="Portable Camp Stove"/>
    <n v="1"/>
    <n v="81.239999999999995"/>
    <n v="0"/>
    <n v="38.65"/>
    <n v="81.239999999999995"/>
    <n v="38.65"/>
    <n v="42.589999999999996"/>
    <n v="0.52424913835548992"/>
  </r>
  <r>
    <n v="3335"/>
    <x v="289"/>
    <n v="2026"/>
    <x v="3"/>
    <n v="10"/>
    <x v="9"/>
    <x v="0"/>
    <x v="9"/>
    <x v="3"/>
    <x v="0"/>
    <x v="1"/>
    <s v="Trekking Poles"/>
    <n v="1"/>
    <n v="70.81"/>
    <n v="0.15"/>
    <n v="32.93"/>
    <n v="60.188499999999998"/>
    <n v="32.93"/>
    <n v="27.258499999999998"/>
    <n v="0.45288551799762411"/>
  </r>
  <r>
    <n v="3770"/>
    <x v="289"/>
    <n v="2026"/>
    <x v="3"/>
    <n v="10"/>
    <x v="9"/>
    <x v="3"/>
    <x v="13"/>
    <x v="0"/>
    <x v="2"/>
    <x v="3"/>
    <s v="Trail Tent 2P"/>
    <n v="6"/>
    <n v="200.26"/>
    <n v="0"/>
    <n v="106.71"/>
    <n v="1201.56"/>
    <n v="640.26"/>
    <n v="561.29999999999995"/>
    <n v="0.46714271447118744"/>
  </r>
  <r>
    <n v="4065"/>
    <x v="289"/>
    <n v="2026"/>
    <x v="3"/>
    <n v="10"/>
    <x v="9"/>
    <x v="3"/>
    <x v="4"/>
    <x v="0"/>
    <x v="1"/>
    <x v="4"/>
    <s v="Recovery Roller"/>
    <n v="3"/>
    <n v="36.75"/>
    <n v="0.05"/>
    <n v="13.71"/>
    <n v="104.7375"/>
    <n v="41.13"/>
    <n v="63.607499999999995"/>
    <n v="0.60730397422126747"/>
  </r>
  <r>
    <n v="4222"/>
    <x v="289"/>
    <n v="2026"/>
    <x v="3"/>
    <n v="10"/>
    <x v="9"/>
    <x v="2"/>
    <x v="16"/>
    <x v="0"/>
    <x v="0"/>
    <x v="1"/>
    <s v="Hiking Daypack 20L"/>
    <n v="2"/>
    <n v="92.41"/>
    <n v="0.1"/>
    <n v="45.42"/>
    <n v="166.33799999999999"/>
    <n v="90.84"/>
    <n v="75.49799999999999"/>
    <n v="0.4538830573891714"/>
  </r>
  <r>
    <n v="4304"/>
    <x v="289"/>
    <n v="2026"/>
    <x v="3"/>
    <n v="10"/>
    <x v="9"/>
    <x v="1"/>
    <x v="14"/>
    <x v="2"/>
    <x v="1"/>
    <x v="4"/>
    <s v="Resistance Band Set"/>
    <n v="1"/>
    <n v="40.67"/>
    <n v="0"/>
    <n v="15.09"/>
    <n v="40.67"/>
    <n v="15.09"/>
    <n v="25.580000000000002"/>
    <n v="0.62896483894762722"/>
  </r>
  <r>
    <n v="109"/>
    <x v="290"/>
    <n v="2026"/>
    <x v="3"/>
    <n v="10"/>
    <x v="9"/>
    <x v="1"/>
    <x v="1"/>
    <x v="0"/>
    <x v="0"/>
    <x v="1"/>
    <s v="Hiking Daypack 20L"/>
    <n v="1"/>
    <n v="90.09"/>
    <n v="0"/>
    <n v="45.17"/>
    <n v="90.09"/>
    <n v="45.17"/>
    <n v="44.92"/>
    <n v="0.49861249861249862"/>
  </r>
  <r>
    <n v="744"/>
    <x v="290"/>
    <n v="2026"/>
    <x v="3"/>
    <n v="10"/>
    <x v="9"/>
    <x v="2"/>
    <x v="10"/>
    <x v="0"/>
    <x v="0"/>
    <x v="2"/>
    <s v="Insulated Bottle"/>
    <n v="1"/>
    <n v="36.83"/>
    <n v="0"/>
    <n v="13.64"/>
    <n v="36.83"/>
    <n v="13.64"/>
    <n v="23.189999999999998"/>
    <n v="0.62964974205810476"/>
  </r>
  <r>
    <n v="960"/>
    <x v="290"/>
    <n v="2026"/>
    <x v="3"/>
    <n v="10"/>
    <x v="9"/>
    <x v="1"/>
    <x v="12"/>
    <x v="3"/>
    <x v="0"/>
    <x v="3"/>
    <s v="Trail Tent 2P"/>
    <n v="5"/>
    <n v="196.37"/>
    <n v="0.05"/>
    <n v="103.51"/>
    <n v="932.75749999999994"/>
    <n v="517.55000000000007"/>
    <n v="415.20749999999987"/>
    <n v="0.44513981393877816"/>
  </r>
  <r>
    <n v="1389"/>
    <x v="290"/>
    <n v="2026"/>
    <x v="3"/>
    <n v="10"/>
    <x v="9"/>
    <x v="0"/>
    <x v="15"/>
    <x v="0"/>
    <x v="1"/>
    <x v="1"/>
    <s v="Hiking Daypack 20L"/>
    <n v="2"/>
    <n v="93.73"/>
    <n v="0"/>
    <n v="44.79"/>
    <n v="187.46"/>
    <n v="89.58"/>
    <n v="97.88000000000001"/>
    <n v="0.52213805611863873"/>
  </r>
  <r>
    <n v="1493"/>
    <x v="290"/>
    <n v="2026"/>
    <x v="3"/>
    <n v="10"/>
    <x v="9"/>
    <x v="2"/>
    <x v="10"/>
    <x v="0"/>
    <x v="2"/>
    <x v="2"/>
    <s v="Insulated Bottle"/>
    <n v="1"/>
    <n v="36.46"/>
    <n v="0.05"/>
    <n v="13.35"/>
    <n v="34.637"/>
    <n v="13.35"/>
    <n v="21.286999999999999"/>
    <n v="0.61457401045125148"/>
  </r>
  <r>
    <n v="1967"/>
    <x v="290"/>
    <n v="2026"/>
    <x v="3"/>
    <n v="10"/>
    <x v="9"/>
    <x v="1"/>
    <x v="14"/>
    <x v="0"/>
    <x v="0"/>
    <x v="3"/>
    <s v="Compact Sleeping Bag"/>
    <n v="2"/>
    <n v="125.91"/>
    <n v="0"/>
    <n v="61.95"/>
    <n v="251.82"/>
    <n v="123.9"/>
    <n v="127.91999999999999"/>
    <n v="0.50798189182749576"/>
  </r>
  <r>
    <n v="2132"/>
    <x v="290"/>
    <n v="2026"/>
    <x v="3"/>
    <n v="10"/>
    <x v="9"/>
    <x v="3"/>
    <x v="8"/>
    <x v="2"/>
    <x v="1"/>
    <x v="1"/>
    <s v="Hiking Daypack 20L"/>
    <n v="1"/>
    <n v="92.56"/>
    <n v="0.1"/>
    <n v="44.23"/>
    <n v="83.304000000000002"/>
    <n v="44.23"/>
    <n v="39.074000000000005"/>
    <n v="0.46905310669355621"/>
  </r>
  <r>
    <n v="2882"/>
    <x v="290"/>
    <n v="2026"/>
    <x v="3"/>
    <n v="10"/>
    <x v="9"/>
    <x v="3"/>
    <x v="8"/>
    <x v="3"/>
    <x v="1"/>
    <x v="1"/>
    <s v="Trekking Poles"/>
    <n v="4"/>
    <n v="70.02"/>
    <n v="0"/>
    <n v="32.86"/>
    <n v="280.08"/>
    <n v="131.44"/>
    <n v="148.63999999999999"/>
    <n v="0.53070551271065403"/>
  </r>
  <r>
    <n v="3345"/>
    <x v="290"/>
    <n v="2026"/>
    <x v="3"/>
    <n v="10"/>
    <x v="9"/>
    <x v="0"/>
    <x v="15"/>
    <x v="0"/>
    <x v="0"/>
    <x v="0"/>
    <s v="Trail Bike Light"/>
    <n v="3"/>
    <n v="51.62"/>
    <n v="0.1"/>
    <n v="22.94"/>
    <n v="139.374"/>
    <n v="68.820000000000007"/>
    <n v="70.553999999999988"/>
    <n v="0.50622067243531788"/>
  </r>
  <r>
    <n v="4089"/>
    <x v="290"/>
    <n v="2026"/>
    <x v="3"/>
    <n v="10"/>
    <x v="9"/>
    <x v="2"/>
    <x v="2"/>
    <x v="0"/>
    <x v="1"/>
    <x v="3"/>
    <s v="Trail Tent 2P"/>
    <n v="1"/>
    <n v="196.39"/>
    <n v="0"/>
    <n v="104.66"/>
    <n v="196.39"/>
    <n v="104.66"/>
    <n v="91.72999999999999"/>
    <n v="0.46708080859514228"/>
  </r>
  <r>
    <n v="4119"/>
    <x v="290"/>
    <n v="2026"/>
    <x v="3"/>
    <n v="10"/>
    <x v="9"/>
    <x v="3"/>
    <x v="8"/>
    <x v="1"/>
    <x v="2"/>
    <x v="4"/>
    <s v="Resistance Band Set"/>
    <n v="10"/>
    <n v="41.26"/>
    <n v="0.1"/>
    <n v="15.06"/>
    <n v="371.34"/>
    <n v="150.6"/>
    <n v="220.73999999999998"/>
    <n v="0.59444175149458711"/>
  </r>
  <r>
    <n v="4968"/>
    <x v="290"/>
    <n v="2026"/>
    <x v="3"/>
    <n v="10"/>
    <x v="9"/>
    <x v="2"/>
    <x v="3"/>
    <x v="3"/>
    <x v="1"/>
    <x v="2"/>
    <s v="Insulated Bottle"/>
    <n v="1"/>
    <n v="35.549999999999997"/>
    <n v="0.05"/>
    <n v="13.44"/>
    <n v="33.772499999999994"/>
    <n v="13.44"/>
    <n v="20.332499999999996"/>
    <n v="0.60204308238951809"/>
  </r>
  <r>
    <n v="5197"/>
    <x v="290"/>
    <n v="2026"/>
    <x v="3"/>
    <n v="10"/>
    <x v="9"/>
    <x v="3"/>
    <x v="8"/>
    <x v="0"/>
    <x v="1"/>
    <x v="0"/>
    <s v="Trail Bike Light"/>
    <n v="1"/>
    <n v="49.5"/>
    <n v="0"/>
    <n v="22.36"/>
    <n v="49.5"/>
    <n v="22.36"/>
    <n v="27.14"/>
    <n v="0.54828282828282826"/>
  </r>
  <r>
    <n v="66"/>
    <x v="291"/>
    <n v="2026"/>
    <x v="3"/>
    <n v="10"/>
    <x v="9"/>
    <x v="0"/>
    <x v="15"/>
    <x v="0"/>
    <x v="2"/>
    <x v="3"/>
    <s v="Portable Camp Stove"/>
    <n v="1"/>
    <n v="80.58"/>
    <n v="0"/>
    <n v="40.43"/>
    <n v="80.58"/>
    <n v="40.43"/>
    <n v="40.15"/>
    <n v="0.49826259617771157"/>
  </r>
  <r>
    <n v="585"/>
    <x v="291"/>
    <n v="2026"/>
    <x v="3"/>
    <n v="10"/>
    <x v="9"/>
    <x v="2"/>
    <x v="5"/>
    <x v="2"/>
    <x v="2"/>
    <x v="2"/>
    <s v="Travel Backpack 35L"/>
    <n v="2"/>
    <n v="161.59"/>
    <n v="0.05"/>
    <n v="89.57"/>
    <n v="307.02100000000002"/>
    <n v="179.14"/>
    <n v="127.88100000000003"/>
    <n v="0.41652199686666391"/>
  </r>
  <r>
    <n v="856"/>
    <x v="291"/>
    <n v="2026"/>
    <x v="3"/>
    <n v="10"/>
    <x v="9"/>
    <x v="3"/>
    <x v="8"/>
    <x v="0"/>
    <x v="2"/>
    <x v="3"/>
    <s v="Portable Camp Stove"/>
    <n v="1"/>
    <n v="80.319999999999993"/>
    <n v="0"/>
    <n v="39.729999999999997"/>
    <n v="80.319999999999993"/>
    <n v="39.729999999999997"/>
    <n v="40.589999999999996"/>
    <n v="0.50535358565737054"/>
  </r>
  <r>
    <n v="1793"/>
    <x v="291"/>
    <n v="2026"/>
    <x v="3"/>
    <n v="10"/>
    <x v="9"/>
    <x v="0"/>
    <x v="9"/>
    <x v="3"/>
    <x v="1"/>
    <x v="2"/>
    <s v="Travel Backpack 35L"/>
    <n v="1"/>
    <n v="164.25"/>
    <n v="0"/>
    <n v="86.6"/>
    <n v="164.25"/>
    <n v="86.6"/>
    <n v="77.650000000000006"/>
    <n v="0.47275494672754947"/>
  </r>
  <r>
    <n v="4763"/>
    <x v="291"/>
    <n v="2026"/>
    <x v="3"/>
    <n v="10"/>
    <x v="9"/>
    <x v="3"/>
    <x v="8"/>
    <x v="3"/>
    <x v="1"/>
    <x v="0"/>
    <s v="Cycling Pack 12L"/>
    <n v="6"/>
    <n v="101.6"/>
    <n v="0"/>
    <n v="50.17"/>
    <n v="609.59999999999991"/>
    <n v="301.02"/>
    <n v="308.57999999999993"/>
    <n v="0.50620078740157481"/>
  </r>
  <r>
    <n v="1716"/>
    <x v="292"/>
    <n v="2026"/>
    <x v="3"/>
    <n v="10"/>
    <x v="9"/>
    <x v="0"/>
    <x v="0"/>
    <x v="2"/>
    <x v="0"/>
    <x v="4"/>
    <s v="Recovery Roller"/>
    <n v="5"/>
    <n v="35.99"/>
    <n v="0"/>
    <n v="14.19"/>
    <n v="179.95000000000002"/>
    <n v="70.95"/>
    <n v="109.00000000000001"/>
    <n v="0.60572381217004723"/>
  </r>
  <r>
    <n v="1759"/>
    <x v="292"/>
    <n v="2026"/>
    <x v="3"/>
    <n v="10"/>
    <x v="9"/>
    <x v="3"/>
    <x v="8"/>
    <x v="0"/>
    <x v="0"/>
    <x v="4"/>
    <s v="Recovery Roller"/>
    <n v="2"/>
    <n v="36.57"/>
    <n v="0.1"/>
    <n v="13.79"/>
    <n v="65.826000000000008"/>
    <n v="27.58"/>
    <n v="38.246000000000009"/>
    <n v="0.58101661957281325"/>
  </r>
  <r>
    <n v="1811"/>
    <x v="292"/>
    <n v="2026"/>
    <x v="3"/>
    <n v="10"/>
    <x v="9"/>
    <x v="1"/>
    <x v="6"/>
    <x v="0"/>
    <x v="1"/>
    <x v="0"/>
    <s v="Compact Repair Kit"/>
    <n v="1"/>
    <n v="40.99"/>
    <n v="0.1"/>
    <n v="17.16"/>
    <n v="36.891000000000005"/>
    <n v="17.16"/>
    <n v="19.731000000000005"/>
    <n v="0.5348458973733432"/>
  </r>
  <r>
    <n v="2918"/>
    <x v="292"/>
    <n v="2026"/>
    <x v="3"/>
    <n v="10"/>
    <x v="9"/>
    <x v="3"/>
    <x v="8"/>
    <x v="2"/>
    <x v="0"/>
    <x v="3"/>
    <s v="Portable Camp Stove"/>
    <n v="3"/>
    <n v="80.47"/>
    <n v="0"/>
    <n v="40.090000000000003"/>
    <n v="241.41"/>
    <n v="120.27000000000001"/>
    <n v="121.13999999999999"/>
    <n v="0.50180191375667949"/>
  </r>
  <r>
    <n v="4150"/>
    <x v="292"/>
    <n v="2026"/>
    <x v="3"/>
    <n v="10"/>
    <x v="9"/>
    <x v="3"/>
    <x v="13"/>
    <x v="2"/>
    <x v="2"/>
    <x v="1"/>
    <s v="Trail Boots"/>
    <n v="5"/>
    <n v="140.32"/>
    <n v="0"/>
    <n v="80.08"/>
    <n v="701.59999999999991"/>
    <n v="400.4"/>
    <n v="301.19999999999993"/>
    <n v="0.4293044469783352"/>
  </r>
  <r>
    <n v="4830"/>
    <x v="292"/>
    <n v="2026"/>
    <x v="3"/>
    <n v="10"/>
    <x v="9"/>
    <x v="1"/>
    <x v="11"/>
    <x v="0"/>
    <x v="1"/>
    <x v="4"/>
    <s v="Weighted Vest"/>
    <n v="3"/>
    <n v="125.93"/>
    <n v="0.1"/>
    <n v="68.45"/>
    <n v="340.01100000000002"/>
    <n v="205.35000000000002"/>
    <n v="134.661"/>
    <n v="0.39604895135745605"/>
  </r>
  <r>
    <n v="4698"/>
    <x v="293"/>
    <n v="2026"/>
    <x v="3"/>
    <n v="10"/>
    <x v="9"/>
    <x v="3"/>
    <x v="8"/>
    <x v="0"/>
    <x v="0"/>
    <x v="1"/>
    <s v="Trail Boots"/>
    <n v="2"/>
    <n v="141.4"/>
    <n v="0.05"/>
    <n v="77.48"/>
    <n v="268.66000000000003"/>
    <n v="154.96"/>
    <n v="113.70000000000002"/>
    <n v="0.42321149408173903"/>
  </r>
  <r>
    <n v="4846"/>
    <x v="293"/>
    <n v="2026"/>
    <x v="3"/>
    <n v="10"/>
    <x v="9"/>
    <x v="0"/>
    <x v="0"/>
    <x v="1"/>
    <x v="2"/>
    <x v="0"/>
    <s v="Trail Bike Light"/>
    <n v="8"/>
    <n v="51.91"/>
    <n v="0.05"/>
    <n v="22.99"/>
    <n v="394.51599999999996"/>
    <n v="183.92"/>
    <n v="210.59599999999998"/>
    <n v="0.53380851473704483"/>
  </r>
  <r>
    <n v="5024"/>
    <x v="293"/>
    <n v="2026"/>
    <x v="3"/>
    <n v="10"/>
    <x v="9"/>
    <x v="3"/>
    <x v="7"/>
    <x v="3"/>
    <x v="0"/>
    <x v="3"/>
    <s v="Trail Tent 2P"/>
    <n v="1"/>
    <n v="192.62"/>
    <n v="0"/>
    <n v="102.51"/>
    <n v="192.62"/>
    <n v="102.51"/>
    <n v="90.11"/>
    <n v="0.46781227286886096"/>
  </r>
  <r>
    <n v="1157"/>
    <x v="294"/>
    <n v="2026"/>
    <x v="3"/>
    <n v="10"/>
    <x v="9"/>
    <x v="3"/>
    <x v="4"/>
    <x v="0"/>
    <x v="1"/>
    <x v="0"/>
    <s v="Trail Bike Light"/>
    <n v="1"/>
    <n v="51.25"/>
    <n v="0"/>
    <n v="22.58"/>
    <n v="51.25"/>
    <n v="22.58"/>
    <n v="28.67"/>
    <n v="0.55941463414634152"/>
  </r>
  <r>
    <n v="1427"/>
    <x v="294"/>
    <n v="2026"/>
    <x v="3"/>
    <n v="10"/>
    <x v="9"/>
    <x v="3"/>
    <x v="4"/>
    <x v="2"/>
    <x v="1"/>
    <x v="2"/>
    <s v="Packing Cube Set"/>
    <n v="1"/>
    <n v="45.97"/>
    <n v="0.05"/>
    <n v="18.760000000000002"/>
    <n v="43.671499999999995"/>
    <n v="18.760000000000002"/>
    <n v="24.911499999999993"/>
    <n v="0.57042922729926826"/>
  </r>
  <r>
    <n v="1622"/>
    <x v="294"/>
    <n v="2026"/>
    <x v="3"/>
    <n v="10"/>
    <x v="9"/>
    <x v="2"/>
    <x v="2"/>
    <x v="3"/>
    <x v="0"/>
    <x v="3"/>
    <s v="Compact Sleeping Bag"/>
    <n v="1"/>
    <n v="123.29"/>
    <n v="0"/>
    <n v="59.48"/>
    <n v="123.29"/>
    <n v="59.48"/>
    <n v="63.810000000000009"/>
    <n v="0.51756022386243816"/>
  </r>
  <r>
    <n v="1879"/>
    <x v="294"/>
    <n v="2026"/>
    <x v="3"/>
    <n v="10"/>
    <x v="9"/>
    <x v="3"/>
    <x v="8"/>
    <x v="1"/>
    <x v="2"/>
    <x v="2"/>
    <s v="Insulated Bottle"/>
    <n v="8"/>
    <n v="35.83"/>
    <n v="0.05"/>
    <n v="13.89"/>
    <n v="272.30799999999999"/>
    <n v="111.12"/>
    <n v="161.18799999999999"/>
    <n v="0.59193266448286497"/>
  </r>
  <r>
    <n v="2483"/>
    <x v="294"/>
    <n v="2026"/>
    <x v="3"/>
    <n v="10"/>
    <x v="9"/>
    <x v="0"/>
    <x v="0"/>
    <x v="0"/>
    <x v="1"/>
    <x v="3"/>
    <s v="Portable Camp Stove"/>
    <n v="1"/>
    <n v="80.56"/>
    <n v="0"/>
    <n v="39.53"/>
    <n v="80.56"/>
    <n v="39.53"/>
    <n v="41.03"/>
    <n v="0.5093098311817279"/>
  </r>
  <r>
    <n v="4451"/>
    <x v="294"/>
    <n v="2026"/>
    <x v="3"/>
    <n v="10"/>
    <x v="9"/>
    <x v="3"/>
    <x v="7"/>
    <x v="0"/>
    <x v="1"/>
    <x v="0"/>
    <s v="Compact Repair Kit"/>
    <n v="1"/>
    <n v="40.47"/>
    <n v="0.05"/>
    <n v="16.73"/>
    <n v="38.4465"/>
    <n v="16.73"/>
    <n v="21.7165"/>
    <n v="0.5648498562938109"/>
  </r>
  <r>
    <n v="93"/>
    <x v="295"/>
    <n v="2026"/>
    <x v="3"/>
    <n v="10"/>
    <x v="9"/>
    <x v="1"/>
    <x v="12"/>
    <x v="1"/>
    <x v="2"/>
    <x v="2"/>
    <s v="Carry-On Duffel"/>
    <n v="15"/>
    <n v="133.52000000000001"/>
    <n v="0.2"/>
    <n v="66"/>
    <n v="1602.2400000000002"/>
    <n v="990"/>
    <n v="612.24000000000024"/>
    <n v="0.38211503894547644"/>
  </r>
  <r>
    <n v="265"/>
    <x v="295"/>
    <n v="2026"/>
    <x v="3"/>
    <n v="10"/>
    <x v="9"/>
    <x v="1"/>
    <x v="6"/>
    <x v="0"/>
    <x v="0"/>
    <x v="0"/>
    <s v="Commuter Helmet"/>
    <n v="1"/>
    <n v="82.28"/>
    <n v="0"/>
    <n v="42.08"/>
    <n v="82.28"/>
    <n v="42.08"/>
    <n v="40.200000000000003"/>
    <n v="0.48857559552746721"/>
  </r>
  <r>
    <n v="555"/>
    <x v="295"/>
    <n v="2026"/>
    <x v="3"/>
    <n v="10"/>
    <x v="9"/>
    <x v="1"/>
    <x v="11"/>
    <x v="0"/>
    <x v="1"/>
    <x v="2"/>
    <s v="Insulated Bottle"/>
    <n v="6"/>
    <n v="35.479999999999997"/>
    <n v="0"/>
    <n v="13.37"/>
    <n v="212.88"/>
    <n v="80.22"/>
    <n v="132.66"/>
    <n v="0.62316798196166856"/>
  </r>
  <r>
    <n v="1993"/>
    <x v="295"/>
    <n v="2026"/>
    <x v="3"/>
    <n v="10"/>
    <x v="9"/>
    <x v="2"/>
    <x v="3"/>
    <x v="2"/>
    <x v="1"/>
    <x v="1"/>
    <s v="Summit Backpack 45L"/>
    <n v="1"/>
    <n v="152.38"/>
    <n v="0.15"/>
    <n v="78.92"/>
    <n v="129.523"/>
    <n v="78.92"/>
    <n v="50.602999999999994"/>
    <n v="0.39068736826663986"/>
  </r>
  <r>
    <n v="3116"/>
    <x v="295"/>
    <n v="2026"/>
    <x v="3"/>
    <n v="10"/>
    <x v="9"/>
    <x v="1"/>
    <x v="1"/>
    <x v="3"/>
    <x v="1"/>
    <x v="1"/>
    <s v="Hiking Daypack 20L"/>
    <n v="1"/>
    <n v="93.64"/>
    <n v="0"/>
    <n v="44.34"/>
    <n v="93.64"/>
    <n v="44.34"/>
    <n v="49.3"/>
    <n v="0.52648440837249033"/>
  </r>
  <r>
    <n v="3631"/>
    <x v="295"/>
    <n v="2026"/>
    <x v="3"/>
    <n v="10"/>
    <x v="9"/>
    <x v="3"/>
    <x v="7"/>
    <x v="2"/>
    <x v="0"/>
    <x v="4"/>
    <s v="Weighted Vest"/>
    <n v="1"/>
    <n v="123.6"/>
    <n v="0"/>
    <n v="67.3"/>
    <n v="123.6"/>
    <n v="67.3"/>
    <n v="56.3"/>
    <n v="0.45550161812297735"/>
  </r>
  <r>
    <n v="4216"/>
    <x v="295"/>
    <n v="2026"/>
    <x v="3"/>
    <n v="10"/>
    <x v="9"/>
    <x v="1"/>
    <x v="1"/>
    <x v="0"/>
    <x v="1"/>
    <x v="4"/>
    <s v="Weighted Vest"/>
    <n v="3"/>
    <n v="124.6"/>
    <n v="0.05"/>
    <n v="69.12"/>
    <n v="355.10999999999996"/>
    <n v="207.36"/>
    <n v="147.74999999999994"/>
    <n v="0.41606826053898782"/>
  </r>
  <r>
    <n v="4956"/>
    <x v="295"/>
    <n v="2026"/>
    <x v="3"/>
    <n v="10"/>
    <x v="9"/>
    <x v="3"/>
    <x v="13"/>
    <x v="2"/>
    <x v="2"/>
    <x v="1"/>
    <s v="Summit Backpack 45L"/>
    <n v="2"/>
    <n v="151.66"/>
    <n v="0"/>
    <n v="77.17"/>
    <n v="303.32"/>
    <n v="154.34"/>
    <n v="148.97999999999999"/>
    <n v="0.49116444678886984"/>
  </r>
  <r>
    <n v="439"/>
    <x v="296"/>
    <n v="2026"/>
    <x v="3"/>
    <n v="10"/>
    <x v="9"/>
    <x v="2"/>
    <x v="5"/>
    <x v="2"/>
    <x v="1"/>
    <x v="2"/>
    <s v="Insulated Bottle"/>
    <n v="1"/>
    <n v="36.76"/>
    <n v="0"/>
    <n v="13.18"/>
    <n v="36.76"/>
    <n v="13.18"/>
    <n v="23.58"/>
    <n v="0.64145810663764957"/>
  </r>
  <r>
    <n v="1076"/>
    <x v="296"/>
    <n v="2026"/>
    <x v="3"/>
    <n v="10"/>
    <x v="9"/>
    <x v="0"/>
    <x v="9"/>
    <x v="3"/>
    <x v="0"/>
    <x v="3"/>
    <s v="Trail Tent 2P"/>
    <n v="1"/>
    <n v="195.67"/>
    <n v="0"/>
    <n v="105.88"/>
    <n v="195.67"/>
    <n v="105.88"/>
    <n v="89.789999999999992"/>
    <n v="0.45888485715745897"/>
  </r>
  <r>
    <n v="1130"/>
    <x v="296"/>
    <n v="2026"/>
    <x v="3"/>
    <n v="10"/>
    <x v="9"/>
    <x v="0"/>
    <x v="15"/>
    <x v="2"/>
    <x v="0"/>
    <x v="0"/>
    <s v="Compact Repair Kit"/>
    <n v="1"/>
    <n v="40.83"/>
    <n v="0.1"/>
    <n v="16.54"/>
    <n v="36.747"/>
    <n v="16.54"/>
    <n v="20.207000000000001"/>
    <n v="0.54989522954254766"/>
  </r>
  <r>
    <n v="2820"/>
    <x v="296"/>
    <n v="2026"/>
    <x v="3"/>
    <n v="10"/>
    <x v="9"/>
    <x v="3"/>
    <x v="7"/>
    <x v="1"/>
    <x v="2"/>
    <x v="1"/>
    <s v="Trekking Poles"/>
    <n v="6"/>
    <n v="72.73"/>
    <n v="0.05"/>
    <n v="32.700000000000003"/>
    <n v="414.56099999999998"/>
    <n v="196.20000000000002"/>
    <n v="218.36099999999996"/>
    <n v="0.52672827400551425"/>
  </r>
  <r>
    <n v="4213"/>
    <x v="296"/>
    <n v="2026"/>
    <x v="3"/>
    <n v="10"/>
    <x v="9"/>
    <x v="1"/>
    <x v="14"/>
    <x v="1"/>
    <x v="2"/>
    <x v="3"/>
    <s v="Portable Camp Stove"/>
    <n v="4"/>
    <n v="81.23"/>
    <n v="0.1"/>
    <n v="38.96"/>
    <n v="292.428"/>
    <n v="155.84"/>
    <n v="136.58799999999999"/>
    <n v="0.46708249552026482"/>
  </r>
  <r>
    <n v="4375"/>
    <x v="296"/>
    <n v="2026"/>
    <x v="3"/>
    <n v="10"/>
    <x v="9"/>
    <x v="1"/>
    <x v="1"/>
    <x v="0"/>
    <x v="2"/>
    <x v="2"/>
    <s v="Packing Cube Set"/>
    <n v="1"/>
    <n v="46.38"/>
    <n v="0.15"/>
    <n v="17.87"/>
    <n v="39.423000000000002"/>
    <n v="17.87"/>
    <n v="21.553000000000001"/>
    <n v="0.54671131065621592"/>
  </r>
  <r>
    <n v="5072"/>
    <x v="296"/>
    <n v="2026"/>
    <x v="3"/>
    <n v="10"/>
    <x v="9"/>
    <x v="3"/>
    <x v="7"/>
    <x v="1"/>
    <x v="2"/>
    <x v="2"/>
    <s v="Packing Cube Set"/>
    <n v="5"/>
    <n v="45.9"/>
    <n v="0.1"/>
    <n v="17.940000000000001"/>
    <n v="206.55"/>
    <n v="89.7"/>
    <n v="116.85000000000001"/>
    <n v="0.56572258533042852"/>
  </r>
  <r>
    <n v="310"/>
    <x v="297"/>
    <n v="2026"/>
    <x v="3"/>
    <n v="10"/>
    <x v="9"/>
    <x v="1"/>
    <x v="12"/>
    <x v="0"/>
    <x v="2"/>
    <x v="1"/>
    <s v="Trail Boots"/>
    <n v="5"/>
    <n v="144.04"/>
    <n v="0.1"/>
    <n v="78.069999999999993"/>
    <n v="648.17999999999995"/>
    <n v="390.34999999999997"/>
    <n v="257.83"/>
    <n v="0.39777530932765592"/>
  </r>
  <r>
    <n v="317"/>
    <x v="297"/>
    <n v="2026"/>
    <x v="3"/>
    <n v="10"/>
    <x v="9"/>
    <x v="2"/>
    <x v="10"/>
    <x v="3"/>
    <x v="1"/>
    <x v="0"/>
    <s v="Commuter Helmet"/>
    <n v="2"/>
    <n v="80.69"/>
    <n v="0.05"/>
    <n v="43.81"/>
    <n v="153.31099999999998"/>
    <n v="87.62"/>
    <n v="65.690999999999974"/>
    <n v="0.42848197454846676"/>
  </r>
  <r>
    <n v="684"/>
    <x v="297"/>
    <n v="2026"/>
    <x v="3"/>
    <n v="10"/>
    <x v="9"/>
    <x v="3"/>
    <x v="4"/>
    <x v="0"/>
    <x v="2"/>
    <x v="3"/>
    <s v="Trail Tent 2P"/>
    <n v="1"/>
    <n v="191.91"/>
    <n v="0"/>
    <n v="101.89"/>
    <n v="191.91"/>
    <n v="101.89"/>
    <n v="90.02"/>
    <n v="0.46907404512531914"/>
  </r>
  <r>
    <n v="1430"/>
    <x v="297"/>
    <n v="2026"/>
    <x v="3"/>
    <n v="10"/>
    <x v="9"/>
    <x v="3"/>
    <x v="13"/>
    <x v="2"/>
    <x v="1"/>
    <x v="4"/>
    <s v="Recovery Roller"/>
    <n v="1"/>
    <n v="36.630000000000003"/>
    <n v="0.05"/>
    <n v="13.97"/>
    <n v="34.798500000000004"/>
    <n v="13.97"/>
    <n v="20.828500000000005"/>
    <n v="0.59854591433538806"/>
  </r>
  <r>
    <n v="2049"/>
    <x v="297"/>
    <n v="2026"/>
    <x v="3"/>
    <n v="10"/>
    <x v="9"/>
    <x v="3"/>
    <x v="4"/>
    <x v="1"/>
    <x v="2"/>
    <x v="2"/>
    <s v="Insulated Bottle"/>
    <n v="6"/>
    <n v="35.380000000000003"/>
    <n v="0.05"/>
    <n v="13.9"/>
    <n v="201.66600000000003"/>
    <n v="83.4"/>
    <n v="118.26600000000002"/>
    <n v="0.58644491386748387"/>
  </r>
  <r>
    <n v="2199"/>
    <x v="297"/>
    <n v="2026"/>
    <x v="3"/>
    <n v="10"/>
    <x v="9"/>
    <x v="1"/>
    <x v="12"/>
    <x v="3"/>
    <x v="0"/>
    <x v="2"/>
    <s v="Carry-On Duffel"/>
    <n v="1"/>
    <n v="132.63"/>
    <n v="0.05"/>
    <n v="67.489999999999995"/>
    <n v="125.99849999999999"/>
    <n v="67.489999999999995"/>
    <n v="58.508499999999998"/>
    <n v="0.46435870268296847"/>
  </r>
  <r>
    <n v="2954"/>
    <x v="297"/>
    <n v="2026"/>
    <x v="3"/>
    <n v="10"/>
    <x v="9"/>
    <x v="3"/>
    <x v="4"/>
    <x v="0"/>
    <x v="1"/>
    <x v="1"/>
    <s v="Trekking Poles"/>
    <n v="1"/>
    <n v="71.17"/>
    <n v="0"/>
    <n v="32.57"/>
    <n v="71.17"/>
    <n v="32.57"/>
    <n v="38.6"/>
    <n v="0.54236335534635383"/>
  </r>
  <r>
    <n v="3218"/>
    <x v="297"/>
    <n v="2026"/>
    <x v="3"/>
    <n v="10"/>
    <x v="9"/>
    <x v="0"/>
    <x v="15"/>
    <x v="1"/>
    <x v="2"/>
    <x v="2"/>
    <s v="Carry-On Duffel"/>
    <n v="6"/>
    <n v="132.08000000000001"/>
    <n v="0.1"/>
    <n v="67.61"/>
    <n v="713.23200000000008"/>
    <n v="405.65999999999997"/>
    <n v="307.57200000000012"/>
    <n v="0.43123696076451995"/>
  </r>
  <r>
    <n v="3965"/>
    <x v="297"/>
    <n v="2026"/>
    <x v="3"/>
    <n v="10"/>
    <x v="9"/>
    <x v="1"/>
    <x v="11"/>
    <x v="2"/>
    <x v="0"/>
    <x v="3"/>
    <s v="Portable Camp Stove"/>
    <n v="3"/>
    <n v="82.75"/>
    <n v="0.05"/>
    <n v="38.53"/>
    <n v="235.83749999999998"/>
    <n v="115.59"/>
    <n v="120.24749999999997"/>
    <n v="0.50987438384480832"/>
  </r>
  <r>
    <n v="2278"/>
    <x v="298"/>
    <n v="2026"/>
    <x v="3"/>
    <n v="10"/>
    <x v="9"/>
    <x v="0"/>
    <x v="15"/>
    <x v="0"/>
    <x v="0"/>
    <x v="4"/>
    <s v="Training Mat"/>
    <n v="5"/>
    <n v="51.5"/>
    <n v="0.1"/>
    <n v="21.38"/>
    <n v="231.75"/>
    <n v="106.89999999999999"/>
    <n v="124.85000000000001"/>
    <n v="0.53872707659115426"/>
  </r>
  <r>
    <n v="3132"/>
    <x v="298"/>
    <n v="2026"/>
    <x v="3"/>
    <n v="10"/>
    <x v="9"/>
    <x v="2"/>
    <x v="5"/>
    <x v="0"/>
    <x v="1"/>
    <x v="1"/>
    <s v="Trail Boots"/>
    <n v="3"/>
    <n v="140.49"/>
    <n v="0.05"/>
    <n v="77.45"/>
    <n v="400.3965"/>
    <n v="232.35000000000002"/>
    <n v="168.04649999999998"/>
    <n v="0.41970022215478903"/>
  </r>
  <r>
    <n v="3144"/>
    <x v="298"/>
    <n v="2026"/>
    <x v="3"/>
    <n v="10"/>
    <x v="9"/>
    <x v="2"/>
    <x v="2"/>
    <x v="3"/>
    <x v="1"/>
    <x v="4"/>
    <s v="Recovery Roller"/>
    <n v="4"/>
    <n v="36.200000000000003"/>
    <n v="0.15"/>
    <n v="13.53"/>
    <n v="123.08000000000001"/>
    <n v="54.12"/>
    <n v="68.960000000000008"/>
    <n v="0.56028599285017877"/>
  </r>
  <r>
    <n v="3501"/>
    <x v="298"/>
    <n v="2026"/>
    <x v="3"/>
    <n v="10"/>
    <x v="9"/>
    <x v="3"/>
    <x v="7"/>
    <x v="2"/>
    <x v="1"/>
    <x v="3"/>
    <s v="Compact Sleeping Bag"/>
    <n v="1"/>
    <n v="120.5"/>
    <n v="0.05"/>
    <n v="61.71"/>
    <n v="114.47499999999999"/>
    <n v="61.71"/>
    <n v="52.764999999999993"/>
    <n v="0.4609303341340904"/>
  </r>
  <r>
    <n v="458"/>
    <x v="299"/>
    <n v="2026"/>
    <x v="3"/>
    <n v="10"/>
    <x v="9"/>
    <x v="2"/>
    <x v="2"/>
    <x v="2"/>
    <x v="2"/>
    <x v="0"/>
    <s v="Cycling Pack 12L"/>
    <n v="1"/>
    <n v="102.44"/>
    <n v="0.05"/>
    <n v="49.14"/>
    <n v="97.317999999999998"/>
    <n v="49.14"/>
    <n v="48.177999999999997"/>
    <n v="0.49505744055570394"/>
  </r>
  <r>
    <n v="1065"/>
    <x v="299"/>
    <n v="2026"/>
    <x v="3"/>
    <n v="10"/>
    <x v="9"/>
    <x v="2"/>
    <x v="5"/>
    <x v="0"/>
    <x v="1"/>
    <x v="4"/>
    <s v="Weighted Vest"/>
    <n v="6"/>
    <n v="121.58"/>
    <n v="0.15"/>
    <n v="68.86"/>
    <n v="620.05799999999999"/>
    <n v="413.15999999999997"/>
    <n v="206.89800000000002"/>
    <n v="0.33367523683268346"/>
  </r>
  <r>
    <n v="1707"/>
    <x v="299"/>
    <n v="2026"/>
    <x v="3"/>
    <n v="10"/>
    <x v="9"/>
    <x v="2"/>
    <x v="16"/>
    <x v="0"/>
    <x v="1"/>
    <x v="2"/>
    <s v="Insulated Bottle"/>
    <n v="2"/>
    <n v="35.36"/>
    <n v="0"/>
    <n v="13.33"/>
    <n v="70.72"/>
    <n v="26.66"/>
    <n v="44.06"/>
    <n v="0.62302036199095023"/>
  </r>
  <r>
    <n v="1989"/>
    <x v="299"/>
    <n v="2026"/>
    <x v="3"/>
    <n v="10"/>
    <x v="9"/>
    <x v="3"/>
    <x v="4"/>
    <x v="0"/>
    <x v="1"/>
    <x v="3"/>
    <s v="Alpine Tent 4P"/>
    <n v="2"/>
    <n v="335.73"/>
    <n v="0"/>
    <n v="199.44"/>
    <n v="671.46"/>
    <n v="398.88"/>
    <n v="272.58000000000004"/>
    <n v="0.4059512107943884"/>
  </r>
  <r>
    <n v="2852"/>
    <x v="299"/>
    <n v="2026"/>
    <x v="3"/>
    <n v="10"/>
    <x v="9"/>
    <x v="1"/>
    <x v="12"/>
    <x v="1"/>
    <x v="2"/>
    <x v="1"/>
    <s v="Trail Boots"/>
    <n v="3"/>
    <n v="141.96"/>
    <n v="0.1"/>
    <n v="77.42"/>
    <n v="383.29200000000003"/>
    <n v="232.26"/>
    <n v="151.03200000000004"/>
    <n v="0.39403900942362485"/>
  </r>
  <r>
    <n v="4762"/>
    <x v="299"/>
    <n v="2026"/>
    <x v="3"/>
    <n v="10"/>
    <x v="9"/>
    <x v="1"/>
    <x v="12"/>
    <x v="3"/>
    <x v="1"/>
    <x v="4"/>
    <s v="Training Mat"/>
    <n v="2"/>
    <n v="51.76"/>
    <n v="0"/>
    <n v="21.64"/>
    <n v="103.52"/>
    <n v="43.28"/>
    <n v="60.239999999999995"/>
    <n v="0.58191653786707875"/>
  </r>
  <r>
    <n v="4997"/>
    <x v="299"/>
    <n v="2026"/>
    <x v="3"/>
    <n v="10"/>
    <x v="9"/>
    <x v="3"/>
    <x v="7"/>
    <x v="0"/>
    <x v="0"/>
    <x v="3"/>
    <s v="Trail Tent 2P"/>
    <n v="3"/>
    <n v="194.09"/>
    <n v="0.1"/>
    <n v="105.84"/>
    <n v="524.04300000000001"/>
    <n v="317.52"/>
    <n v="206.52300000000002"/>
    <n v="0.39409552269565667"/>
  </r>
  <r>
    <n v="1238"/>
    <x v="300"/>
    <n v="2026"/>
    <x v="3"/>
    <n v="10"/>
    <x v="9"/>
    <x v="1"/>
    <x v="12"/>
    <x v="0"/>
    <x v="0"/>
    <x v="3"/>
    <s v="Compact Sleeping Bag"/>
    <n v="1"/>
    <n v="125.39"/>
    <n v="0.05"/>
    <n v="61.19"/>
    <n v="119.12049999999999"/>
    <n v="61.19"/>
    <n v="57.930499999999995"/>
    <n v="0.48631847582909743"/>
  </r>
  <r>
    <n v="2622"/>
    <x v="300"/>
    <n v="2026"/>
    <x v="3"/>
    <n v="10"/>
    <x v="9"/>
    <x v="0"/>
    <x v="15"/>
    <x v="3"/>
    <x v="1"/>
    <x v="3"/>
    <s v="Portable Camp Stove"/>
    <n v="3"/>
    <n v="83.73"/>
    <n v="0.15"/>
    <n v="39.43"/>
    <n v="213.51149999999998"/>
    <n v="118.28999999999999"/>
    <n v="95.221499999999992"/>
    <n v="0.44597831966896395"/>
  </r>
  <r>
    <n v="3106"/>
    <x v="300"/>
    <n v="2026"/>
    <x v="3"/>
    <n v="10"/>
    <x v="9"/>
    <x v="3"/>
    <x v="8"/>
    <x v="3"/>
    <x v="2"/>
    <x v="4"/>
    <s v="Recovery Roller"/>
    <n v="3"/>
    <n v="36.99"/>
    <n v="0.05"/>
    <n v="14.14"/>
    <n v="105.42149999999999"/>
    <n v="42.42"/>
    <n v="63.001499999999993"/>
    <n v="0.59761528720422297"/>
  </r>
  <r>
    <n v="3274"/>
    <x v="300"/>
    <n v="2026"/>
    <x v="3"/>
    <n v="10"/>
    <x v="9"/>
    <x v="3"/>
    <x v="7"/>
    <x v="3"/>
    <x v="1"/>
    <x v="4"/>
    <s v="Resistance Band Set"/>
    <n v="1"/>
    <n v="39.42"/>
    <n v="0"/>
    <n v="14.58"/>
    <n v="39.42"/>
    <n v="14.58"/>
    <n v="24.840000000000003"/>
    <n v="0.63013698630136994"/>
  </r>
  <r>
    <n v="3542"/>
    <x v="300"/>
    <n v="2026"/>
    <x v="3"/>
    <n v="10"/>
    <x v="9"/>
    <x v="3"/>
    <x v="4"/>
    <x v="0"/>
    <x v="1"/>
    <x v="0"/>
    <s v="Trail Bike Light"/>
    <n v="2"/>
    <n v="50.66"/>
    <n v="0"/>
    <n v="22.02"/>
    <n v="101.32"/>
    <n v="44.04"/>
    <n v="57.279999999999994"/>
    <n v="0.56533754441373862"/>
  </r>
  <r>
    <n v="3704"/>
    <x v="300"/>
    <n v="2026"/>
    <x v="3"/>
    <n v="10"/>
    <x v="9"/>
    <x v="1"/>
    <x v="12"/>
    <x v="0"/>
    <x v="0"/>
    <x v="1"/>
    <s v="Trekking Poles"/>
    <n v="4"/>
    <n v="71.959999999999994"/>
    <n v="0.1"/>
    <n v="31.51"/>
    <n v="259.05599999999998"/>
    <n v="126.04"/>
    <n v="133.01599999999996"/>
    <n v="0.51346427027360864"/>
  </r>
  <r>
    <n v="4699"/>
    <x v="300"/>
    <n v="2026"/>
    <x v="3"/>
    <n v="10"/>
    <x v="9"/>
    <x v="2"/>
    <x v="5"/>
    <x v="2"/>
    <x v="0"/>
    <x v="0"/>
    <s v="Trail Bike Light"/>
    <n v="1"/>
    <n v="49.72"/>
    <n v="0.05"/>
    <n v="22.5"/>
    <n v="47.233999999999995"/>
    <n v="22.5"/>
    <n v="24.733999999999995"/>
    <n v="0.52364821950290041"/>
  </r>
  <r>
    <n v="1226"/>
    <x v="301"/>
    <n v="2026"/>
    <x v="3"/>
    <n v="10"/>
    <x v="9"/>
    <x v="0"/>
    <x v="0"/>
    <x v="3"/>
    <x v="0"/>
    <x v="2"/>
    <s v="Insulated Bottle"/>
    <n v="1"/>
    <n v="36.58"/>
    <n v="0"/>
    <n v="13.5"/>
    <n v="36.58"/>
    <n v="13.5"/>
    <n v="23.08"/>
    <n v="0.63094587206123565"/>
  </r>
  <r>
    <n v="1245"/>
    <x v="301"/>
    <n v="2026"/>
    <x v="3"/>
    <n v="10"/>
    <x v="9"/>
    <x v="1"/>
    <x v="6"/>
    <x v="3"/>
    <x v="0"/>
    <x v="4"/>
    <s v="Resistance Band Set"/>
    <n v="2"/>
    <n v="41.06"/>
    <n v="0.05"/>
    <n v="15.07"/>
    <n v="78.013999999999996"/>
    <n v="30.14"/>
    <n v="47.873999999999995"/>
    <n v="0.6136590868305688"/>
  </r>
  <r>
    <n v="1477"/>
    <x v="301"/>
    <n v="2026"/>
    <x v="3"/>
    <n v="10"/>
    <x v="9"/>
    <x v="1"/>
    <x v="14"/>
    <x v="3"/>
    <x v="0"/>
    <x v="3"/>
    <s v="Compact Sleeping Bag"/>
    <n v="1"/>
    <n v="121.78"/>
    <n v="0.15"/>
    <n v="61.55"/>
    <n v="103.51300000000001"/>
    <n v="61.55"/>
    <n v="41.963000000000008"/>
    <n v="0.40538869513974096"/>
  </r>
  <r>
    <n v="1575"/>
    <x v="301"/>
    <n v="2026"/>
    <x v="3"/>
    <n v="10"/>
    <x v="9"/>
    <x v="3"/>
    <x v="7"/>
    <x v="1"/>
    <x v="0"/>
    <x v="2"/>
    <s v="Carry-On Duffel"/>
    <n v="5"/>
    <n v="130.68"/>
    <n v="0.2"/>
    <n v="67.209999999999994"/>
    <n v="522.72000000000014"/>
    <n v="336.04999999999995"/>
    <n v="186.67000000000019"/>
    <n v="0.35711279461279488"/>
  </r>
  <r>
    <n v="2830"/>
    <x v="301"/>
    <n v="2026"/>
    <x v="3"/>
    <n v="10"/>
    <x v="9"/>
    <x v="2"/>
    <x v="2"/>
    <x v="0"/>
    <x v="1"/>
    <x v="2"/>
    <s v="Travel Backpack 35L"/>
    <n v="1"/>
    <n v="161.94999999999999"/>
    <n v="0"/>
    <n v="86.61"/>
    <n v="161.94999999999999"/>
    <n v="86.61"/>
    <n v="75.339999999999989"/>
    <n v="0.46520531028095086"/>
  </r>
  <r>
    <n v="2884"/>
    <x v="301"/>
    <n v="2026"/>
    <x v="3"/>
    <n v="10"/>
    <x v="9"/>
    <x v="0"/>
    <x v="15"/>
    <x v="2"/>
    <x v="0"/>
    <x v="0"/>
    <s v="Commuter Helmet"/>
    <n v="2"/>
    <n v="83.6"/>
    <n v="0"/>
    <n v="43.01"/>
    <n v="167.2"/>
    <n v="86.02"/>
    <n v="81.179999999999993"/>
    <n v="0.48552631578947369"/>
  </r>
  <r>
    <n v="3093"/>
    <x v="301"/>
    <n v="2026"/>
    <x v="3"/>
    <n v="10"/>
    <x v="9"/>
    <x v="3"/>
    <x v="4"/>
    <x v="1"/>
    <x v="2"/>
    <x v="3"/>
    <s v="Trail Tent 2P"/>
    <n v="3"/>
    <n v="194.19"/>
    <n v="0.15"/>
    <n v="104.22"/>
    <n v="495.18449999999996"/>
    <n v="312.65999999999997"/>
    <n v="182.52449999999999"/>
    <n v="0.36859897674503139"/>
  </r>
  <r>
    <n v="3613"/>
    <x v="301"/>
    <n v="2026"/>
    <x v="3"/>
    <n v="10"/>
    <x v="9"/>
    <x v="1"/>
    <x v="12"/>
    <x v="0"/>
    <x v="0"/>
    <x v="2"/>
    <s v="Travel Backpack 35L"/>
    <n v="3"/>
    <n v="167.41"/>
    <n v="0"/>
    <n v="85.33"/>
    <n v="502.23"/>
    <n v="255.99"/>
    <n v="246.24"/>
    <n v="0.49029329191804549"/>
  </r>
  <r>
    <n v="4496"/>
    <x v="301"/>
    <n v="2026"/>
    <x v="3"/>
    <n v="10"/>
    <x v="9"/>
    <x v="3"/>
    <x v="8"/>
    <x v="0"/>
    <x v="0"/>
    <x v="4"/>
    <s v="Resistance Band Set"/>
    <n v="2"/>
    <n v="40.83"/>
    <n v="0.1"/>
    <n v="14.91"/>
    <n v="73.494"/>
    <n v="29.82"/>
    <n v="43.673999999999999"/>
    <n v="0.59425259204833047"/>
  </r>
  <r>
    <n v="5194"/>
    <x v="301"/>
    <n v="2026"/>
    <x v="3"/>
    <n v="10"/>
    <x v="9"/>
    <x v="0"/>
    <x v="9"/>
    <x v="1"/>
    <x v="2"/>
    <x v="3"/>
    <s v="Portable Camp Stove"/>
    <n v="12"/>
    <n v="80.84"/>
    <n v="0.1"/>
    <n v="38.39"/>
    <n v="873.072"/>
    <n v="460.68"/>
    <n v="412.392"/>
    <n v="0.4723459233602727"/>
  </r>
  <r>
    <n v="339"/>
    <x v="302"/>
    <n v="2026"/>
    <x v="3"/>
    <n v="10"/>
    <x v="9"/>
    <x v="3"/>
    <x v="13"/>
    <x v="0"/>
    <x v="0"/>
    <x v="0"/>
    <s v="Compact Repair Kit"/>
    <n v="1"/>
    <n v="39.65"/>
    <n v="0"/>
    <n v="16.38"/>
    <n v="39.65"/>
    <n v="16.38"/>
    <n v="23.27"/>
    <n v="0.58688524590163937"/>
  </r>
  <r>
    <n v="1199"/>
    <x v="302"/>
    <n v="2026"/>
    <x v="3"/>
    <n v="10"/>
    <x v="9"/>
    <x v="1"/>
    <x v="12"/>
    <x v="0"/>
    <x v="1"/>
    <x v="0"/>
    <s v="Cycling Pack 12L"/>
    <n v="1"/>
    <n v="102.47"/>
    <n v="0.1"/>
    <n v="49.75"/>
    <n v="92.222999999999999"/>
    <n v="49.75"/>
    <n v="42.472999999999999"/>
    <n v="0.46054671828068922"/>
  </r>
  <r>
    <n v="1253"/>
    <x v="302"/>
    <n v="2026"/>
    <x v="3"/>
    <n v="10"/>
    <x v="9"/>
    <x v="3"/>
    <x v="13"/>
    <x v="2"/>
    <x v="2"/>
    <x v="4"/>
    <s v="Resistance Band Set"/>
    <n v="2"/>
    <n v="40.43"/>
    <n v="0"/>
    <n v="14.88"/>
    <n v="80.86"/>
    <n v="29.76"/>
    <n v="51.099999999999994"/>
    <n v="0.63195646796932969"/>
  </r>
  <r>
    <n v="1407"/>
    <x v="302"/>
    <n v="2026"/>
    <x v="3"/>
    <n v="10"/>
    <x v="9"/>
    <x v="3"/>
    <x v="8"/>
    <x v="2"/>
    <x v="2"/>
    <x v="2"/>
    <s v="Insulated Bottle"/>
    <n v="2"/>
    <n v="35.880000000000003"/>
    <n v="0.05"/>
    <n v="13.52"/>
    <n v="68.171999999999997"/>
    <n v="27.04"/>
    <n v="41.131999999999998"/>
    <n v="0.60335621662852779"/>
  </r>
  <r>
    <n v="2532"/>
    <x v="302"/>
    <n v="2026"/>
    <x v="3"/>
    <n v="10"/>
    <x v="9"/>
    <x v="0"/>
    <x v="15"/>
    <x v="3"/>
    <x v="1"/>
    <x v="0"/>
    <s v="Commuter Helmet"/>
    <n v="1"/>
    <n v="80.400000000000006"/>
    <n v="0"/>
    <n v="43.34"/>
    <n v="80.400000000000006"/>
    <n v="43.34"/>
    <n v="37.06"/>
    <n v="0.46094527363184079"/>
  </r>
  <r>
    <n v="307"/>
    <x v="303"/>
    <n v="2026"/>
    <x v="3"/>
    <n v="10"/>
    <x v="9"/>
    <x v="3"/>
    <x v="8"/>
    <x v="0"/>
    <x v="0"/>
    <x v="4"/>
    <s v="Recovery Roller"/>
    <n v="1"/>
    <n v="37.08"/>
    <n v="0"/>
    <n v="13.62"/>
    <n v="37.08"/>
    <n v="13.62"/>
    <n v="23.46"/>
    <n v="0.63268608414239491"/>
  </r>
  <r>
    <n v="3257"/>
    <x v="303"/>
    <n v="2026"/>
    <x v="3"/>
    <n v="10"/>
    <x v="9"/>
    <x v="3"/>
    <x v="4"/>
    <x v="2"/>
    <x v="1"/>
    <x v="2"/>
    <s v="Travel Backpack 35L"/>
    <n v="6"/>
    <n v="165.92"/>
    <n v="0"/>
    <n v="87.55"/>
    <n v="995.52"/>
    <n v="525.29999999999995"/>
    <n v="470.22"/>
    <n v="0.4723360655737705"/>
  </r>
  <r>
    <n v="3739"/>
    <x v="303"/>
    <n v="2026"/>
    <x v="3"/>
    <n v="10"/>
    <x v="9"/>
    <x v="1"/>
    <x v="12"/>
    <x v="3"/>
    <x v="1"/>
    <x v="2"/>
    <s v="Carry-On Duffel"/>
    <n v="1"/>
    <n v="135.19"/>
    <n v="0"/>
    <n v="68.319999999999993"/>
    <n v="135.19"/>
    <n v="68.319999999999993"/>
    <n v="66.87"/>
    <n v="0.49463717730601381"/>
  </r>
  <r>
    <n v="77"/>
    <x v="304"/>
    <n v="2026"/>
    <x v="3"/>
    <n v="11"/>
    <x v="10"/>
    <x v="1"/>
    <x v="11"/>
    <x v="0"/>
    <x v="1"/>
    <x v="2"/>
    <s v="Carry-On Duffel"/>
    <n v="2"/>
    <n v="133.96"/>
    <n v="0.1"/>
    <n v="65.44"/>
    <n v="241.12800000000001"/>
    <n v="130.88"/>
    <n v="110.24800000000002"/>
    <n v="0.4572177432732823"/>
  </r>
  <r>
    <n v="461"/>
    <x v="304"/>
    <n v="2026"/>
    <x v="3"/>
    <n v="11"/>
    <x v="10"/>
    <x v="1"/>
    <x v="11"/>
    <x v="3"/>
    <x v="2"/>
    <x v="0"/>
    <s v="Trail Bike Light"/>
    <n v="3"/>
    <n v="51.67"/>
    <n v="0.05"/>
    <n v="22.8"/>
    <n v="147.25949999999997"/>
    <n v="68.400000000000006"/>
    <n v="78.859499999999969"/>
    <n v="0.53551383781691497"/>
  </r>
  <r>
    <n v="732"/>
    <x v="304"/>
    <n v="2026"/>
    <x v="3"/>
    <n v="11"/>
    <x v="10"/>
    <x v="1"/>
    <x v="1"/>
    <x v="3"/>
    <x v="0"/>
    <x v="1"/>
    <s v="Summit Backpack 45L"/>
    <n v="1"/>
    <n v="150.46"/>
    <n v="0.15"/>
    <n v="78.39"/>
    <n v="127.89100000000001"/>
    <n v="78.39"/>
    <n v="49.501000000000005"/>
    <n v="0.38705616501552104"/>
  </r>
  <r>
    <n v="919"/>
    <x v="304"/>
    <n v="2026"/>
    <x v="3"/>
    <n v="11"/>
    <x v="10"/>
    <x v="3"/>
    <x v="13"/>
    <x v="0"/>
    <x v="1"/>
    <x v="0"/>
    <s v="Cycling Pack 12L"/>
    <n v="1"/>
    <n v="103.53"/>
    <n v="0.1"/>
    <n v="51.75"/>
    <n v="93.177000000000007"/>
    <n v="51.75"/>
    <n v="41.427000000000007"/>
    <n v="0.4446054283782479"/>
  </r>
  <r>
    <n v="949"/>
    <x v="304"/>
    <n v="2026"/>
    <x v="3"/>
    <n v="11"/>
    <x v="10"/>
    <x v="2"/>
    <x v="2"/>
    <x v="0"/>
    <x v="0"/>
    <x v="0"/>
    <s v="Cycling Pack 12L"/>
    <n v="4"/>
    <n v="103.33"/>
    <n v="0"/>
    <n v="49.15"/>
    <n v="413.32"/>
    <n v="196.6"/>
    <n v="216.72"/>
    <n v="0.5243394948224136"/>
  </r>
  <r>
    <n v="1185"/>
    <x v="304"/>
    <n v="2026"/>
    <x v="3"/>
    <n v="11"/>
    <x v="10"/>
    <x v="3"/>
    <x v="8"/>
    <x v="1"/>
    <x v="2"/>
    <x v="2"/>
    <s v="Insulated Bottle"/>
    <n v="5"/>
    <n v="37.08"/>
    <n v="0.15"/>
    <n v="13.27"/>
    <n v="157.58999999999997"/>
    <n v="66.349999999999994"/>
    <n v="91.239999999999981"/>
    <n v="0.57897074687480166"/>
  </r>
  <r>
    <n v="1248"/>
    <x v="304"/>
    <n v="2026"/>
    <x v="3"/>
    <n v="11"/>
    <x v="10"/>
    <x v="0"/>
    <x v="0"/>
    <x v="1"/>
    <x v="2"/>
    <x v="2"/>
    <s v="Carry-On Duffel"/>
    <n v="5"/>
    <n v="132.33000000000001"/>
    <n v="0.2"/>
    <n v="65.2"/>
    <n v="529.32000000000005"/>
    <n v="326"/>
    <n v="203.32000000000005"/>
    <n v="0.3841154689034989"/>
  </r>
  <r>
    <n v="2129"/>
    <x v="304"/>
    <n v="2026"/>
    <x v="3"/>
    <n v="11"/>
    <x v="10"/>
    <x v="3"/>
    <x v="13"/>
    <x v="2"/>
    <x v="1"/>
    <x v="0"/>
    <s v="Trail Bike Light"/>
    <n v="2"/>
    <n v="50.43"/>
    <n v="0"/>
    <n v="22.54"/>
    <n v="100.86"/>
    <n v="45.08"/>
    <n v="55.78"/>
    <n v="0.55304382312115807"/>
  </r>
  <r>
    <n v="2850"/>
    <x v="304"/>
    <n v="2026"/>
    <x v="3"/>
    <n v="11"/>
    <x v="10"/>
    <x v="2"/>
    <x v="2"/>
    <x v="1"/>
    <x v="0"/>
    <x v="4"/>
    <s v="Training Mat"/>
    <n v="3"/>
    <n v="50.05"/>
    <n v="0.15"/>
    <n v="22.36"/>
    <n v="127.62749999999998"/>
    <n v="67.08"/>
    <n v="60.547499999999985"/>
    <n v="0.47440794499618022"/>
  </r>
  <r>
    <n v="3477"/>
    <x v="304"/>
    <n v="2026"/>
    <x v="3"/>
    <n v="11"/>
    <x v="10"/>
    <x v="3"/>
    <x v="13"/>
    <x v="0"/>
    <x v="0"/>
    <x v="3"/>
    <s v="Trail Tent 2P"/>
    <n v="1"/>
    <n v="197.14"/>
    <n v="0.05"/>
    <n v="102.87"/>
    <n v="187.28299999999999"/>
    <n v="102.87"/>
    <n v="84.412999999999982"/>
    <n v="0.45072430492890431"/>
  </r>
  <r>
    <n v="4673"/>
    <x v="304"/>
    <n v="2026"/>
    <x v="3"/>
    <n v="11"/>
    <x v="10"/>
    <x v="0"/>
    <x v="0"/>
    <x v="1"/>
    <x v="2"/>
    <x v="1"/>
    <s v="Trekking Poles"/>
    <n v="5"/>
    <n v="72.13"/>
    <n v="0.1"/>
    <n v="31.41"/>
    <n v="324.58499999999998"/>
    <n v="157.05000000000001"/>
    <n v="167.53499999999997"/>
    <n v="0.51615139331762094"/>
  </r>
  <r>
    <n v="4679"/>
    <x v="304"/>
    <n v="2026"/>
    <x v="3"/>
    <n v="11"/>
    <x v="10"/>
    <x v="1"/>
    <x v="12"/>
    <x v="1"/>
    <x v="0"/>
    <x v="3"/>
    <s v="Alpine Tent 4P"/>
    <n v="8"/>
    <n v="341.51"/>
    <n v="0.1"/>
    <n v="200.1"/>
    <n v="2458.8719999999998"/>
    <n v="1600.8"/>
    <n v="858.07199999999989"/>
    <n v="0.34896977150498276"/>
  </r>
  <r>
    <n v="4809"/>
    <x v="304"/>
    <n v="2026"/>
    <x v="3"/>
    <n v="11"/>
    <x v="10"/>
    <x v="1"/>
    <x v="11"/>
    <x v="0"/>
    <x v="1"/>
    <x v="2"/>
    <s v="Insulated Bottle"/>
    <n v="1"/>
    <n v="36.47"/>
    <n v="0.05"/>
    <n v="13.88"/>
    <n v="34.646499999999996"/>
    <n v="13.88"/>
    <n v="20.766499999999994"/>
    <n v="0.59938233299178834"/>
  </r>
  <r>
    <n v="4849"/>
    <x v="304"/>
    <n v="2026"/>
    <x v="3"/>
    <n v="11"/>
    <x v="10"/>
    <x v="0"/>
    <x v="0"/>
    <x v="0"/>
    <x v="1"/>
    <x v="2"/>
    <s v="Insulated Bottle"/>
    <n v="4"/>
    <n v="35.69"/>
    <n v="0.15"/>
    <n v="13.52"/>
    <n v="121.34599999999999"/>
    <n v="54.08"/>
    <n v="67.265999999999991"/>
    <n v="0.55433224004087478"/>
  </r>
  <r>
    <n v="436"/>
    <x v="305"/>
    <n v="2026"/>
    <x v="3"/>
    <n v="11"/>
    <x v="10"/>
    <x v="2"/>
    <x v="10"/>
    <x v="0"/>
    <x v="1"/>
    <x v="2"/>
    <s v="Insulated Bottle"/>
    <n v="2"/>
    <n v="35.340000000000003"/>
    <n v="0.1"/>
    <n v="13.82"/>
    <n v="63.612000000000009"/>
    <n v="27.64"/>
    <n v="35.972000000000008"/>
    <n v="0.56549078790165386"/>
  </r>
  <r>
    <n v="879"/>
    <x v="305"/>
    <n v="2026"/>
    <x v="3"/>
    <n v="11"/>
    <x v="10"/>
    <x v="2"/>
    <x v="10"/>
    <x v="0"/>
    <x v="1"/>
    <x v="2"/>
    <s v="Packing Cube Set"/>
    <n v="4"/>
    <n v="46.8"/>
    <n v="0.05"/>
    <n v="18.52"/>
    <n v="177.83999999999997"/>
    <n v="74.08"/>
    <n v="103.75999999999998"/>
    <n v="0.58344579397210972"/>
  </r>
  <r>
    <n v="955"/>
    <x v="305"/>
    <n v="2026"/>
    <x v="3"/>
    <n v="11"/>
    <x v="10"/>
    <x v="3"/>
    <x v="13"/>
    <x v="2"/>
    <x v="1"/>
    <x v="3"/>
    <s v="Trail Tent 2P"/>
    <n v="1"/>
    <n v="198.34"/>
    <n v="0.05"/>
    <n v="103.2"/>
    <n v="188.423"/>
    <n v="103.2"/>
    <n v="85.222999999999999"/>
    <n v="0.45229616341954004"/>
  </r>
  <r>
    <n v="1068"/>
    <x v="305"/>
    <n v="2026"/>
    <x v="3"/>
    <n v="11"/>
    <x v="10"/>
    <x v="1"/>
    <x v="6"/>
    <x v="0"/>
    <x v="0"/>
    <x v="4"/>
    <s v="Weighted Vest"/>
    <n v="5"/>
    <n v="122.26"/>
    <n v="0.1"/>
    <n v="68.3"/>
    <n v="550.17000000000007"/>
    <n v="341.5"/>
    <n v="208.67000000000007"/>
    <n v="0.37928276714470083"/>
  </r>
  <r>
    <n v="1733"/>
    <x v="305"/>
    <n v="2026"/>
    <x v="3"/>
    <n v="11"/>
    <x v="10"/>
    <x v="0"/>
    <x v="9"/>
    <x v="1"/>
    <x v="0"/>
    <x v="1"/>
    <s v="Trekking Poles"/>
    <n v="3"/>
    <n v="71.12"/>
    <n v="0.15"/>
    <n v="33.090000000000003"/>
    <n v="181.35599999999999"/>
    <n v="99.27000000000001"/>
    <n v="82.085999999999984"/>
    <n v="0.45262356911268437"/>
  </r>
  <r>
    <n v="3270"/>
    <x v="305"/>
    <n v="2026"/>
    <x v="3"/>
    <n v="11"/>
    <x v="10"/>
    <x v="1"/>
    <x v="12"/>
    <x v="2"/>
    <x v="0"/>
    <x v="0"/>
    <s v="Commuter Helmet"/>
    <n v="2"/>
    <n v="81.900000000000006"/>
    <n v="0.15"/>
    <n v="41.91"/>
    <n v="139.23000000000002"/>
    <n v="83.82"/>
    <n v="55.410000000000025"/>
    <n v="0.39797457444516282"/>
  </r>
  <r>
    <n v="3484"/>
    <x v="305"/>
    <n v="2026"/>
    <x v="3"/>
    <n v="11"/>
    <x v="10"/>
    <x v="2"/>
    <x v="2"/>
    <x v="3"/>
    <x v="0"/>
    <x v="2"/>
    <s v="Travel Backpack 35L"/>
    <n v="4"/>
    <n v="165.12"/>
    <n v="0.05"/>
    <n v="89.65"/>
    <n v="627.45600000000002"/>
    <n v="358.6"/>
    <n v="268.85599999999999"/>
    <n v="0.42848582211342306"/>
  </r>
  <r>
    <n v="3608"/>
    <x v="305"/>
    <n v="2026"/>
    <x v="3"/>
    <n v="11"/>
    <x v="10"/>
    <x v="3"/>
    <x v="8"/>
    <x v="2"/>
    <x v="1"/>
    <x v="1"/>
    <s v="Hiking Daypack 20L"/>
    <n v="1"/>
    <n v="91.35"/>
    <n v="0"/>
    <n v="45.5"/>
    <n v="91.35"/>
    <n v="45.5"/>
    <n v="45.849999999999994"/>
    <n v="0.50191570881226055"/>
  </r>
  <r>
    <n v="4036"/>
    <x v="305"/>
    <n v="2026"/>
    <x v="3"/>
    <n v="11"/>
    <x v="10"/>
    <x v="2"/>
    <x v="3"/>
    <x v="0"/>
    <x v="2"/>
    <x v="4"/>
    <s v="Recovery Roller"/>
    <n v="1"/>
    <n v="36.96"/>
    <n v="0.1"/>
    <n v="14.18"/>
    <n v="33.264000000000003"/>
    <n v="14.18"/>
    <n v="19.084000000000003"/>
    <n v="0.57371332371332373"/>
  </r>
  <r>
    <n v="408"/>
    <x v="306"/>
    <n v="2026"/>
    <x v="3"/>
    <n v="11"/>
    <x v="10"/>
    <x v="3"/>
    <x v="13"/>
    <x v="0"/>
    <x v="0"/>
    <x v="0"/>
    <s v="Trail Bike Light"/>
    <n v="1"/>
    <n v="49.61"/>
    <n v="0"/>
    <n v="22.8"/>
    <n v="49.61"/>
    <n v="22.8"/>
    <n v="26.81"/>
    <n v="0.54041523886313236"/>
  </r>
  <r>
    <n v="939"/>
    <x v="306"/>
    <n v="2026"/>
    <x v="3"/>
    <n v="11"/>
    <x v="10"/>
    <x v="1"/>
    <x v="11"/>
    <x v="2"/>
    <x v="0"/>
    <x v="0"/>
    <s v="Trail Bike Light"/>
    <n v="1"/>
    <n v="49.76"/>
    <n v="0.1"/>
    <n v="21.94"/>
    <n v="44.783999999999999"/>
    <n v="21.94"/>
    <n v="22.843999999999998"/>
    <n v="0.51009289031797067"/>
  </r>
  <r>
    <n v="1022"/>
    <x v="306"/>
    <n v="2026"/>
    <x v="3"/>
    <n v="11"/>
    <x v="10"/>
    <x v="3"/>
    <x v="7"/>
    <x v="0"/>
    <x v="0"/>
    <x v="0"/>
    <s v="Compact Repair Kit"/>
    <n v="1"/>
    <n v="39.97"/>
    <n v="0.1"/>
    <n v="16.93"/>
    <n v="35.972999999999999"/>
    <n v="16.93"/>
    <n v="19.042999999999999"/>
    <n v="0.52936924915909156"/>
  </r>
  <r>
    <n v="1997"/>
    <x v="306"/>
    <n v="2026"/>
    <x v="3"/>
    <n v="11"/>
    <x v="10"/>
    <x v="1"/>
    <x v="12"/>
    <x v="3"/>
    <x v="0"/>
    <x v="3"/>
    <s v="Alpine Tent 4P"/>
    <n v="2"/>
    <n v="335.46"/>
    <n v="0.1"/>
    <n v="199.87"/>
    <n v="603.82799999999997"/>
    <n v="399.74"/>
    <n v="204.08799999999997"/>
    <n v="0.33799028862523761"/>
  </r>
  <r>
    <n v="3978"/>
    <x v="306"/>
    <n v="2026"/>
    <x v="3"/>
    <n v="11"/>
    <x v="10"/>
    <x v="1"/>
    <x v="12"/>
    <x v="0"/>
    <x v="1"/>
    <x v="1"/>
    <s v="Summit Backpack 45L"/>
    <n v="4"/>
    <n v="154.46"/>
    <n v="0.05"/>
    <n v="80.48"/>
    <n v="586.94799999999998"/>
    <n v="321.92"/>
    <n v="265.02799999999996"/>
    <n v="0.45153574081519993"/>
  </r>
  <r>
    <n v="4715"/>
    <x v="306"/>
    <n v="2026"/>
    <x v="3"/>
    <n v="11"/>
    <x v="10"/>
    <x v="0"/>
    <x v="0"/>
    <x v="1"/>
    <x v="2"/>
    <x v="4"/>
    <s v="Resistance Band Set"/>
    <n v="10"/>
    <n v="39.869999999999997"/>
    <n v="0.15"/>
    <n v="14.31"/>
    <n v="338.89499999999998"/>
    <n v="143.1"/>
    <n v="195.79499999999999"/>
    <n v="0.57774531934670026"/>
  </r>
  <r>
    <n v="145"/>
    <x v="307"/>
    <n v="2026"/>
    <x v="3"/>
    <n v="11"/>
    <x v="10"/>
    <x v="0"/>
    <x v="15"/>
    <x v="0"/>
    <x v="2"/>
    <x v="1"/>
    <s v="Hiking Daypack 20L"/>
    <n v="2"/>
    <n v="93.19"/>
    <n v="0.2"/>
    <n v="45.7"/>
    <n v="149.10400000000001"/>
    <n v="91.4"/>
    <n v="57.704000000000008"/>
    <n v="0.38700504345959869"/>
  </r>
  <r>
    <n v="465"/>
    <x v="307"/>
    <n v="2026"/>
    <x v="3"/>
    <n v="11"/>
    <x v="10"/>
    <x v="1"/>
    <x v="12"/>
    <x v="0"/>
    <x v="0"/>
    <x v="4"/>
    <s v="Resistance Band Set"/>
    <n v="3"/>
    <n v="41.29"/>
    <n v="0.05"/>
    <n v="14.43"/>
    <n v="117.6765"/>
    <n v="43.29"/>
    <n v="74.386500000000012"/>
    <n v="0.63212706020318421"/>
  </r>
  <r>
    <n v="1449"/>
    <x v="307"/>
    <n v="2026"/>
    <x v="3"/>
    <n v="11"/>
    <x v="10"/>
    <x v="3"/>
    <x v="8"/>
    <x v="0"/>
    <x v="0"/>
    <x v="0"/>
    <s v="Trail Bike Light"/>
    <n v="1"/>
    <n v="50.76"/>
    <n v="0.1"/>
    <n v="22.72"/>
    <n v="45.683999999999997"/>
    <n v="22.72"/>
    <n v="22.963999999999999"/>
    <n v="0.50267051921898254"/>
  </r>
  <r>
    <n v="1802"/>
    <x v="307"/>
    <n v="2026"/>
    <x v="3"/>
    <n v="11"/>
    <x v="10"/>
    <x v="2"/>
    <x v="16"/>
    <x v="2"/>
    <x v="2"/>
    <x v="2"/>
    <s v="Insulated Bottle"/>
    <n v="1"/>
    <n v="35.94"/>
    <n v="0.05"/>
    <n v="13.39"/>
    <n v="34.142999999999994"/>
    <n v="13.39"/>
    <n v="20.752999999999993"/>
    <n v="0.60782590867820629"/>
  </r>
  <r>
    <n v="2645"/>
    <x v="307"/>
    <n v="2026"/>
    <x v="3"/>
    <n v="11"/>
    <x v="10"/>
    <x v="0"/>
    <x v="15"/>
    <x v="2"/>
    <x v="1"/>
    <x v="1"/>
    <s v="Trekking Poles"/>
    <n v="4"/>
    <n v="70.010000000000005"/>
    <n v="0.05"/>
    <n v="31.43"/>
    <n v="266.03800000000001"/>
    <n v="125.72"/>
    <n v="140.31800000000001"/>
    <n v="0.52743593020545942"/>
  </r>
  <r>
    <n v="3539"/>
    <x v="307"/>
    <n v="2026"/>
    <x v="3"/>
    <n v="11"/>
    <x v="10"/>
    <x v="0"/>
    <x v="15"/>
    <x v="3"/>
    <x v="0"/>
    <x v="1"/>
    <s v="Summit Backpack 45L"/>
    <n v="3"/>
    <n v="152.32"/>
    <n v="0.1"/>
    <n v="79.36"/>
    <n v="411.26400000000001"/>
    <n v="238.07999999999998"/>
    <n v="173.18400000000003"/>
    <n v="0.42110177404295057"/>
  </r>
  <r>
    <n v="4309"/>
    <x v="307"/>
    <n v="2026"/>
    <x v="3"/>
    <n v="11"/>
    <x v="10"/>
    <x v="3"/>
    <x v="8"/>
    <x v="0"/>
    <x v="2"/>
    <x v="0"/>
    <s v="Trail Bike Light"/>
    <n v="1"/>
    <n v="50.32"/>
    <n v="0.05"/>
    <n v="22.46"/>
    <n v="47.803999999999995"/>
    <n v="22.46"/>
    <n v="25.343999999999994"/>
    <n v="0.53016483976236295"/>
  </r>
  <r>
    <n v="4355"/>
    <x v="307"/>
    <n v="2026"/>
    <x v="3"/>
    <n v="11"/>
    <x v="10"/>
    <x v="2"/>
    <x v="2"/>
    <x v="2"/>
    <x v="0"/>
    <x v="1"/>
    <s v="Summit Backpack 45L"/>
    <n v="2"/>
    <n v="151.04"/>
    <n v="0.15"/>
    <n v="76.97"/>
    <n v="256.76799999999997"/>
    <n v="153.94"/>
    <n v="102.82799999999997"/>
    <n v="0.40047046360917243"/>
  </r>
  <r>
    <n v="5052"/>
    <x v="307"/>
    <n v="2026"/>
    <x v="3"/>
    <n v="11"/>
    <x v="10"/>
    <x v="0"/>
    <x v="15"/>
    <x v="3"/>
    <x v="0"/>
    <x v="0"/>
    <s v="Compact Repair Kit"/>
    <n v="3"/>
    <n v="41.12"/>
    <n v="0.1"/>
    <n v="16.670000000000002"/>
    <n v="111.02399999999999"/>
    <n v="50.010000000000005"/>
    <n v="61.013999999999982"/>
    <n v="0.54955685257241671"/>
  </r>
  <r>
    <n v="9"/>
    <x v="308"/>
    <n v="2026"/>
    <x v="3"/>
    <n v="11"/>
    <x v="10"/>
    <x v="0"/>
    <x v="15"/>
    <x v="0"/>
    <x v="1"/>
    <x v="1"/>
    <s v="Trail Boots"/>
    <n v="1"/>
    <n v="140.59"/>
    <n v="0.1"/>
    <n v="79.510000000000005"/>
    <n v="126.53100000000001"/>
    <n v="79.510000000000005"/>
    <n v="47.021000000000001"/>
    <n v="0.37161644182058151"/>
  </r>
  <r>
    <n v="703"/>
    <x v="308"/>
    <n v="2026"/>
    <x v="3"/>
    <n v="11"/>
    <x v="10"/>
    <x v="1"/>
    <x v="14"/>
    <x v="0"/>
    <x v="0"/>
    <x v="2"/>
    <s v="Travel Backpack 35L"/>
    <n v="2"/>
    <n v="160.68"/>
    <n v="0"/>
    <n v="89.49"/>
    <n v="321.36"/>
    <n v="178.98"/>
    <n v="142.38000000000002"/>
    <n v="0.4430545182972368"/>
  </r>
  <r>
    <n v="1627"/>
    <x v="308"/>
    <n v="2026"/>
    <x v="3"/>
    <n v="11"/>
    <x v="10"/>
    <x v="3"/>
    <x v="4"/>
    <x v="0"/>
    <x v="0"/>
    <x v="4"/>
    <s v="Training Mat"/>
    <n v="6"/>
    <n v="49.7"/>
    <n v="0"/>
    <n v="22.34"/>
    <n v="298.20000000000005"/>
    <n v="134.04"/>
    <n v="164.16000000000005"/>
    <n v="0.55050301810865199"/>
  </r>
  <r>
    <n v="1760"/>
    <x v="308"/>
    <n v="2026"/>
    <x v="3"/>
    <n v="11"/>
    <x v="10"/>
    <x v="1"/>
    <x v="11"/>
    <x v="2"/>
    <x v="0"/>
    <x v="0"/>
    <s v="Commuter Helmet"/>
    <n v="3"/>
    <n v="80.400000000000006"/>
    <n v="0.05"/>
    <n v="42.82"/>
    <n v="229.14000000000001"/>
    <n v="128.46"/>
    <n v="100.68"/>
    <n v="0.43938203718250851"/>
  </r>
  <r>
    <n v="2268"/>
    <x v="308"/>
    <n v="2026"/>
    <x v="3"/>
    <n v="11"/>
    <x v="10"/>
    <x v="1"/>
    <x v="1"/>
    <x v="2"/>
    <x v="1"/>
    <x v="1"/>
    <s v="Summit Backpack 45L"/>
    <n v="4"/>
    <n v="151.38999999999999"/>
    <n v="0.05"/>
    <n v="80.66"/>
    <n v="575.28199999999993"/>
    <n v="322.64"/>
    <n v="252.64199999999994"/>
    <n v="0.43916201097896329"/>
  </r>
  <r>
    <n v="2636"/>
    <x v="308"/>
    <n v="2026"/>
    <x v="3"/>
    <n v="11"/>
    <x v="10"/>
    <x v="1"/>
    <x v="14"/>
    <x v="2"/>
    <x v="2"/>
    <x v="2"/>
    <s v="Packing Cube Set"/>
    <n v="2"/>
    <n v="45.44"/>
    <n v="0.05"/>
    <n v="18.2"/>
    <n v="86.335999999999999"/>
    <n v="36.4"/>
    <n v="49.936"/>
    <n v="0.57839140103780584"/>
  </r>
  <r>
    <n v="3255"/>
    <x v="308"/>
    <n v="2026"/>
    <x v="3"/>
    <n v="11"/>
    <x v="10"/>
    <x v="3"/>
    <x v="13"/>
    <x v="0"/>
    <x v="1"/>
    <x v="1"/>
    <s v="Trekking Poles"/>
    <n v="2"/>
    <n v="70.790000000000006"/>
    <n v="0.15"/>
    <n v="33.32"/>
    <n v="120.343"/>
    <n v="66.64"/>
    <n v="53.703000000000003"/>
    <n v="0.44624947026416162"/>
  </r>
  <r>
    <n v="4326"/>
    <x v="308"/>
    <n v="2026"/>
    <x v="3"/>
    <n v="11"/>
    <x v="10"/>
    <x v="2"/>
    <x v="5"/>
    <x v="2"/>
    <x v="0"/>
    <x v="2"/>
    <s v="Insulated Bottle"/>
    <n v="1"/>
    <n v="35.630000000000003"/>
    <n v="0"/>
    <n v="13.47"/>
    <n v="35.630000000000003"/>
    <n v="13.47"/>
    <n v="22.160000000000004"/>
    <n v="0.62194779680044909"/>
  </r>
  <r>
    <n v="4346"/>
    <x v="308"/>
    <n v="2026"/>
    <x v="3"/>
    <n v="11"/>
    <x v="10"/>
    <x v="0"/>
    <x v="15"/>
    <x v="0"/>
    <x v="2"/>
    <x v="1"/>
    <s v="Trekking Poles"/>
    <n v="3"/>
    <n v="73.010000000000005"/>
    <n v="0.15"/>
    <n v="32.49"/>
    <n v="186.17550000000003"/>
    <n v="97.47"/>
    <n v="88.705500000000029"/>
    <n v="0.47646172562984934"/>
  </r>
  <r>
    <n v="266"/>
    <x v="309"/>
    <n v="2026"/>
    <x v="3"/>
    <n v="11"/>
    <x v="10"/>
    <x v="1"/>
    <x v="1"/>
    <x v="3"/>
    <x v="2"/>
    <x v="1"/>
    <s v="Hiking Daypack 20L"/>
    <n v="1"/>
    <n v="93.48"/>
    <n v="0.05"/>
    <n v="46.34"/>
    <n v="88.805999999999997"/>
    <n v="46.34"/>
    <n v="42.465999999999994"/>
    <n v="0.47818841069297113"/>
  </r>
  <r>
    <n v="274"/>
    <x v="309"/>
    <n v="2026"/>
    <x v="3"/>
    <n v="11"/>
    <x v="10"/>
    <x v="1"/>
    <x v="1"/>
    <x v="0"/>
    <x v="2"/>
    <x v="0"/>
    <s v="Commuter Helmet"/>
    <n v="1"/>
    <n v="82.89"/>
    <n v="0"/>
    <n v="41.44"/>
    <n v="82.89"/>
    <n v="41.44"/>
    <n v="41.45"/>
    <n v="0.50006032090722652"/>
  </r>
  <r>
    <n v="1135"/>
    <x v="309"/>
    <n v="2026"/>
    <x v="3"/>
    <n v="11"/>
    <x v="10"/>
    <x v="3"/>
    <x v="7"/>
    <x v="0"/>
    <x v="1"/>
    <x v="2"/>
    <s v="Insulated Bottle"/>
    <n v="2"/>
    <n v="35.71"/>
    <n v="0.2"/>
    <n v="13.48"/>
    <n v="57.136000000000003"/>
    <n v="26.96"/>
    <n v="30.176000000000002"/>
    <n v="0.52814337720526461"/>
  </r>
  <r>
    <n v="2166"/>
    <x v="309"/>
    <n v="2026"/>
    <x v="3"/>
    <n v="11"/>
    <x v="10"/>
    <x v="3"/>
    <x v="13"/>
    <x v="2"/>
    <x v="1"/>
    <x v="4"/>
    <s v="Resistance Band Set"/>
    <n v="1"/>
    <n v="40.380000000000003"/>
    <n v="0.15"/>
    <n v="14.53"/>
    <n v="34.323"/>
    <n v="14.53"/>
    <n v="19.792999999999999"/>
    <n v="0.57666870611543275"/>
  </r>
  <r>
    <n v="3620"/>
    <x v="309"/>
    <n v="2026"/>
    <x v="3"/>
    <n v="11"/>
    <x v="10"/>
    <x v="1"/>
    <x v="12"/>
    <x v="3"/>
    <x v="1"/>
    <x v="1"/>
    <s v="Trail Boots"/>
    <n v="1"/>
    <n v="142"/>
    <n v="0.05"/>
    <n v="81.099999999999994"/>
    <n v="134.9"/>
    <n v="81.099999999999994"/>
    <n v="53.800000000000011"/>
    <n v="0.39881393624907346"/>
  </r>
  <r>
    <n v="3986"/>
    <x v="309"/>
    <n v="2026"/>
    <x v="3"/>
    <n v="11"/>
    <x v="10"/>
    <x v="0"/>
    <x v="15"/>
    <x v="3"/>
    <x v="1"/>
    <x v="2"/>
    <s v="Insulated Bottle"/>
    <n v="2"/>
    <n v="36.29"/>
    <n v="0.15"/>
    <n v="13.93"/>
    <n v="61.692999999999998"/>
    <n v="27.86"/>
    <n v="33.832999999999998"/>
    <n v="0.54840905775371596"/>
  </r>
  <r>
    <n v="4384"/>
    <x v="309"/>
    <n v="2026"/>
    <x v="3"/>
    <n v="11"/>
    <x v="10"/>
    <x v="3"/>
    <x v="8"/>
    <x v="0"/>
    <x v="1"/>
    <x v="3"/>
    <s v="Compact Sleeping Bag"/>
    <n v="1"/>
    <n v="121.66"/>
    <n v="0"/>
    <n v="61.66"/>
    <n v="121.66"/>
    <n v="61.66"/>
    <n v="60"/>
    <n v="0.49317770836758179"/>
  </r>
  <r>
    <n v="4565"/>
    <x v="309"/>
    <n v="2026"/>
    <x v="3"/>
    <n v="11"/>
    <x v="10"/>
    <x v="1"/>
    <x v="14"/>
    <x v="0"/>
    <x v="0"/>
    <x v="3"/>
    <s v="Compact Sleeping Bag"/>
    <n v="3"/>
    <n v="124.65"/>
    <n v="0.05"/>
    <n v="62.27"/>
    <n v="355.25250000000005"/>
    <n v="186.81"/>
    <n v="168.44250000000005"/>
    <n v="0.47414866890451163"/>
  </r>
  <r>
    <n v="4634"/>
    <x v="309"/>
    <n v="2026"/>
    <x v="3"/>
    <n v="11"/>
    <x v="10"/>
    <x v="0"/>
    <x v="15"/>
    <x v="0"/>
    <x v="1"/>
    <x v="0"/>
    <s v="Commuter Helmet"/>
    <n v="2"/>
    <n v="80.61"/>
    <n v="0"/>
    <n v="43.72"/>
    <n v="161.22"/>
    <n v="87.44"/>
    <n v="73.78"/>
    <n v="0.45763552909068356"/>
  </r>
  <r>
    <n v="104"/>
    <x v="310"/>
    <n v="2026"/>
    <x v="3"/>
    <n v="11"/>
    <x v="10"/>
    <x v="1"/>
    <x v="11"/>
    <x v="0"/>
    <x v="1"/>
    <x v="1"/>
    <s v="Summit Backpack 45L"/>
    <n v="1"/>
    <n v="153.96"/>
    <n v="0"/>
    <n v="80.62"/>
    <n v="153.96"/>
    <n v="80.62"/>
    <n v="73.34"/>
    <n v="0.47635749545336453"/>
  </r>
  <r>
    <n v="181"/>
    <x v="310"/>
    <n v="2026"/>
    <x v="3"/>
    <n v="11"/>
    <x v="10"/>
    <x v="1"/>
    <x v="1"/>
    <x v="2"/>
    <x v="0"/>
    <x v="2"/>
    <s v="Insulated Bottle"/>
    <n v="1"/>
    <n v="35.58"/>
    <n v="0"/>
    <n v="13.4"/>
    <n v="35.58"/>
    <n v="13.4"/>
    <n v="22.18"/>
    <n v="0.62338392355255767"/>
  </r>
  <r>
    <n v="823"/>
    <x v="310"/>
    <n v="2026"/>
    <x v="3"/>
    <n v="11"/>
    <x v="10"/>
    <x v="0"/>
    <x v="0"/>
    <x v="3"/>
    <x v="1"/>
    <x v="4"/>
    <s v="Recovery Roller"/>
    <n v="5"/>
    <n v="36.369999999999997"/>
    <n v="0.15"/>
    <n v="13.65"/>
    <n v="154.57249999999999"/>
    <n v="68.25"/>
    <n v="86.322499999999991"/>
    <n v="0.55845962250723769"/>
  </r>
  <r>
    <n v="1730"/>
    <x v="310"/>
    <n v="2026"/>
    <x v="3"/>
    <n v="11"/>
    <x v="10"/>
    <x v="3"/>
    <x v="4"/>
    <x v="3"/>
    <x v="0"/>
    <x v="1"/>
    <s v="Summit Backpack 45L"/>
    <n v="2"/>
    <n v="151.55000000000001"/>
    <n v="0.1"/>
    <n v="80.48"/>
    <n v="272.79000000000002"/>
    <n v="160.96"/>
    <n v="111.83000000000001"/>
    <n v="0.40994904505297114"/>
  </r>
  <r>
    <n v="2710"/>
    <x v="310"/>
    <n v="2026"/>
    <x v="3"/>
    <n v="11"/>
    <x v="10"/>
    <x v="0"/>
    <x v="9"/>
    <x v="2"/>
    <x v="1"/>
    <x v="3"/>
    <s v="Portable Camp Stove"/>
    <n v="2"/>
    <n v="80.67"/>
    <n v="0"/>
    <n v="40.5"/>
    <n v="161.34"/>
    <n v="81"/>
    <n v="80.34"/>
    <n v="0.49795462997396805"/>
  </r>
  <r>
    <n v="3018"/>
    <x v="310"/>
    <n v="2026"/>
    <x v="3"/>
    <n v="11"/>
    <x v="10"/>
    <x v="3"/>
    <x v="7"/>
    <x v="1"/>
    <x v="2"/>
    <x v="0"/>
    <s v="Commuter Helmet"/>
    <n v="10"/>
    <n v="81.48"/>
    <n v="0.05"/>
    <n v="43.7"/>
    <n v="774.06000000000006"/>
    <n v="437"/>
    <n v="337.06000000000006"/>
    <n v="0.43544428080510561"/>
  </r>
  <r>
    <n v="3735"/>
    <x v="310"/>
    <n v="2026"/>
    <x v="3"/>
    <n v="11"/>
    <x v="10"/>
    <x v="3"/>
    <x v="8"/>
    <x v="2"/>
    <x v="0"/>
    <x v="2"/>
    <s v="Travel Backpack 35L"/>
    <n v="2"/>
    <n v="163.58000000000001"/>
    <n v="0.1"/>
    <n v="88.14"/>
    <n v="294.44400000000002"/>
    <n v="176.28"/>
    <n v="118.16400000000002"/>
    <n v="0.40131230386762851"/>
  </r>
  <r>
    <n v="4460"/>
    <x v="310"/>
    <n v="2026"/>
    <x v="3"/>
    <n v="11"/>
    <x v="10"/>
    <x v="0"/>
    <x v="9"/>
    <x v="2"/>
    <x v="0"/>
    <x v="1"/>
    <s v="Trekking Poles"/>
    <n v="2"/>
    <n v="71.88"/>
    <n v="0.15"/>
    <n v="31.65"/>
    <n v="122.19599999999998"/>
    <n v="63.3"/>
    <n v="58.895999999999987"/>
    <n v="0.48197977020524396"/>
  </r>
  <r>
    <n v="319"/>
    <x v="311"/>
    <n v="2026"/>
    <x v="3"/>
    <n v="11"/>
    <x v="10"/>
    <x v="3"/>
    <x v="8"/>
    <x v="0"/>
    <x v="0"/>
    <x v="2"/>
    <s v="Insulated Bottle"/>
    <n v="2"/>
    <n v="36.299999999999997"/>
    <n v="0.15"/>
    <n v="13.38"/>
    <n v="61.709999999999994"/>
    <n v="26.76"/>
    <n v="34.949999999999989"/>
    <n v="0.56635877491492448"/>
  </r>
  <r>
    <n v="595"/>
    <x v="311"/>
    <n v="2026"/>
    <x v="3"/>
    <n v="11"/>
    <x v="10"/>
    <x v="1"/>
    <x v="12"/>
    <x v="0"/>
    <x v="1"/>
    <x v="4"/>
    <s v="Recovery Roller"/>
    <n v="2"/>
    <n v="36.159999999999997"/>
    <n v="0.1"/>
    <n v="13.79"/>
    <n v="65.087999999999994"/>
    <n v="27.58"/>
    <n v="37.507999999999996"/>
    <n v="0.57626597836774829"/>
  </r>
  <r>
    <n v="1623"/>
    <x v="311"/>
    <n v="2026"/>
    <x v="3"/>
    <n v="11"/>
    <x v="10"/>
    <x v="2"/>
    <x v="5"/>
    <x v="0"/>
    <x v="0"/>
    <x v="2"/>
    <s v="Insulated Bottle"/>
    <n v="2"/>
    <n v="35.49"/>
    <n v="0.1"/>
    <n v="13.78"/>
    <n v="63.882000000000005"/>
    <n v="27.56"/>
    <n v="36.322000000000003"/>
    <n v="0.56857956857956859"/>
  </r>
  <r>
    <n v="2638"/>
    <x v="311"/>
    <n v="2026"/>
    <x v="3"/>
    <n v="11"/>
    <x v="10"/>
    <x v="0"/>
    <x v="9"/>
    <x v="0"/>
    <x v="1"/>
    <x v="1"/>
    <s v="Trekking Poles"/>
    <n v="1"/>
    <n v="69.760000000000005"/>
    <n v="0.15"/>
    <n v="32.39"/>
    <n v="59.295999999999999"/>
    <n v="32.39"/>
    <n v="26.905999999999999"/>
    <n v="0.45375742039935241"/>
  </r>
  <r>
    <n v="2666"/>
    <x v="311"/>
    <n v="2026"/>
    <x v="3"/>
    <n v="11"/>
    <x v="10"/>
    <x v="1"/>
    <x v="12"/>
    <x v="2"/>
    <x v="2"/>
    <x v="3"/>
    <s v="Portable Camp Stove"/>
    <n v="6"/>
    <n v="81.37"/>
    <n v="0"/>
    <n v="39.5"/>
    <n v="488.22"/>
    <n v="237"/>
    <n v="251.22000000000003"/>
    <n v="0.5145631067961165"/>
  </r>
  <r>
    <n v="3505"/>
    <x v="311"/>
    <n v="2026"/>
    <x v="3"/>
    <n v="11"/>
    <x v="10"/>
    <x v="1"/>
    <x v="12"/>
    <x v="1"/>
    <x v="0"/>
    <x v="0"/>
    <s v="Commuter Helmet"/>
    <n v="5"/>
    <n v="82.82"/>
    <n v="0.15"/>
    <n v="43.8"/>
    <n v="351.98499999999996"/>
    <n v="219"/>
    <n v="132.98499999999996"/>
    <n v="0.37781439549980816"/>
  </r>
  <r>
    <n v="3626"/>
    <x v="311"/>
    <n v="2026"/>
    <x v="3"/>
    <n v="11"/>
    <x v="10"/>
    <x v="3"/>
    <x v="13"/>
    <x v="1"/>
    <x v="2"/>
    <x v="0"/>
    <s v="Trail Bike Light"/>
    <n v="15"/>
    <n v="51.05"/>
    <n v="0.1"/>
    <n v="21.95"/>
    <n v="689.17500000000007"/>
    <n v="329.25"/>
    <n v="359.92500000000007"/>
    <n v="0.52225486995320491"/>
  </r>
  <r>
    <n v="3801"/>
    <x v="311"/>
    <n v="2026"/>
    <x v="3"/>
    <n v="11"/>
    <x v="10"/>
    <x v="0"/>
    <x v="15"/>
    <x v="0"/>
    <x v="0"/>
    <x v="0"/>
    <s v="Cycling Pack 12L"/>
    <n v="3"/>
    <n v="101.68"/>
    <n v="0.1"/>
    <n v="51.9"/>
    <n v="274.536"/>
    <n v="155.69999999999999"/>
    <n v="118.83600000000001"/>
    <n v="0.43286126409651199"/>
  </r>
  <r>
    <n v="4685"/>
    <x v="311"/>
    <n v="2026"/>
    <x v="3"/>
    <n v="11"/>
    <x v="10"/>
    <x v="3"/>
    <x v="13"/>
    <x v="1"/>
    <x v="2"/>
    <x v="3"/>
    <s v="Portable Camp Stove"/>
    <n v="6"/>
    <n v="80.83"/>
    <n v="0.15"/>
    <n v="39.32"/>
    <n v="412.233"/>
    <n v="235.92000000000002"/>
    <n v="176.31299999999999"/>
    <n v="0.42770229457612563"/>
  </r>
  <r>
    <n v="4843"/>
    <x v="311"/>
    <n v="2026"/>
    <x v="3"/>
    <n v="11"/>
    <x v="10"/>
    <x v="1"/>
    <x v="12"/>
    <x v="0"/>
    <x v="1"/>
    <x v="3"/>
    <s v="Compact Sleeping Bag"/>
    <n v="6"/>
    <n v="123.67"/>
    <n v="0.15"/>
    <n v="60.55"/>
    <n v="630.71699999999998"/>
    <n v="363.29999999999995"/>
    <n v="267.41700000000003"/>
    <n v="0.42398888883603902"/>
  </r>
  <r>
    <n v="4890"/>
    <x v="311"/>
    <n v="2026"/>
    <x v="3"/>
    <n v="11"/>
    <x v="10"/>
    <x v="0"/>
    <x v="15"/>
    <x v="0"/>
    <x v="1"/>
    <x v="1"/>
    <s v="Hiking Daypack 20L"/>
    <n v="2"/>
    <n v="93.16"/>
    <n v="0.1"/>
    <n v="44.19"/>
    <n v="167.68799999999999"/>
    <n v="88.38"/>
    <n v="79.307999999999993"/>
    <n v="0.47294976384714471"/>
  </r>
  <r>
    <n v="4913"/>
    <x v="311"/>
    <n v="2026"/>
    <x v="3"/>
    <n v="11"/>
    <x v="10"/>
    <x v="2"/>
    <x v="2"/>
    <x v="3"/>
    <x v="1"/>
    <x v="0"/>
    <s v="Commuter Helmet"/>
    <n v="1"/>
    <n v="83.79"/>
    <n v="0.1"/>
    <n v="42.8"/>
    <n v="75.411000000000001"/>
    <n v="42.8"/>
    <n v="32.611000000000004"/>
    <n v="0.43244354271923197"/>
  </r>
  <r>
    <n v="5079"/>
    <x v="311"/>
    <n v="2026"/>
    <x v="3"/>
    <n v="11"/>
    <x v="10"/>
    <x v="2"/>
    <x v="16"/>
    <x v="0"/>
    <x v="1"/>
    <x v="4"/>
    <s v="Weighted Vest"/>
    <n v="1"/>
    <n v="120.98"/>
    <n v="0.1"/>
    <n v="70.59"/>
    <n v="108.88200000000001"/>
    <n v="70.59"/>
    <n v="38.292000000000002"/>
    <n v="0.35168347385242738"/>
  </r>
  <r>
    <n v="366"/>
    <x v="312"/>
    <n v="2026"/>
    <x v="3"/>
    <n v="11"/>
    <x v="10"/>
    <x v="3"/>
    <x v="13"/>
    <x v="2"/>
    <x v="0"/>
    <x v="1"/>
    <s v="Summit Backpack 45L"/>
    <n v="1"/>
    <n v="152.05000000000001"/>
    <n v="0.15"/>
    <n v="80.56"/>
    <n v="129.24250000000001"/>
    <n v="80.56"/>
    <n v="48.682500000000005"/>
    <n v="0.37667562914675901"/>
  </r>
  <r>
    <n v="567"/>
    <x v="312"/>
    <n v="2026"/>
    <x v="3"/>
    <n v="11"/>
    <x v="10"/>
    <x v="0"/>
    <x v="9"/>
    <x v="2"/>
    <x v="1"/>
    <x v="2"/>
    <s v="Insulated Bottle"/>
    <n v="3"/>
    <n v="36.14"/>
    <n v="0.1"/>
    <n v="13.23"/>
    <n v="97.578000000000003"/>
    <n v="39.69"/>
    <n v="57.888000000000005"/>
    <n v="0.59324847814056447"/>
  </r>
  <r>
    <n v="1051"/>
    <x v="312"/>
    <n v="2026"/>
    <x v="3"/>
    <n v="11"/>
    <x v="10"/>
    <x v="3"/>
    <x v="13"/>
    <x v="1"/>
    <x v="2"/>
    <x v="1"/>
    <s v="Hiking Daypack 20L"/>
    <n v="12"/>
    <n v="90.99"/>
    <n v="0.2"/>
    <n v="45.51"/>
    <n v="873.50399999999991"/>
    <n v="546.12"/>
    <n v="327.3839999999999"/>
    <n v="0.37479393339927458"/>
  </r>
  <r>
    <n v="1934"/>
    <x v="312"/>
    <n v="2026"/>
    <x v="3"/>
    <n v="11"/>
    <x v="10"/>
    <x v="3"/>
    <x v="13"/>
    <x v="3"/>
    <x v="2"/>
    <x v="0"/>
    <s v="Trail Bike Light"/>
    <n v="1"/>
    <n v="50.55"/>
    <n v="0.05"/>
    <n v="22.09"/>
    <n v="48.022499999999994"/>
    <n v="22.09"/>
    <n v="25.932499999999994"/>
    <n v="0.54000728825029931"/>
  </r>
  <r>
    <n v="2056"/>
    <x v="312"/>
    <n v="2026"/>
    <x v="3"/>
    <n v="11"/>
    <x v="10"/>
    <x v="0"/>
    <x v="0"/>
    <x v="2"/>
    <x v="1"/>
    <x v="4"/>
    <s v="Training Mat"/>
    <n v="1"/>
    <n v="51.65"/>
    <n v="0.15"/>
    <n v="21.86"/>
    <n v="43.902499999999996"/>
    <n v="21.86"/>
    <n v="22.042499999999997"/>
    <n v="0.50207846933545919"/>
  </r>
  <r>
    <n v="2115"/>
    <x v="312"/>
    <n v="2026"/>
    <x v="3"/>
    <n v="11"/>
    <x v="10"/>
    <x v="1"/>
    <x v="12"/>
    <x v="0"/>
    <x v="1"/>
    <x v="0"/>
    <s v="Commuter Helmet"/>
    <n v="5"/>
    <n v="82.96"/>
    <n v="0"/>
    <n v="43.55"/>
    <n v="414.79999999999995"/>
    <n v="217.75"/>
    <n v="197.04999999999995"/>
    <n v="0.47504821600771452"/>
  </r>
  <r>
    <n v="2437"/>
    <x v="312"/>
    <n v="2026"/>
    <x v="3"/>
    <n v="11"/>
    <x v="10"/>
    <x v="3"/>
    <x v="4"/>
    <x v="3"/>
    <x v="2"/>
    <x v="1"/>
    <s v="Trekking Poles"/>
    <n v="1"/>
    <n v="70.3"/>
    <n v="0.05"/>
    <n v="33.31"/>
    <n v="66.784999999999997"/>
    <n v="33.31"/>
    <n v="33.474999999999994"/>
    <n v="0.50123530732949007"/>
  </r>
  <r>
    <n v="3380"/>
    <x v="312"/>
    <n v="2026"/>
    <x v="3"/>
    <n v="11"/>
    <x v="10"/>
    <x v="2"/>
    <x v="2"/>
    <x v="2"/>
    <x v="0"/>
    <x v="2"/>
    <s v="Packing Cube Set"/>
    <n v="2"/>
    <n v="47.12"/>
    <n v="0.15"/>
    <n v="18.64"/>
    <n v="80.103999999999999"/>
    <n v="37.28"/>
    <n v="42.823999999999998"/>
    <n v="0.5346050134824728"/>
  </r>
  <r>
    <n v="3648"/>
    <x v="312"/>
    <n v="2026"/>
    <x v="3"/>
    <n v="11"/>
    <x v="10"/>
    <x v="0"/>
    <x v="15"/>
    <x v="3"/>
    <x v="1"/>
    <x v="4"/>
    <s v="Resistance Band Set"/>
    <n v="4"/>
    <n v="39.82"/>
    <n v="0.2"/>
    <n v="14.98"/>
    <n v="127.42400000000001"/>
    <n v="59.92"/>
    <n v="67.504000000000005"/>
    <n v="0.52975891511803119"/>
  </r>
  <r>
    <n v="3692"/>
    <x v="312"/>
    <n v="2026"/>
    <x v="3"/>
    <n v="11"/>
    <x v="10"/>
    <x v="1"/>
    <x v="14"/>
    <x v="0"/>
    <x v="0"/>
    <x v="1"/>
    <s v="Summit Backpack 45L"/>
    <n v="4"/>
    <n v="154.27000000000001"/>
    <n v="0.05"/>
    <n v="78.36"/>
    <n v="586.226"/>
    <n v="313.44"/>
    <n v="272.786"/>
    <n v="0.46532565938733528"/>
  </r>
  <r>
    <n v="4406"/>
    <x v="312"/>
    <n v="2026"/>
    <x v="3"/>
    <n v="11"/>
    <x v="10"/>
    <x v="0"/>
    <x v="0"/>
    <x v="0"/>
    <x v="1"/>
    <x v="1"/>
    <s v="Trail Boots"/>
    <n v="1"/>
    <n v="143.02000000000001"/>
    <n v="0.1"/>
    <n v="79.25"/>
    <n v="128.71800000000002"/>
    <n v="79.25"/>
    <n v="49.468000000000018"/>
    <n v="0.3843129942976119"/>
  </r>
  <r>
    <n v="4550"/>
    <x v="312"/>
    <n v="2026"/>
    <x v="3"/>
    <n v="11"/>
    <x v="10"/>
    <x v="2"/>
    <x v="10"/>
    <x v="2"/>
    <x v="0"/>
    <x v="4"/>
    <s v="Recovery Roller"/>
    <n v="1"/>
    <n v="35.36"/>
    <n v="0"/>
    <n v="13.74"/>
    <n v="35.36"/>
    <n v="13.74"/>
    <n v="21.619999999999997"/>
    <n v="0.61142533936651577"/>
  </r>
  <r>
    <n v="4855"/>
    <x v="312"/>
    <n v="2026"/>
    <x v="3"/>
    <n v="11"/>
    <x v="10"/>
    <x v="1"/>
    <x v="6"/>
    <x v="0"/>
    <x v="0"/>
    <x v="1"/>
    <s v="Summit Backpack 45L"/>
    <n v="1"/>
    <n v="156.82"/>
    <n v="0.1"/>
    <n v="77.12"/>
    <n v="141.13800000000001"/>
    <n v="77.12"/>
    <n v="64.018000000000001"/>
    <n v="0.45358443509189589"/>
  </r>
  <r>
    <n v="5151"/>
    <x v="312"/>
    <n v="2026"/>
    <x v="3"/>
    <n v="11"/>
    <x v="10"/>
    <x v="2"/>
    <x v="16"/>
    <x v="1"/>
    <x v="2"/>
    <x v="4"/>
    <s v="Resistance Band Set"/>
    <n v="10"/>
    <n v="40.98"/>
    <n v="0.1"/>
    <n v="14.6"/>
    <n v="368.82"/>
    <n v="146"/>
    <n v="222.82"/>
    <n v="0.60414294235670518"/>
  </r>
  <r>
    <n v="5189"/>
    <x v="312"/>
    <n v="2026"/>
    <x v="3"/>
    <n v="11"/>
    <x v="10"/>
    <x v="3"/>
    <x v="8"/>
    <x v="2"/>
    <x v="1"/>
    <x v="1"/>
    <s v="Trail Boots"/>
    <n v="3"/>
    <n v="144.22999999999999"/>
    <n v="0"/>
    <n v="80.959999999999994"/>
    <n v="432.68999999999994"/>
    <n v="242.88"/>
    <n v="189.80999999999995"/>
    <n v="0.43867433959647778"/>
  </r>
  <r>
    <n v="726"/>
    <x v="313"/>
    <n v="2026"/>
    <x v="3"/>
    <n v="11"/>
    <x v="10"/>
    <x v="3"/>
    <x v="7"/>
    <x v="0"/>
    <x v="1"/>
    <x v="1"/>
    <s v="Hiking Daypack 20L"/>
    <n v="1"/>
    <n v="90.23"/>
    <n v="0"/>
    <n v="44.06"/>
    <n v="90.23"/>
    <n v="44.06"/>
    <n v="46.17"/>
    <n v="0.51169234179319512"/>
  </r>
  <r>
    <n v="2154"/>
    <x v="313"/>
    <n v="2026"/>
    <x v="3"/>
    <n v="11"/>
    <x v="10"/>
    <x v="3"/>
    <x v="7"/>
    <x v="0"/>
    <x v="1"/>
    <x v="1"/>
    <s v="Summit Backpack 45L"/>
    <n v="5"/>
    <n v="152.82"/>
    <n v="0.1"/>
    <n v="80.09"/>
    <n v="687.68999999999994"/>
    <n v="400.45000000000005"/>
    <n v="287.2399999999999"/>
    <n v="0.417688202533118"/>
  </r>
  <r>
    <n v="4403"/>
    <x v="313"/>
    <n v="2026"/>
    <x v="3"/>
    <n v="11"/>
    <x v="10"/>
    <x v="0"/>
    <x v="0"/>
    <x v="0"/>
    <x v="2"/>
    <x v="2"/>
    <s v="Insulated Bottle"/>
    <n v="2"/>
    <n v="36.61"/>
    <n v="0.05"/>
    <n v="13.31"/>
    <n v="69.558999999999997"/>
    <n v="26.62"/>
    <n v="42.938999999999993"/>
    <n v="0.61730329648212301"/>
  </r>
  <r>
    <n v="4924"/>
    <x v="313"/>
    <n v="2026"/>
    <x v="3"/>
    <n v="11"/>
    <x v="10"/>
    <x v="3"/>
    <x v="8"/>
    <x v="1"/>
    <x v="2"/>
    <x v="1"/>
    <s v="Summit Backpack 45L"/>
    <n v="12"/>
    <n v="150.75"/>
    <n v="0.1"/>
    <n v="80.569999999999993"/>
    <n v="1628.1000000000001"/>
    <n v="966.83999999999992"/>
    <n v="661.26000000000022"/>
    <n v="0.40615441311958733"/>
  </r>
  <r>
    <n v="25"/>
    <x v="314"/>
    <n v="2026"/>
    <x v="3"/>
    <n v="11"/>
    <x v="10"/>
    <x v="0"/>
    <x v="0"/>
    <x v="0"/>
    <x v="0"/>
    <x v="1"/>
    <s v="Trail Boots"/>
    <n v="1"/>
    <n v="145.83000000000001"/>
    <n v="0.1"/>
    <n v="79.14"/>
    <n v="131.24700000000001"/>
    <n v="79.14"/>
    <n v="52.107000000000014"/>
    <n v="0.39701478890946085"/>
  </r>
  <r>
    <n v="252"/>
    <x v="314"/>
    <n v="2026"/>
    <x v="3"/>
    <n v="11"/>
    <x v="10"/>
    <x v="0"/>
    <x v="0"/>
    <x v="0"/>
    <x v="0"/>
    <x v="2"/>
    <s v="Travel Backpack 35L"/>
    <n v="4"/>
    <n v="162.04"/>
    <n v="0"/>
    <n v="85.77"/>
    <n v="648.16"/>
    <n v="343.08"/>
    <n v="305.08"/>
    <n v="0.47068625030856581"/>
  </r>
  <r>
    <n v="1203"/>
    <x v="314"/>
    <n v="2026"/>
    <x v="3"/>
    <n v="11"/>
    <x v="10"/>
    <x v="3"/>
    <x v="8"/>
    <x v="2"/>
    <x v="0"/>
    <x v="1"/>
    <s v="Trail Boots"/>
    <n v="2"/>
    <n v="141.33000000000001"/>
    <n v="0.05"/>
    <n v="79.739999999999995"/>
    <n v="268.52699999999999"/>
    <n v="159.47999999999999"/>
    <n v="109.047"/>
    <n v="0.40609324202035552"/>
  </r>
  <r>
    <n v="1567"/>
    <x v="314"/>
    <n v="2026"/>
    <x v="3"/>
    <n v="11"/>
    <x v="10"/>
    <x v="2"/>
    <x v="16"/>
    <x v="0"/>
    <x v="0"/>
    <x v="3"/>
    <s v="Compact Sleeping Bag"/>
    <n v="1"/>
    <n v="125.11"/>
    <n v="0.1"/>
    <n v="61.65"/>
    <n v="112.599"/>
    <n v="61.65"/>
    <n v="50.949000000000005"/>
    <n v="0.45248181600191834"/>
  </r>
  <r>
    <n v="2060"/>
    <x v="314"/>
    <n v="2026"/>
    <x v="3"/>
    <n v="11"/>
    <x v="10"/>
    <x v="2"/>
    <x v="5"/>
    <x v="0"/>
    <x v="2"/>
    <x v="3"/>
    <s v="Compact Sleeping Bag"/>
    <n v="3"/>
    <n v="124.55"/>
    <n v="0.15"/>
    <n v="60.68"/>
    <n v="317.60249999999996"/>
    <n v="182.04"/>
    <n v="135.56249999999997"/>
    <n v="0.42683070819656643"/>
  </r>
  <r>
    <n v="2485"/>
    <x v="314"/>
    <n v="2026"/>
    <x v="3"/>
    <n v="11"/>
    <x v="10"/>
    <x v="2"/>
    <x v="10"/>
    <x v="2"/>
    <x v="0"/>
    <x v="1"/>
    <s v="Trail Boots"/>
    <n v="1"/>
    <n v="143.77000000000001"/>
    <n v="0.1"/>
    <n v="81.02"/>
    <n v="129.393"/>
    <n v="81.02"/>
    <n v="48.373000000000005"/>
    <n v="0.3738455712441941"/>
  </r>
  <r>
    <n v="3101"/>
    <x v="314"/>
    <n v="2026"/>
    <x v="3"/>
    <n v="11"/>
    <x v="10"/>
    <x v="3"/>
    <x v="8"/>
    <x v="0"/>
    <x v="1"/>
    <x v="3"/>
    <s v="Compact Sleeping Bag"/>
    <n v="3"/>
    <n v="124.72"/>
    <n v="0.15"/>
    <n v="60.35"/>
    <n v="318.03599999999994"/>
    <n v="181.05"/>
    <n v="136.98599999999993"/>
    <n v="0.4307248236048748"/>
  </r>
  <r>
    <n v="3165"/>
    <x v="314"/>
    <n v="2026"/>
    <x v="3"/>
    <n v="11"/>
    <x v="10"/>
    <x v="2"/>
    <x v="2"/>
    <x v="2"/>
    <x v="0"/>
    <x v="4"/>
    <s v="Recovery Roller"/>
    <n v="1"/>
    <n v="35.729999999999997"/>
    <n v="0.1"/>
    <n v="14.15"/>
    <n v="32.156999999999996"/>
    <n v="14.15"/>
    <n v="18.006999999999998"/>
    <n v="0.55997139036601673"/>
  </r>
  <r>
    <n v="4179"/>
    <x v="314"/>
    <n v="2026"/>
    <x v="3"/>
    <n v="11"/>
    <x v="10"/>
    <x v="2"/>
    <x v="3"/>
    <x v="2"/>
    <x v="2"/>
    <x v="2"/>
    <s v="Travel Backpack 35L"/>
    <n v="2"/>
    <n v="166.1"/>
    <n v="0.05"/>
    <n v="88.2"/>
    <n v="315.58999999999997"/>
    <n v="176.4"/>
    <n v="139.18999999999997"/>
    <n v="0.44104692797617157"/>
  </r>
  <r>
    <n v="4829"/>
    <x v="314"/>
    <n v="2026"/>
    <x v="3"/>
    <n v="11"/>
    <x v="10"/>
    <x v="2"/>
    <x v="16"/>
    <x v="3"/>
    <x v="1"/>
    <x v="0"/>
    <s v="Commuter Helmet"/>
    <n v="2"/>
    <n v="81.27"/>
    <n v="0.05"/>
    <n v="43.04"/>
    <n v="154.41299999999998"/>
    <n v="86.08"/>
    <n v="68.332999999999984"/>
    <n v="0.44253398353765544"/>
  </r>
  <r>
    <n v="4943"/>
    <x v="314"/>
    <n v="2026"/>
    <x v="3"/>
    <n v="11"/>
    <x v="10"/>
    <x v="0"/>
    <x v="9"/>
    <x v="1"/>
    <x v="0"/>
    <x v="3"/>
    <s v="Trail Tent 2P"/>
    <n v="10"/>
    <n v="191.98"/>
    <n v="0.1"/>
    <n v="102.73"/>
    <n v="1727.82"/>
    <n v="1027.3"/>
    <n v="700.52"/>
    <n v="0.40543575140929033"/>
  </r>
  <r>
    <n v="887"/>
    <x v="315"/>
    <n v="2026"/>
    <x v="3"/>
    <n v="11"/>
    <x v="10"/>
    <x v="3"/>
    <x v="8"/>
    <x v="2"/>
    <x v="0"/>
    <x v="1"/>
    <s v="Hiking Daypack 20L"/>
    <n v="6"/>
    <n v="89.87"/>
    <n v="0.2"/>
    <n v="44.47"/>
    <n v="431.37600000000003"/>
    <n v="266.82"/>
    <n v="164.55600000000004"/>
    <n v="0.3814676755313231"/>
  </r>
  <r>
    <n v="1090"/>
    <x v="315"/>
    <n v="2026"/>
    <x v="3"/>
    <n v="11"/>
    <x v="10"/>
    <x v="1"/>
    <x v="14"/>
    <x v="3"/>
    <x v="1"/>
    <x v="0"/>
    <s v="Trail Bike Light"/>
    <n v="3"/>
    <n v="51.44"/>
    <n v="0.1"/>
    <n v="23.11"/>
    <n v="138.88800000000001"/>
    <n v="69.33"/>
    <n v="69.558000000000007"/>
    <n v="0.50082080525315364"/>
  </r>
  <r>
    <n v="2090"/>
    <x v="315"/>
    <n v="2026"/>
    <x v="3"/>
    <n v="11"/>
    <x v="10"/>
    <x v="3"/>
    <x v="4"/>
    <x v="3"/>
    <x v="1"/>
    <x v="2"/>
    <s v="Packing Cube Set"/>
    <n v="4"/>
    <n v="46.68"/>
    <n v="0.05"/>
    <n v="17.96"/>
    <n v="177.38399999999999"/>
    <n v="71.84"/>
    <n v="105.54399999999998"/>
    <n v="0.59500293149325756"/>
  </r>
  <r>
    <n v="2561"/>
    <x v="315"/>
    <n v="2026"/>
    <x v="3"/>
    <n v="11"/>
    <x v="10"/>
    <x v="1"/>
    <x v="12"/>
    <x v="2"/>
    <x v="1"/>
    <x v="1"/>
    <s v="Trekking Poles"/>
    <n v="4"/>
    <n v="73.05"/>
    <n v="0.2"/>
    <n v="32.82"/>
    <n v="233.76"/>
    <n v="131.28"/>
    <n v="102.47999999999999"/>
    <n v="0.4383983572895277"/>
  </r>
  <r>
    <n v="2855"/>
    <x v="315"/>
    <n v="2026"/>
    <x v="3"/>
    <n v="11"/>
    <x v="10"/>
    <x v="2"/>
    <x v="10"/>
    <x v="3"/>
    <x v="1"/>
    <x v="3"/>
    <s v="Compact Sleeping Bag"/>
    <n v="1"/>
    <n v="125.32"/>
    <n v="0.15"/>
    <n v="59.49"/>
    <n v="106.52199999999999"/>
    <n v="59.49"/>
    <n v="47.031999999999989"/>
    <n v="0.44152381667636725"/>
  </r>
  <r>
    <n v="4421"/>
    <x v="315"/>
    <n v="2026"/>
    <x v="3"/>
    <n v="11"/>
    <x v="10"/>
    <x v="1"/>
    <x v="11"/>
    <x v="3"/>
    <x v="2"/>
    <x v="4"/>
    <s v="Weighted Vest"/>
    <n v="2"/>
    <n v="123.49"/>
    <n v="0.15"/>
    <n v="68.08"/>
    <n v="209.93299999999999"/>
    <n v="136.16"/>
    <n v="73.772999999999996"/>
    <n v="0.35141211719929694"/>
  </r>
  <r>
    <n v="195"/>
    <x v="316"/>
    <n v="2026"/>
    <x v="3"/>
    <n v="11"/>
    <x v="10"/>
    <x v="1"/>
    <x v="12"/>
    <x v="2"/>
    <x v="0"/>
    <x v="2"/>
    <s v="Packing Cube Set"/>
    <n v="1"/>
    <n v="47.37"/>
    <n v="0.2"/>
    <n v="18.739999999999998"/>
    <n v="37.896000000000001"/>
    <n v="18.739999999999998"/>
    <n v="19.156000000000002"/>
    <n v="0.50548870593202455"/>
  </r>
  <r>
    <n v="520"/>
    <x v="316"/>
    <n v="2026"/>
    <x v="3"/>
    <n v="11"/>
    <x v="10"/>
    <x v="1"/>
    <x v="12"/>
    <x v="1"/>
    <x v="2"/>
    <x v="1"/>
    <s v="Hiking Daypack 20L"/>
    <n v="6"/>
    <n v="92.31"/>
    <n v="0.05"/>
    <n v="46.12"/>
    <n v="526.16700000000003"/>
    <n v="276.71999999999997"/>
    <n v="249.44700000000006"/>
    <n v="0.47408332335551268"/>
  </r>
  <r>
    <n v="646"/>
    <x v="316"/>
    <n v="2026"/>
    <x v="3"/>
    <n v="11"/>
    <x v="10"/>
    <x v="2"/>
    <x v="16"/>
    <x v="2"/>
    <x v="0"/>
    <x v="0"/>
    <s v="Trail Bike Light"/>
    <n v="1"/>
    <n v="49.53"/>
    <n v="0.1"/>
    <n v="22.18"/>
    <n v="44.577000000000005"/>
    <n v="22.18"/>
    <n v="22.397000000000006"/>
    <n v="0.50243399062296712"/>
  </r>
  <r>
    <n v="893"/>
    <x v="316"/>
    <n v="2026"/>
    <x v="3"/>
    <n v="11"/>
    <x v="10"/>
    <x v="3"/>
    <x v="8"/>
    <x v="0"/>
    <x v="1"/>
    <x v="2"/>
    <s v="Packing Cube Set"/>
    <n v="4"/>
    <n v="47.62"/>
    <n v="0.2"/>
    <n v="18.100000000000001"/>
    <n v="152.38399999999999"/>
    <n v="72.400000000000006"/>
    <n v="79.98399999999998"/>
    <n v="0.52488450230995376"/>
  </r>
  <r>
    <n v="916"/>
    <x v="316"/>
    <n v="2026"/>
    <x v="3"/>
    <n v="11"/>
    <x v="10"/>
    <x v="1"/>
    <x v="6"/>
    <x v="0"/>
    <x v="1"/>
    <x v="0"/>
    <s v="Trail Bike Light"/>
    <n v="4"/>
    <n v="51.93"/>
    <n v="0.05"/>
    <n v="22.62"/>
    <n v="197.334"/>
    <n v="90.48"/>
    <n v="106.854"/>
    <n v="0.54148803551339353"/>
  </r>
  <r>
    <n v="1295"/>
    <x v="316"/>
    <n v="2026"/>
    <x v="3"/>
    <n v="11"/>
    <x v="10"/>
    <x v="1"/>
    <x v="11"/>
    <x v="3"/>
    <x v="1"/>
    <x v="1"/>
    <s v="Summit Backpack 45L"/>
    <n v="1"/>
    <n v="155.44999999999999"/>
    <n v="0.05"/>
    <n v="77.25"/>
    <n v="147.67749999999998"/>
    <n v="77.25"/>
    <n v="70.427499999999981"/>
    <n v="0.47690067884410281"/>
  </r>
  <r>
    <n v="3438"/>
    <x v="316"/>
    <n v="2026"/>
    <x v="3"/>
    <n v="11"/>
    <x v="10"/>
    <x v="0"/>
    <x v="0"/>
    <x v="0"/>
    <x v="0"/>
    <x v="0"/>
    <s v="Compact Repair Kit"/>
    <n v="4"/>
    <n v="40.03"/>
    <n v="0.05"/>
    <n v="16.78"/>
    <n v="152.114"/>
    <n v="67.12"/>
    <n v="84.994"/>
    <n v="0.5587519886400989"/>
  </r>
  <r>
    <n v="3573"/>
    <x v="316"/>
    <n v="2026"/>
    <x v="3"/>
    <n v="11"/>
    <x v="10"/>
    <x v="0"/>
    <x v="9"/>
    <x v="0"/>
    <x v="0"/>
    <x v="1"/>
    <s v="Summit Backpack 45L"/>
    <n v="2"/>
    <n v="152.96"/>
    <n v="0.1"/>
    <n v="79.12"/>
    <n v="275.32800000000003"/>
    <n v="158.24"/>
    <n v="117.08800000000002"/>
    <n v="0.4252673175267318"/>
  </r>
  <r>
    <n v="4257"/>
    <x v="316"/>
    <n v="2026"/>
    <x v="3"/>
    <n v="11"/>
    <x v="10"/>
    <x v="3"/>
    <x v="13"/>
    <x v="2"/>
    <x v="1"/>
    <x v="4"/>
    <s v="Weighted Vest"/>
    <n v="2"/>
    <n v="124.06"/>
    <n v="0.05"/>
    <n v="69.98"/>
    <n v="235.714"/>
    <n v="139.96"/>
    <n v="95.753999999999991"/>
    <n v="0.40622958330858577"/>
  </r>
  <r>
    <n v="4389"/>
    <x v="316"/>
    <n v="2026"/>
    <x v="3"/>
    <n v="11"/>
    <x v="10"/>
    <x v="2"/>
    <x v="10"/>
    <x v="3"/>
    <x v="1"/>
    <x v="1"/>
    <s v="Summit Backpack 45L"/>
    <n v="1"/>
    <n v="151.66"/>
    <n v="0.1"/>
    <n v="80.209999999999994"/>
    <n v="136.494"/>
    <n v="80.209999999999994"/>
    <n v="56.284000000000006"/>
    <n v="0.41235512183685735"/>
  </r>
  <r>
    <n v="4887"/>
    <x v="316"/>
    <n v="2026"/>
    <x v="3"/>
    <n v="11"/>
    <x v="10"/>
    <x v="3"/>
    <x v="8"/>
    <x v="0"/>
    <x v="1"/>
    <x v="1"/>
    <s v="Trail Boots"/>
    <n v="2"/>
    <n v="142.30000000000001"/>
    <n v="0.15"/>
    <n v="77.760000000000005"/>
    <n v="241.91000000000003"/>
    <n v="155.52000000000001"/>
    <n v="86.390000000000015"/>
    <n v="0.35711628291513375"/>
  </r>
  <r>
    <n v="5007"/>
    <x v="316"/>
    <n v="2026"/>
    <x v="3"/>
    <n v="11"/>
    <x v="10"/>
    <x v="1"/>
    <x v="14"/>
    <x v="0"/>
    <x v="2"/>
    <x v="2"/>
    <s v="Travel Backpack 35L"/>
    <n v="4"/>
    <n v="161.97"/>
    <n v="0.05"/>
    <n v="87.2"/>
    <n v="615.48599999999999"/>
    <n v="348.8"/>
    <n v="266.68599999999998"/>
    <n v="0.4332933649181297"/>
  </r>
  <r>
    <n v="5111"/>
    <x v="316"/>
    <n v="2026"/>
    <x v="3"/>
    <n v="11"/>
    <x v="10"/>
    <x v="1"/>
    <x v="14"/>
    <x v="1"/>
    <x v="2"/>
    <x v="2"/>
    <s v="Carry-On Duffel"/>
    <n v="5"/>
    <n v="133.99"/>
    <n v="0.15"/>
    <n v="65.55"/>
    <n v="569.45749999999998"/>
    <n v="327.75"/>
    <n v="241.70749999999998"/>
    <n v="0.42445221987593451"/>
  </r>
  <r>
    <n v="5177"/>
    <x v="316"/>
    <n v="2026"/>
    <x v="3"/>
    <n v="11"/>
    <x v="10"/>
    <x v="1"/>
    <x v="6"/>
    <x v="2"/>
    <x v="0"/>
    <x v="3"/>
    <s v="Portable Camp Stove"/>
    <n v="2"/>
    <n v="83.18"/>
    <n v="0.1"/>
    <n v="40.479999999999997"/>
    <n v="149.72400000000002"/>
    <n v="80.959999999999994"/>
    <n v="68.764000000000024"/>
    <n v="0.45927172664369115"/>
  </r>
  <r>
    <n v="584"/>
    <x v="317"/>
    <n v="2026"/>
    <x v="3"/>
    <n v="11"/>
    <x v="10"/>
    <x v="1"/>
    <x v="12"/>
    <x v="0"/>
    <x v="1"/>
    <x v="1"/>
    <s v="Hiking Daypack 20L"/>
    <n v="1"/>
    <n v="91.95"/>
    <n v="0"/>
    <n v="46.64"/>
    <n v="91.95"/>
    <n v="46.64"/>
    <n v="45.31"/>
    <n v="0.49276780859162589"/>
  </r>
  <r>
    <n v="621"/>
    <x v="317"/>
    <n v="2026"/>
    <x v="3"/>
    <n v="11"/>
    <x v="10"/>
    <x v="3"/>
    <x v="13"/>
    <x v="1"/>
    <x v="2"/>
    <x v="2"/>
    <s v="Insulated Bottle"/>
    <n v="5"/>
    <n v="35.68"/>
    <n v="0.15"/>
    <n v="13.48"/>
    <n v="151.64000000000001"/>
    <n v="67.400000000000006"/>
    <n v="84.240000000000009"/>
    <n v="0.55552624637298864"/>
  </r>
  <r>
    <n v="623"/>
    <x v="317"/>
    <n v="2026"/>
    <x v="3"/>
    <n v="11"/>
    <x v="10"/>
    <x v="2"/>
    <x v="16"/>
    <x v="0"/>
    <x v="0"/>
    <x v="3"/>
    <s v="Alpine Tent 4P"/>
    <n v="3"/>
    <n v="336.58"/>
    <n v="0.15"/>
    <n v="198.99"/>
    <n v="858.279"/>
    <n v="596.97"/>
    <n v="261.30899999999997"/>
    <n v="0.3044569423229509"/>
  </r>
  <r>
    <n v="1431"/>
    <x v="317"/>
    <n v="2026"/>
    <x v="3"/>
    <n v="11"/>
    <x v="10"/>
    <x v="2"/>
    <x v="2"/>
    <x v="0"/>
    <x v="1"/>
    <x v="4"/>
    <s v="Recovery Roller"/>
    <n v="2"/>
    <n v="36.979999999999997"/>
    <n v="0.15"/>
    <n v="14.13"/>
    <n v="62.865999999999993"/>
    <n v="28.26"/>
    <n v="34.605999999999995"/>
    <n v="0.55047243342983487"/>
  </r>
  <r>
    <n v="1520"/>
    <x v="317"/>
    <n v="2026"/>
    <x v="3"/>
    <n v="11"/>
    <x v="10"/>
    <x v="3"/>
    <x v="13"/>
    <x v="3"/>
    <x v="1"/>
    <x v="4"/>
    <s v="Recovery Roller"/>
    <n v="2"/>
    <n v="36.15"/>
    <n v="0"/>
    <n v="13.51"/>
    <n v="72.3"/>
    <n v="27.02"/>
    <n v="45.28"/>
    <n v="0.62627939142461964"/>
  </r>
  <r>
    <n v="1791"/>
    <x v="317"/>
    <n v="2026"/>
    <x v="3"/>
    <n v="11"/>
    <x v="10"/>
    <x v="2"/>
    <x v="2"/>
    <x v="0"/>
    <x v="2"/>
    <x v="4"/>
    <s v="Weighted Vest"/>
    <n v="1"/>
    <n v="121.86"/>
    <n v="0.05"/>
    <n v="69.900000000000006"/>
    <n v="115.767"/>
    <n v="69.900000000000006"/>
    <n v="45.86699999999999"/>
    <n v="0.396200989919407"/>
  </r>
  <r>
    <n v="2191"/>
    <x v="317"/>
    <n v="2026"/>
    <x v="3"/>
    <n v="11"/>
    <x v="10"/>
    <x v="2"/>
    <x v="5"/>
    <x v="2"/>
    <x v="0"/>
    <x v="0"/>
    <s v="Trail Bike Light"/>
    <n v="6"/>
    <n v="49.85"/>
    <n v="0.05"/>
    <n v="22.68"/>
    <n v="284.14499999999998"/>
    <n v="136.07999999999998"/>
    <n v="148.065"/>
    <n v="0.52108958454310306"/>
  </r>
  <r>
    <n v="2365"/>
    <x v="317"/>
    <n v="2026"/>
    <x v="3"/>
    <n v="11"/>
    <x v="10"/>
    <x v="2"/>
    <x v="5"/>
    <x v="2"/>
    <x v="2"/>
    <x v="1"/>
    <s v="Hiking Daypack 20L"/>
    <n v="2"/>
    <n v="91.95"/>
    <n v="0.05"/>
    <n v="46.45"/>
    <n v="174.70499999999998"/>
    <n v="92.9"/>
    <n v="81.804999999999978"/>
    <n v="0.46824647262528252"/>
  </r>
  <r>
    <n v="2603"/>
    <x v="317"/>
    <n v="2026"/>
    <x v="3"/>
    <n v="11"/>
    <x v="10"/>
    <x v="3"/>
    <x v="8"/>
    <x v="3"/>
    <x v="0"/>
    <x v="0"/>
    <s v="Trail Bike Light"/>
    <n v="2"/>
    <n v="51.71"/>
    <n v="0.15"/>
    <n v="22.93"/>
    <n v="87.906999999999996"/>
    <n v="45.86"/>
    <n v="42.046999999999997"/>
    <n v="0.47831230732478641"/>
  </r>
  <r>
    <n v="4098"/>
    <x v="317"/>
    <n v="2026"/>
    <x v="3"/>
    <n v="11"/>
    <x v="10"/>
    <x v="1"/>
    <x v="1"/>
    <x v="2"/>
    <x v="0"/>
    <x v="4"/>
    <s v="Resistance Band Set"/>
    <n v="1"/>
    <n v="41.05"/>
    <n v="0.05"/>
    <n v="14.6"/>
    <n v="38.997499999999995"/>
    <n v="14.6"/>
    <n v="24.397499999999994"/>
    <n v="0.62561702673248276"/>
  </r>
  <r>
    <n v="1176"/>
    <x v="318"/>
    <n v="2026"/>
    <x v="3"/>
    <n v="11"/>
    <x v="10"/>
    <x v="1"/>
    <x v="6"/>
    <x v="1"/>
    <x v="2"/>
    <x v="3"/>
    <s v="Alpine Tent 4P"/>
    <n v="10"/>
    <n v="333.09"/>
    <n v="0.15"/>
    <n v="197.95"/>
    <n v="2831.2649999999994"/>
    <n v="1979.5"/>
    <n v="851.76499999999942"/>
    <n v="0.30084255624252748"/>
  </r>
  <r>
    <n v="1895"/>
    <x v="318"/>
    <n v="2026"/>
    <x v="3"/>
    <n v="11"/>
    <x v="10"/>
    <x v="3"/>
    <x v="4"/>
    <x v="0"/>
    <x v="2"/>
    <x v="0"/>
    <s v="Trail Bike Light"/>
    <n v="3"/>
    <n v="51.79"/>
    <n v="0.2"/>
    <n v="22.23"/>
    <n v="124.29600000000001"/>
    <n v="66.69"/>
    <n v="57.606000000000009"/>
    <n v="0.4634581965630431"/>
  </r>
  <r>
    <n v="3385"/>
    <x v="318"/>
    <n v="2026"/>
    <x v="3"/>
    <n v="11"/>
    <x v="10"/>
    <x v="1"/>
    <x v="11"/>
    <x v="3"/>
    <x v="1"/>
    <x v="1"/>
    <s v="Trekking Poles"/>
    <n v="1"/>
    <n v="71.040000000000006"/>
    <n v="0.1"/>
    <n v="31.59"/>
    <n v="63.936000000000007"/>
    <n v="31.59"/>
    <n v="32.346000000000004"/>
    <n v="0.50591216216216217"/>
  </r>
  <r>
    <n v="3581"/>
    <x v="318"/>
    <n v="2026"/>
    <x v="3"/>
    <n v="11"/>
    <x v="10"/>
    <x v="3"/>
    <x v="4"/>
    <x v="3"/>
    <x v="2"/>
    <x v="1"/>
    <s v="Trail Boots"/>
    <n v="2"/>
    <n v="141.21"/>
    <n v="0.1"/>
    <n v="78.31"/>
    <n v="254.17800000000003"/>
    <n v="156.62"/>
    <n v="97.558000000000021"/>
    <n v="0.38381763960688969"/>
  </r>
  <r>
    <n v="4528"/>
    <x v="318"/>
    <n v="2026"/>
    <x v="3"/>
    <n v="11"/>
    <x v="10"/>
    <x v="0"/>
    <x v="15"/>
    <x v="3"/>
    <x v="1"/>
    <x v="1"/>
    <s v="Trail Boots"/>
    <n v="2"/>
    <n v="141.63999999999999"/>
    <n v="0.15"/>
    <n v="80.349999999999994"/>
    <n v="240.78799999999998"/>
    <n v="160.69999999999999"/>
    <n v="80.087999999999994"/>
    <n v="0.33260793727262156"/>
  </r>
  <r>
    <n v="4633"/>
    <x v="318"/>
    <n v="2026"/>
    <x v="3"/>
    <n v="11"/>
    <x v="10"/>
    <x v="2"/>
    <x v="10"/>
    <x v="0"/>
    <x v="0"/>
    <x v="1"/>
    <s v="Trekking Poles"/>
    <n v="1"/>
    <n v="71.78"/>
    <n v="0.15"/>
    <n v="32.869999999999997"/>
    <n v="61.012999999999998"/>
    <n v="32.869999999999997"/>
    <n v="28.143000000000001"/>
    <n v="0.46126235392457349"/>
  </r>
  <r>
    <n v="5195"/>
    <x v="318"/>
    <n v="2026"/>
    <x v="3"/>
    <n v="11"/>
    <x v="10"/>
    <x v="2"/>
    <x v="16"/>
    <x v="0"/>
    <x v="2"/>
    <x v="1"/>
    <s v="Summit Backpack 45L"/>
    <n v="3"/>
    <n v="153.88999999999999"/>
    <n v="0.1"/>
    <n v="80.36"/>
    <n v="415.50299999999999"/>
    <n v="241.07999999999998"/>
    <n v="174.423"/>
    <n v="0.41978758276113531"/>
  </r>
  <r>
    <n v="2778"/>
    <x v="319"/>
    <n v="2026"/>
    <x v="3"/>
    <n v="11"/>
    <x v="10"/>
    <x v="3"/>
    <x v="4"/>
    <x v="3"/>
    <x v="0"/>
    <x v="1"/>
    <s v="Trail Boots"/>
    <n v="1"/>
    <n v="145.4"/>
    <n v="0.1"/>
    <n v="77.66"/>
    <n v="130.86000000000001"/>
    <n v="77.66"/>
    <n v="53.200000000000017"/>
    <n v="0.40654134189209851"/>
  </r>
  <r>
    <n v="341"/>
    <x v="320"/>
    <n v="2026"/>
    <x v="3"/>
    <n v="11"/>
    <x v="10"/>
    <x v="3"/>
    <x v="8"/>
    <x v="0"/>
    <x v="0"/>
    <x v="2"/>
    <s v="Carry-On Duffel"/>
    <n v="1"/>
    <n v="132.94999999999999"/>
    <n v="0.05"/>
    <n v="65.36"/>
    <n v="126.30249999999998"/>
    <n v="65.36"/>
    <n v="60.942499999999981"/>
    <n v="0.48251222264009019"/>
  </r>
  <r>
    <n v="374"/>
    <x v="320"/>
    <n v="2026"/>
    <x v="3"/>
    <n v="11"/>
    <x v="10"/>
    <x v="3"/>
    <x v="7"/>
    <x v="2"/>
    <x v="0"/>
    <x v="4"/>
    <s v="Training Mat"/>
    <n v="1"/>
    <n v="51.34"/>
    <n v="0.15"/>
    <n v="21.37"/>
    <n v="43.639000000000003"/>
    <n v="21.37"/>
    <n v="22.269000000000002"/>
    <n v="0.5103004193496643"/>
  </r>
  <r>
    <n v="598"/>
    <x v="320"/>
    <n v="2026"/>
    <x v="3"/>
    <n v="11"/>
    <x v="10"/>
    <x v="0"/>
    <x v="0"/>
    <x v="0"/>
    <x v="1"/>
    <x v="0"/>
    <s v="Trail Bike Light"/>
    <n v="1"/>
    <n v="49.98"/>
    <n v="0.1"/>
    <n v="22.25"/>
    <n v="44.981999999999999"/>
    <n v="22.25"/>
    <n v="22.731999999999999"/>
    <n v="0.50535769863500957"/>
  </r>
  <r>
    <n v="690"/>
    <x v="320"/>
    <n v="2026"/>
    <x v="3"/>
    <n v="11"/>
    <x v="10"/>
    <x v="3"/>
    <x v="8"/>
    <x v="0"/>
    <x v="0"/>
    <x v="2"/>
    <s v="Travel Backpack 35L"/>
    <n v="2"/>
    <n v="168.08"/>
    <n v="0.1"/>
    <n v="87.63"/>
    <n v="302.54400000000004"/>
    <n v="175.26"/>
    <n v="127.28400000000005"/>
    <n v="0.42071235919403471"/>
  </r>
  <r>
    <n v="1296"/>
    <x v="320"/>
    <n v="2026"/>
    <x v="3"/>
    <n v="11"/>
    <x v="10"/>
    <x v="3"/>
    <x v="13"/>
    <x v="0"/>
    <x v="1"/>
    <x v="3"/>
    <s v="Trail Tent 2P"/>
    <n v="1"/>
    <n v="191.85"/>
    <n v="0.15"/>
    <n v="104.41"/>
    <n v="163.07249999999999"/>
    <n v="104.41"/>
    <n v="58.662499999999994"/>
    <n v="0.35973263425776875"/>
  </r>
  <r>
    <n v="1585"/>
    <x v="320"/>
    <n v="2026"/>
    <x v="3"/>
    <n v="11"/>
    <x v="10"/>
    <x v="1"/>
    <x v="14"/>
    <x v="2"/>
    <x v="0"/>
    <x v="1"/>
    <s v="Hiking Daypack 20L"/>
    <n v="4"/>
    <n v="93.99"/>
    <n v="0.1"/>
    <n v="44.07"/>
    <n v="338.36399999999998"/>
    <n v="176.28"/>
    <n v="162.08399999999997"/>
    <n v="0.47902259105578604"/>
  </r>
  <r>
    <n v="2194"/>
    <x v="320"/>
    <n v="2026"/>
    <x v="3"/>
    <n v="11"/>
    <x v="10"/>
    <x v="3"/>
    <x v="13"/>
    <x v="0"/>
    <x v="0"/>
    <x v="2"/>
    <s v="Insulated Bottle"/>
    <n v="4"/>
    <n v="36.57"/>
    <n v="0.05"/>
    <n v="13.35"/>
    <n v="138.96600000000001"/>
    <n v="53.4"/>
    <n v="85.566000000000003"/>
    <n v="0.61573334484694098"/>
  </r>
  <r>
    <n v="2221"/>
    <x v="320"/>
    <n v="2026"/>
    <x v="3"/>
    <n v="11"/>
    <x v="10"/>
    <x v="1"/>
    <x v="12"/>
    <x v="3"/>
    <x v="0"/>
    <x v="0"/>
    <s v="Compact Repair Kit"/>
    <n v="1"/>
    <n v="39.81"/>
    <n v="0.05"/>
    <n v="16.25"/>
    <n v="37.819499999999998"/>
    <n v="16.25"/>
    <n v="21.569499999999998"/>
    <n v="0.57032747656632155"/>
  </r>
  <r>
    <n v="3836"/>
    <x v="320"/>
    <n v="2026"/>
    <x v="3"/>
    <n v="11"/>
    <x v="10"/>
    <x v="3"/>
    <x v="4"/>
    <x v="2"/>
    <x v="0"/>
    <x v="1"/>
    <s v="Hiking Daypack 20L"/>
    <n v="1"/>
    <n v="91.43"/>
    <n v="0.1"/>
    <n v="45.06"/>
    <n v="82.287000000000006"/>
    <n v="45.06"/>
    <n v="37.227000000000004"/>
    <n v="0.45240438951474715"/>
  </r>
  <r>
    <n v="4437"/>
    <x v="320"/>
    <n v="2026"/>
    <x v="3"/>
    <n v="11"/>
    <x v="10"/>
    <x v="2"/>
    <x v="2"/>
    <x v="0"/>
    <x v="0"/>
    <x v="4"/>
    <s v="Weighted Vest"/>
    <n v="1"/>
    <n v="122.64"/>
    <n v="0"/>
    <n v="68.58"/>
    <n v="122.64"/>
    <n v="68.58"/>
    <n v="54.06"/>
    <n v="0.44080234833659493"/>
  </r>
  <r>
    <n v="4735"/>
    <x v="320"/>
    <n v="2026"/>
    <x v="3"/>
    <n v="11"/>
    <x v="10"/>
    <x v="1"/>
    <x v="12"/>
    <x v="0"/>
    <x v="2"/>
    <x v="0"/>
    <s v="Commuter Helmet"/>
    <n v="1"/>
    <n v="80.959999999999994"/>
    <n v="0.1"/>
    <n v="43.86"/>
    <n v="72.86399999999999"/>
    <n v="43.86"/>
    <n v="29.003999999999991"/>
    <n v="0.39805665349143604"/>
  </r>
  <r>
    <n v="554"/>
    <x v="321"/>
    <n v="2026"/>
    <x v="3"/>
    <n v="11"/>
    <x v="10"/>
    <x v="2"/>
    <x v="5"/>
    <x v="3"/>
    <x v="2"/>
    <x v="4"/>
    <s v="Recovery Roller"/>
    <n v="1"/>
    <n v="36.380000000000003"/>
    <n v="0.05"/>
    <n v="14.06"/>
    <n v="34.561"/>
    <n v="14.06"/>
    <n v="20.500999999999998"/>
    <n v="0.59318306761957118"/>
  </r>
  <r>
    <n v="1205"/>
    <x v="321"/>
    <n v="2026"/>
    <x v="3"/>
    <n v="11"/>
    <x v="10"/>
    <x v="3"/>
    <x v="13"/>
    <x v="0"/>
    <x v="0"/>
    <x v="0"/>
    <s v="Cycling Pack 12L"/>
    <n v="2"/>
    <n v="100.72"/>
    <n v="0.1"/>
    <n v="51.68"/>
    <n v="181.29599999999999"/>
    <n v="103.36"/>
    <n v="77.935999999999993"/>
    <n v="0.42988262289294854"/>
  </r>
  <r>
    <n v="1979"/>
    <x v="321"/>
    <n v="2026"/>
    <x v="3"/>
    <n v="11"/>
    <x v="10"/>
    <x v="1"/>
    <x v="11"/>
    <x v="2"/>
    <x v="0"/>
    <x v="3"/>
    <s v="Compact Sleeping Bag"/>
    <n v="3"/>
    <n v="120.29"/>
    <n v="0"/>
    <n v="62.04"/>
    <n v="360.87"/>
    <n v="186.12"/>
    <n v="174.75"/>
    <n v="0.48424640452240419"/>
  </r>
  <r>
    <n v="2151"/>
    <x v="321"/>
    <n v="2026"/>
    <x v="3"/>
    <n v="11"/>
    <x v="10"/>
    <x v="1"/>
    <x v="1"/>
    <x v="0"/>
    <x v="1"/>
    <x v="3"/>
    <s v="Compact Sleeping Bag"/>
    <n v="2"/>
    <n v="124.18"/>
    <n v="0.15"/>
    <n v="60.72"/>
    <n v="211.10599999999999"/>
    <n v="121.44"/>
    <n v="89.665999999999997"/>
    <n v="0.42474396748552862"/>
  </r>
  <r>
    <n v="2730"/>
    <x v="321"/>
    <n v="2026"/>
    <x v="3"/>
    <n v="11"/>
    <x v="10"/>
    <x v="0"/>
    <x v="0"/>
    <x v="0"/>
    <x v="0"/>
    <x v="1"/>
    <s v="Summit Backpack 45L"/>
    <n v="3"/>
    <n v="154.07"/>
    <n v="0.05"/>
    <n v="77.73"/>
    <n v="439.09949999999998"/>
    <n v="233.19"/>
    <n v="205.90949999999998"/>
    <n v="0.46893585622393102"/>
  </r>
  <r>
    <n v="2779"/>
    <x v="321"/>
    <n v="2026"/>
    <x v="3"/>
    <n v="11"/>
    <x v="10"/>
    <x v="0"/>
    <x v="15"/>
    <x v="1"/>
    <x v="2"/>
    <x v="4"/>
    <s v="Weighted Vest"/>
    <n v="4"/>
    <n v="123.4"/>
    <n v="0.05"/>
    <n v="70.930000000000007"/>
    <n v="468.92"/>
    <n v="283.72000000000003"/>
    <n v="185.2"/>
    <n v="0.3949500980977565"/>
  </r>
  <r>
    <n v="2853"/>
    <x v="321"/>
    <n v="2026"/>
    <x v="3"/>
    <n v="11"/>
    <x v="10"/>
    <x v="2"/>
    <x v="3"/>
    <x v="0"/>
    <x v="1"/>
    <x v="0"/>
    <s v="Cycling Pack 12L"/>
    <n v="1"/>
    <n v="104.64"/>
    <n v="0"/>
    <n v="50.79"/>
    <n v="104.64"/>
    <n v="50.79"/>
    <n v="53.85"/>
    <n v="0.51462155963302758"/>
  </r>
  <r>
    <n v="3825"/>
    <x v="321"/>
    <n v="2026"/>
    <x v="3"/>
    <n v="11"/>
    <x v="10"/>
    <x v="3"/>
    <x v="8"/>
    <x v="0"/>
    <x v="1"/>
    <x v="2"/>
    <s v="Packing Cube Set"/>
    <n v="2"/>
    <n v="46.44"/>
    <n v="0.1"/>
    <n v="18.190000000000001"/>
    <n v="83.591999999999999"/>
    <n v="36.380000000000003"/>
    <n v="47.211999999999996"/>
    <n v="0.56479088908029473"/>
  </r>
  <r>
    <n v="4808"/>
    <x v="321"/>
    <n v="2026"/>
    <x v="3"/>
    <n v="11"/>
    <x v="10"/>
    <x v="2"/>
    <x v="16"/>
    <x v="0"/>
    <x v="1"/>
    <x v="3"/>
    <s v="Portable Camp Stove"/>
    <n v="2"/>
    <n v="81.67"/>
    <n v="0.05"/>
    <n v="40.43"/>
    <n v="155.173"/>
    <n v="80.86"/>
    <n v="74.313000000000002"/>
    <n v="0.4789041908063903"/>
  </r>
  <r>
    <n v="5131"/>
    <x v="321"/>
    <n v="2026"/>
    <x v="3"/>
    <n v="11"/>
    <x v="10"/>
    <x v="3"/>
    <x v="8"/>
    <x v="2"/>
    <x v="1"/>
    <x v="1"/>
    <s v="Trekking Poles"/>
    <n v="3"/>
    <n v="70.599999999999994"/>
    <n v="0.05"/>
    <n v="32.68"/>
    <n v="201.20999999999998"/>
    <n v="98.039999999999992"/>
    <n v="103.16999999999999"/>
    <n v="0.5127478753541076"/>
  </r>
  <r>
    <n v="1502"/>
    <x v="322"/>
    <n v="2026"/>
    <x v="3"/>
    <n v="11"/>
    <x v="10"/>
    <x v="3"/>
    <x v="7"/>
    <x v="3"/>
    <x v="1"/>
    <x v="4"/>
    <s v="Recovery Roller"/>
    <n v="1"/>
    <n v="35.770000000000003"/>
    <n v="0.15"/>
    <n v="13.69"/>
    <n v="30.404500000000002"/>
    <n v="13.69"/>
    <n v="16.714500000000001"/>
    <n v="0.54973770330049831"/>
  </r>
  <r>
    <n v="2470"/>
    <x v="322"/>
    <n v="2026"/>
    <x v="3"/>
    <n v="11"/>
    <x v="10"/>
    <x v="1"/>
    <x v="6"/>
    <x v="2"/>
    <x v="2"/>
    <x v="1"/>
    <s v="Hiking Daypack 20L"/>
    <n v="1"/>
    <n v="92.13"/>
    <n v="0.15"/>
    <n v="45.85"/>
    <n v="78.31049999999999"/>
    <n v="45.85"/>
    <n v="32.460499999999989"/>
    <n v="0.41451018701195874"/>
  </r>
  <r>
    <n v="3452"/>
    <x v="322"/>
    <n v="2026"/>
    <x v="3"/>
    <n v="11"/>
    <x v="10"/>
    <x v="1"/>
    <x v="12"/>
    <x v="0"/>
    <x v="0"/>
    <x v="1"/>
    <s v="Summit Backpack 45L"/>
    <n v="5"/>
    <n v="151.09"/>
    <n v="0.05"/>
    <n v="79.33"/>
    <n v="717.67750000000001"/>
    <n v="396.65"/>
    <n v="321.02750000000003"/>
    <n v="0.44731442744129507"/>
  </r>
  <r>
    <n v="4207"/>
    <x v="322"/>
    <n v="2026"/>
    <x v="3"/>
    <n v="11"/>
    <x v="10"/>
    <x v="1"/>
    <x v="12"/>
    <x v="0"/>
    <x v="1"/>
    <x v="0"/>
    <s v="Cycling Pack 12L"/>
    <n v="2"/>
    <n v="103.99"/>
    <n v="0"/>
    <n v="50.36"/>
    <n v="207.98"/>
    <n v="100.72"/>
    <n v="107.25999999999999"/>
    <n v="0.51572266564092695"/>
  </r>
  <r>
    <n v="695"/>
    <x v="323"/>
    <n v="2026"/>
    <x v="3"/>
    <n v="11"/>
    <x v="10"/>
    <x v="2"/>
    <x v="3"/>
    <x v="0"/>
    <x v="0"/>
    <x v="2"/>
    <s v="Insulated Bottle"/>
    <n v="1"/>
    <n v="36.909999999999997"/>
    <n v="0.1"/>
    <n v="13.43"/>
    <n v="33.219000000000001"/>
    <n v="13.43"/>
    <n v="19.789000000000001"/>
    <n v="0.59571329660736327"/>
  </r>
  <r>
    <n v="1127"/>
    <x v="323"/>
    <n v="2026"/>
    <x v="3"/>
    <n v="11"/>
    <x v="10"/>
    <x v="0"/>
    <x v="0"/>
    <x v="3"/>
    <x v="1"/>
    <x v="0"/>
    <s v="Commuter Helmet"/>
    <n v="2"/>
    <n v="81.02"/>
    <n v="0"/>
    <n v="43.22"/>
    <n v="162.04"/>
    <n v="86.44"/>
    <n v="75.599999999999994"/>
    <n v="0.46655146877314241"/>
  </r>
  <r>
    <n v="1174"/>
    <x v="323"/>
    <n v="2026"/>
    <x v="3"/>
    <n v="11"/>
    <x v="10"/>
    <x v="0"/>
    <x v="0"/>
    <x v="3"/>
    <x v="1"/>
    <x v="2"/>
    <s v="Travel Backpack 35L"/>
    <n v="3"/>
    <n v="164.36"/>
    <n v="0.05"/>
    <n v="88.7"/>
    <n v="468.42600000000004"/>
    <n v="266.10000000000002"/>
    <n v="202.32600000000002"/>
    <n v="0.43192734818306416"/>
  </r>
  <r>
    <n v="3968"/>
    <x v="323"/>
    <n v="2026"/>
    <x v="3"/>
    <n v="11"/>
    <x v="10"/>
    <x v="1"/>
    <x v="11"/>
    <x v="1"/>
    <x v="2"/>
    <x v="4"/>
    <s v="Training Mat"/>
    <n v="5"/>
    <n v="51.36"/>
    <n v="0.1"/>
    <n v="22.45"/>
    <n v="231.12"/>
    <n v="112.25"/>
    <n v="118.87"/>
    <n v="0.51432156455520939"/>
  </r>
  <r>
    <n v="4049"/>
    <x v="323"/>
    <n v="2026"/>
    <x v="3"/>
    <n v="11"/>
    <x v="10"/>
    <x v="2"/>
    <x v="16"/>
    <x v="3"/>
    <x v="0"/>
    <x v="2"/>
    <s v="Insulated Bottle"/>
    <n v="1"/>
    <n v="36.590000000000003"/>
    <n v="0"/>
    <n v="13.73"/>
    <n v="36.590000000000003"/>
    <n v="13.73"/>
    <n v="22.860000000000003"/>
    <n v="0.62476086362394101"/>
  </r>
  <r>
    <n v="3"/>
    <x v="324"/>
    <n v="2026"/>
    <x v="3"/>
    <n v="11"/>
    <x v="10"/>
    <x v="3"/>
    <x v="7"/>
    <x v="2"/>
    <x v="0"/>
    <x v="3"/>
    <s v="Compact Sleeping Bag"/>
    <n v="5"/>
    <n v="122.33"/>
    <n v="0.15"/>
    <n v="58.98"/>
    <n v="519.90249999999992"/>
    <n v="294.89999999999998"/>
    <n v="225.00249999999994"/>
    <n v="0.43277826130861069"/>
  </r>
  <r>
    <n v="1603"/>
    <x v="324"/>
    <n v="2026"/>
    <x v="3"/>
    <n v="11"/>
    <x v="10"/>
    <x v="3"/>
    <x v="8"/>
    <x v="0"/>
    <x v="0"/>
    <x v="3"/>
    <s v="Portable Camp Stove"/>
    <n v="1"/>
    <n v="83.49"/>
    <n v="0.05"/>
    <n v="39.659999999999997"/>
    <n v="79.315499999999986"/>
    <n v="39.659999999999997"/>
    <n v="39.655499999999989"/>
    <n v="0.49997163227868446"/>
  </r>
  <r>
    <n v="2073"/>
    <x v="324"/>
    <n v="2026"/>
    <x v="3"/>
    <n v="11"/>
    <x v="10"/>
    <x v="1"/>
    <x v="12"/>
    <x v="0"/>
    <x v="1"/>
    <x v="0"/>
    <s v="Trail Bike Light"/>
    <n v="2"/>
    <n v="51.48"/>
    <n v="0.1"/>
    <n v="22.51"/>
    <n v="92.664000000000001"/>
    <n v="45.02"/>
    <n v="47.643999999999998"/>
    <n v="0.51415868082534744"/>
  </r>
  <r>
    <n v="2487"/>
    <x v="324"/>
    <n v="2026"/>
    <x v="3"/>
    <n v="11"/>
    <x v="10"/>
    <x v="2"/>
    <x v="2"/>
    <x v="3"/>
    <x v="1"/>
    <x v="3"/>
    <s v="Compact Sleeping Bag"/>
    <n v="1"/>
    <n v="123.43"/>
    <n v="0.15"/>
    <n v="60.8"/>
    <n v="104.91550000000001"/>
    <n v="60.8"/>
    <n v="44.115500000000011"/>
    <n v="0.42048601017008935"/>
  </r>
  <r>
    <n v="3407"/>
    <x v="324"/>
    <n v="2026"/>
    <x v="3"/>
    <n v="11"/>
    <x v="10"/>
    <x v="3"/>
    <x v="7"/>
    <x v="0"/>
    <x v="1"/>
    <x v="2"/>
    <s v="Travel Backpack 35L"/>
    <n v="1"/>
    <n v="164.85"/>
    <n v="0.1"/>
    <n v="89.4"/>
    <n v="148.36500000000001"/>
    <n v="89.4"/>
    <n v="58.965000000000003"/>
    <n v="0.39743200889697705"/>
  </r>
  <r>
    <n v="4052"/>
    <x v="324"/>
    <n v="2026"/>
    <x v="3"/>
    <n v="11"/>
    <x v="10"/>
    <x v="0"/>
    <x v="0"/>
    <x v="0"/>
    <x v="1"/>
    <x v="2"/>
    <s v="Packing Cube Set"/>
    <n v="1"/>
    <n v="46.82"/>
    <n v="0.2"/>
    <n v="18.27"/>
    <n v="37.456000000000003"/>
    <n v="18.27"/>
    <n v="19.186000000000003"/>
    <n v="0.51222768047842804"/>
  </r>
  <r>
    <n v="119"/>
    <x v="325"/>
    <n v="2026"/>
    <x v="3"/>
    <n v="11"/>
    <x v="10"/>
    <x v="0"/>
    <x v="9"/>
    <x v="0"/>
    <x v="1"/>
    <x v="4"/>
    <s v="Resistance Band Set"/>
    <n v="1"/>
    <n v="41.16"/>
    <n v="0.1"/>
    <n v="14.82"/>
    <n v="37.043999999999997"/>
    <n v="14.82"/>
    <n v="22.223999999999997"/>
    <n v="0.59993521218011014"/>
  </r>
  <r>
    <n v="298"/>
    <x v="325"/>
    <n v="2026"/>
    <x v="3"/>
    <n v="11"/>
    <x v="10"/>
    <x v="1"/>
    <x v="12"/>
    <x v="3"/>
    <x v="1"/>
    <x v="3"/>
    <s v="Trail Tent 2P"/>
    <n v="1"/>
    <n v="196.08"/>
    <n v="0.1"/>
    <n v="104.19"/>
    <n v="176.47200000000001"/>
    <n v="104.19"/>
    <n v="72.282000000000011"/>
    <n v="0.40959472324221408"/>
  </r>
  <r>
    <n v="419"/>
    <x v="325"/>
    <n v="2026"/>
    <x v="3"/>
    <n v="11"/>
    <x v="10"/>
    <x v="3"/>
    <x v="8"/>
    <x v="2"/>
    <x v="1"/>
    <x v="3"/>
    <s v="Trail Tent 2P"/>
    <n v="1"/>
    <n v="192.62"/>
    <n v="0.1"/>
    <n v="105.97"/>
    <n v="173.358"/>
    <n v="105.97"/>
    <n v="67.388000000000005"/>
    <n v="0.38872160500236508"/>
  </r>
  <r>
    <n v="1181"/>
    <x v="325"/>
    <n v="2026"/>
    <x v="3"/>
    <n v="11"/>
    <x v="10"/>
    <x v="1"/>
    <x v="12"/>
    <x v="3"/>
    <x v="1"/>
    <x v="0"/>
    <s v="Cycling Pack 12L"/>
    <n v="2"/>
    <n v="102.87"/>
    <n v="0.05"/>
    <n v="51.69"/>
    <n v="195.453"/>
    <n v="103.38"/>
    <n v="92.073000000000008"/>
    <n v="0.4710748875688785"/>
  </r>
  <r>
    <n v="1924"/>
    <x v="325"/>
    <n v="2026"/>
    <x v="3"/>
    <n v="11"/>
    <x v="10"/>
    <x v="0"/>
    <x v="15"/>
    <x v="0"/>
    <x v="1"/>
    <x v="0"/>
    <s v="Trail Bike Light"/>
    <n v="3"/>
    <n v="50.99"/>
    <n v="0.2"/>
    <n v="22.53"/>
    <n v="122.376"/>
    <n v="67.59"/>
    <n v="54.786000000000001"/>
    <n v="0.44768582074916652"/>
  </r>
  <r>
    <n v="3829"/>
    <x v="325"/>
    <n v="2026"/>
    <x v="3"/>
    <n v="11"/>
    <x v="10"/>
    <x v="1"/>
    <x v="12"/>
    <x v="2"/>
    <x v="1"/>
    <x v="0"/>
    <s v="Compact Repair Kit"/>
    <n v="1"/>
    <n v="39.94"/>
    <n v="0.1"/>
    <n v="16.89"/>
    <n v="35.945999999999998"/>
    <n v="16.89"/>
    <n v="19.055999999999997"/>
    <n v="0.53012852612251704"/>
  </r>
  <r>
    <n v="5065"/>
    <x v="325"/>
    <n v="2026"/>
    <x v="3"/>
    <n v="11"/>
    <x v="10"/>
    <x v="3"/>
    <x v="8"/>
    <x v="0"/>
    <x v="1"/>
    <x v="2"/>
    <s v="Travel Backpack 35L"/>
    <n v="2"/>
    <n v="166.15"/>
    <n v="0"/>
    <n v="86.42"/>
    <n v="332.3"/>
    <n v="172.84"/>
    <n v="159.46"/>
    <n v="0.47986758952753539"/>
  </r>
  <r>
    <n v="5146"/>
    <x v="325"/>
    <n v="2026"/>
    <x v="3"/>
    <n v="11"/>
    <x v="10"/>
    <x v="1"/>
    <x v="6"/>
    <x v="0"/>
    <x v="1"/>
    <x v="4"/>
    <s v="Recovery Roller"/>
    <n v="1"/>
    <n v="35.79"/>
    <n v="0.1"/>
    <n v="14.17"/>
    <n v="32.210999999999999"/>
    <n v="14.17"/>
    <n v="18.040999999999997"/>
    <n v="0.56008816863804278"/>
  </r>
  <r>
    <n v="320"/>
    <x v="326"/>
    <n v="2026"/>
    <x v="3"/>
    <n v="11"/>
    <x v="10"/>
    <x v="2"/>
    <x v="2"/>
    <x v="0"/>
    <x v="1"/>
    <x v="3"/>
    <s v="Trail Tent 2P"/>
    <n v="5"/>
    <n v="196.53"/>
    <n v="0.15"/>
    <n v="105.01"/>
    <n v="835.25249999999994"/>
    <n v="525.05000000000007"/>
    <n v="310.20249999999987"/>
    <n v="0.37138769414039452"/>
  </r>
  <r>
    <n v="1250"/>
    <x v="326"/>
    <n v="2026"/>
    <x v="3"/>
    <n v="11"/>
    <x v="10"/>
    <x v="1"/>
    <x v="12"/>
    <x v="0"/>
    <x v="1"/>
    <x v="2"/>
    <s v="Insulated Bottle"/>
    <n v="6"/>
    <n v="36.35"/>
    <n v="0"/>
    <n v="13.24"/>
    <n v="218.10000000000002"/>
    <n v="79.44"/>
    <n v="138.66000000000003"/>
    <n v="0.63576341127922975"/>
  </r>
  <r>
    <n v="2584"/>
    <x v="326"/>
    <n v="2026"/>
    <x v="3"/>
    <n v="11"/>
    <x v="10"/>
    <x v="1"/>
    <x v="6"/>
    <x v="1"/>
    <x v="0"/>
    <x v="3"/>
    <s v="Trail Tent 2P"/>
    <n v="15"/>
    <n v="192.23"/>
    <n v="0.15"/>
    <n v="106.34"/>
    <n v="2450.9324999999999"/>
    <n v="1595.1000000000001"/>
    <n v="855.83249999999975"/>
    <n v="0.34918648310387979"/>
  </r>
  <r>
    <n v="2717"/>
    <x v="326"/>
    <n v="2026"/>
    <x v="3"/>
    <n v="11"/>
    <x v="10"/>
    <x v="1"/>
    <x v="12"/>
    <x v="0"/>
    <x v="1"/>
    <x v="2"/>
    <s v="Travel Backpack 35L"/>
    <n v="2"/>
    <n v="167.9"/>
    <n v="0.15"/>
    <n v="89.55"/>
    <n v="285.43"/>
    <n v="179.1"/>
    <n v="106.33000000000001"/>
    <n v="0.37252566303471957"/>
  </r>
  <r>
    <n v="2737"/>
    <x v="326"/>
    <n v="2026"/>
    <x v="3"/>
    <n v="11"/>
    <x v="10"/>
    <x v="1"/>
    <x v="6"/>
    <x v="0"/>
    <x v="2"/>
    <x v="3"/>
    <s v="Portable Camp Stove"/>
    <n v="2"/>
    <n v="80.709999999999994"/>
    <n v="0.1"/>
    <n v="39.33"/>
    <n v="145.27799999999999"/>
    <n v="78.66"/>
    <n v="66.617999999999995"/>
    <n v="0.45855532152149669"/>
  </r>
  <r>
    <n v="3021"/>
    <x v="326"/>
    <n v="2026"/>
    <x v="3"/>
    <n v="11"/>
    <x v="10"/>
    <x v="0"/>
    <x v="15"/>
    <x v="0"/>
    <x v="2"/>
    <x v="1"/>
    <s v="Trekking Poles"/>
    <n v="1"/>
    <n v="71.66"/>
    <n v="0.2"/>
    <n v="31.83"/>
    <n v="57.328000000000003"/>
    <n v="31.83"/>
    <n v="25.498000000000005"/>
    <n v="0.44477393245883345"/>
  </r>
  <r>
    <n v="5199"/>
    <x v="326"/>
    <n v="2026"/>
    <x v="3"/>
    <n v="11"/>
    <x v="10"/>
    <x v="2"/>
    <x v="3"/>
    <x v="0"/>
    <x v="0"/>
    <x v="3"/>
    <s v="Compact Sleeping Bag"/>
    <n v="5"/>
    <n v="125.23"/>
    <n v="0.05"/>
    <n v="59.84"/>
    <n v="594.84249999999997"/>
    <n v="299.20000000000005"/>
    <n v="295.64249999999993"/>
    <n v="0.49700971265503041"/>
  </r>
  <r>
    <n v="1202"/>
    <x v="327"/>
    <n v="2026"/>
    <x v="3"/>
    <n v="11"/>
    <x v="10"/>
    <x v="0"/>
    <x v="15"/>
    <x v="3"/>
    <x v="0"/>
    <x v="1"/>
    <s v="Hiking Daypack 20L"/>
    <n v="2"/>
    <n v="91.33"/>
    <n v="0.15"/>
    <n v="45.45"/>
    <n v="155.261"/>
    <n v="90.9"/>
    <n v="64.36099999999999"/>
    <n v="0.41453423589954974"/>
  </r>
  <r>
    <n v="1365"/>
    <x v="327"/>
    <n v="2026"/>
    <x v="3"/>
    <n v="11"/>
    <x v="10"/>
    <x v="0"/>
    <x v="0"/>
    <x v="3"/>
    <x v="1"/>
    <x v="1"/>
    <s v="Summit Backpack 45L"/>
    <n v="4"/>
    <n v="155.91"/>
    <n v="0"/>
    <n v="79.91"/>
    <n v="623.64"/>
    <n v="319.64"/>
    <n v="304"/>
    <n v="0.48746071451478418"/>
  </r>
  <r>
    <n v="2575"/>
    <x v="327"/>
    <n v="2026"/>
    <x v="3"/>
    <n v="11"/>
    <x v="10"/>
    <x v="2"/>
    <x v="10"/>
    <x v="2"/>
    <x v="0"/>
    <x v="4"/>
    <s v="Resistance Band Set"/>
    <n v="1"/>
    <n v="39.42"/>
    <n v="0"/>
    <n v="14.63"/>
    <n v="39.42"/>
    <n v="14.63"/>
    <n v="24.79"/>
    <n v="0.62886859462201927"/>
  </r>
  <r>
    <n v="2673"/>
    <x v="327"/>
    <n v="2026"/>
    <x v="3"/>
    <n v="11"/>
    <x v="10"/>
    <x v="2"/>
    <x v="2"/>
    <x v="0"/>
    <x v="0"/>
    <x v="0"/>
    <s v="Trail Bike Light"/>
    <n v="2"/>
    <n v="51.56"/>
    <n v="0.05"/>
    <n v="22.7"/>
    <n v="97.963999999999999"/>
    <n v="45.4"/>
    <n v="52.564"/>
    <n v="0.5365644522477645"/>
  </r>
  <r>
    <n v="4145"/>
    <x v="327"/>
    <n v="2026"/>
    <x v="3"/>
    <n v="11"/>
    <x v="10"/>
    <x v="0"/>
    <x v="0"/>
    <x v="0"/>
    <x v="0"/>
    <x v="3"/>
    <s v="Compact Sleeping Bag"/>
    <n v="1"/>
    <n v="120.49"/>
    <n v="0.15"/>
    <n v="61.22"/>
    <n v="102.4165"/>
    <n v="61.22"/>
    <n v="41.1965"/>
    <n v="0.40224475548373556"/>
  </r>
  <r>
    <n v="4610"/>
    <x v="327"/>
    <n v="2026"/>
    <x v="3"/>
    <n v="11"/>
    <x v="10"/>
    <x v="2"/>
    <x v="16"/>
    <x v="2"/>
    <x v="0"/>
    <x v="1"/>
    <s v="Summit Backpack 45L"/>
    <n v="2"/>
    <n v="153.96"/>
    <n v="0"/>
    <n v="79.33"/>
    <n v="307.92"/>
    <n v="158.66"/>
    <n v="149.26000000000002"/>
    <n v="0.48473629514159527"/>
  </r>
  <r>
    <n v="4721"/>
    <x v="327"/>
    <n v="2026"/>
    <x v="3"/>
    <n v="11"/>
    <x v="10"/>
    <x v="2"/>
    <x v="16"/>
    <x v="2"/>
    <x v="1"/>
    <x v="0"/>
    <s v="Compact Repair Kit"/>
    <n v="1"/>
    <n v="39.85"/>
    <n v="0"/>
    <n v="16.3"/>
    <n v="39.85"/>
    <n v="16.3"/>
    <n v="23.55"/>
    <n v="0.59096612296110418"/>
  </r>
  <r>
    <n v="324"/>
    <x v="328"/>
    <n v="2026"/>
    <x v="3"/>
    <n v="11"/>
    <x v="10"/>
    <x v="3"/>
    <x v="13"/>
    <x v="3"/>
    <x v="0"/>
    <x v="0"/>
    <s v="Cycling Pack 12L"/>
    <n v="2"/>
    <n v="103.88"/>
    <n v="0.15"/>
    <n v="49.26"/>
    <n v="176.59599999999998"/>
    <n v="98.52"/>
    <n v="78.075999999999979"/>
    <n v="0.44211646922920106"/>
  </r>
  <r>
    <n v="559"/>
    <x v="328"/>
    <n v="2026"/>
    <x v="3"/>
    <n v="11"/>
    <x v="10"/>
    <x v="3"/>
    <x v="7"/>
    <x v="0"/>
    <x v="0"/>
    <x v="2"/>
    <s v="Carry-On Duffel"/>
    <n v="2"/>
    <n v="134.19"/>
    <n v="0.1"/>
    <n v="65.39"/>
    <n v="241.542"/>
    <n v="130.78"/>
    <n v="110.762"/>
    <n v="0.45856207202060095"/>
  </r>
  <r>
    <n v="1108"/>
    <x v="328"/>
    <n v="2026"/>
    <x v="3"/>
    <n v="11"/>
    <x v="10"/>
    <x v="1"/>
    <x v="1"/>
    <x v="3"/>
    <x v="1"/>
    <x v="2"/>
    <s v="Insulated Bottle"/>
    <n v="1"/>
    <n v="37.06"/>
    <n v="0.1"/>
    <n v="13.18"/>
    <n v="33.354000000000006"/>
    <n v="13.18"/>
    <n v="20.174000000000007"/>
    <n v="0.6048449961024166"/>
  </r>
  <r>
    <n v="1344"/>
    <x v="328"/>
    <n v="2026"/>
    <x v="3"/>
    <n v="11"/>
    <x v="10"/>
    <x v="2"/>
    <x v="10"/>
    <x v="0"/>
    <x v="1"/>
    <x v="2"/>
    <s v="Carry-On Duffel"/>
    <n v="4"/>
    <n v="135.21"/>
    <n v="0.05"/>
    <n v="68.64"/>
    <n v="513.798"/>
    <n v="274.56"/>
    <n v="239.238"/>
    <n v="0.46562656919645462"/>
  </r>
  <r>
    <n v="1922"/>
    <x v="328"/>
    <n v="2026"/>
    <x v="3"/>
    <n v="11"/>
    <x v="10"/>
    <x v="0"/>
    <x v="9"/>
    <x v="3"/>
    <x v="0"/>
    <x v="1"/>
    <s v="Trail Boots"/>
    <n v="2"/>
    <n v="145.77000000000001"/>
    <n v="0.1"/>
    <n v="78.14"/>
    <n v="262.38600000000002"/>
    <n v="156.28"/>
    <n v="106.10600000000002"/>
    <n v="0.40438895367893107"/>
  </r>
  <r>
    <n v="2343"/>
    <x v="328"/>
    <n v="2026"/>
    <x v="3"/>
    <n v="11"/>
    <x v="10"/>
    <x v="0"/>
    <x v="15"/>
    <x v="2"/>
    <x v="1"/>
    <x v="3"/>
    <s v="Compact Sleeping Bag"/>
    <n v="1"/>
    <n v="121.53"/>
    <n v="0.15"/>
    <n v="62.14"/>
    <n v="103.3005"/>
    <n v="62.14"/>
    <n v="41.160499999999999"/>
    <n v="0.39845402490791426"/>
  </r>
  <r>
    <n v="2466"/>
    <x v="328"/>
    <n v="2026"/>
    <x v="3"/>
    <n v="11"/>
    <x v="10"/>
    <x v="2"/>
    <x v="2"/>
    <x v="0"/>
    <x v="2"/>
    <x v="0"/>
    <s v="Compact Repair Kit"/>
    <n v="2"/>
    <n v="40.51"/>
    <n v="0.05"/>
    <n v="16.45"/>
    <n v="76.968999999999994"/>
    <n v="32.9"/>
    <n v="44.068999999999996"/>
    <n v="0.5725551845548208"/>
  </r>
  <r>
    <n v="2647"/>
    <x v="328"/>
    <n v="2026"/>
    <x v="3"/>
    <n v="11"/>
    <x v="10"/>
    <x v="2"/>
    <x v="5"/>
    <x v="0"/>
    <x v="1"/>
    <x v="1"/>
    <s v="Trekking Poles"/>
    <n v="1"/>
    <n v="70.099999999999994"/>
    <n v="0.15"/>
    <n v="32.28"/>
    <n v="59.584999999999994"/>
    <n v="32.28"/>
    <n v="27.304999999999993"/>
    <n v="0.45825291600234952"/>
  </r>
  <r>
    <n v="2958"/>
    <x v="328"/>
    <n v="2026"/>
    <x v="3"/>
    <n v="11"/>
    <x v="10"/>
    <x v="1"/>
    <x v="12"/>
    <x v="3"/>
    <x v="1"/>
    <x v="1"/>
    <s v="Trail Boots"/>
    <n v="1"/>
    <n v="144.25"/>
    <n v="0.1"/>
    <n v="79.55"/>
    <n v="129.82500000000002"/>
    <n v="79.55"/>
    <n v="50.27500000000002"/>
    <n v="0.38725207009435791"/>
  </r>
  <r>
    <n v="3527"/>
    <x v="328"/>
    <n v="2026"/>
    <x v="3"/>
    <n v="11"/>
    <x v="10"/>
    <x v="1"/>
    <x v="6"/>
    <x v="3"/>
    <x v="0"/>
    <x v="1"/>
    <s v="Trail Boots"/>
    <n v="4"/>
    <n v="146.19"/>
    <n v="0.1"/>
    <n v="79.569999999999993"/>
    <n v="526.28399999999999"/>
    <n v="318.27999999999997"/>
    <n v="208.00400000000002"/>
    <n v="0.39523147198090769"/>
  </r>
  <r>
    <n v="3729"/>
    <x v="328"/>
    <n v="2026"/>
    <x v="3"/>
    <n v="11"/>
    <x v="10"/>
    <x v="0"/>
    <x v="9"/>
    <x v="0"/>
    <x v="1"/>
    <x v="3"/>
    <s v="Portable Camp Stove"/>
    <n v="1"/>
    <n v="81.89"/>
    <n v="0.05"/>
    <n v="38.33"/>
    <n v="77.79549999999999"/>
    <n v="38.33"/>
    <n v="39.465499999999992"/>
    <n v="0.50729797996028048"/>
  </r>
  <r>
    <n v="4961"/>
    <x v="328"/>
    <n v="2026"/>
    <x v="3"/>
    <n v="11"/>
    <x v="10"/>
    <x v="2"/>
    <x v="2"/>
    <x v="2"/>
    <x v="1"/>
    <x v="3"/>
    <s v="Trail Tent 2P"/>
    <n v="2"/>
    <n v="194.78"/>
    <n v="0.15"/>
    <n v="102.51"/>
    <n v="331.12599999999998"/>
    <n v="205.02"/>
    <n v="126.10599999999997"/>
    <n v="0.38083992196324051"/>
  </r>
  <r>
    <n v="5034"/>
    <x v="328"/>
    <n v="2026"/>
    <x v="3"/>
    <n v="11"/>
    <x v="10"/>
    <x v="1"/>
    <x v="14"/>
    <x v="0"/>
    <x v="0"/>
    <x v="1"/>
    <s v="Trail Boots"/>
    <n v="1"/>
    <n v="141.63"/>
    <n v="0.05"/>
    <n v="77.17"/>
    <n v="134.54849999999999"/>
    <n v="77.17"/>
    <n v="57.378499999999988"/>
    <n v="0.42645217152179321"/>
  </r>
  <r>
    <n v="343"/>
    <x v="329"/>
    <n v="2026"/>
    <x v="3"/>
    <n v="11"/>
    <x v="10"/>
    <x v="2"/>
    <x v="16"/>
    <x v="0"/>
    <x v="0"/>
    <x v="0"/>
    <s v="Compact Repair Kit"/>
    <n v="1"/>
    <n v="40.86"/>
    <n v="0.05"/>
    <n v="17.14"/>
    <n v="38.817"/>
    <n v="17.14"/>
    <n v="21.677"/>
    <n v="0.55844088930107938"/>
  </r>
  <r>
    <n v="405"/>
    <x v="329"/>
    <n v="2026"/>
    <x v="3"/>
    <n v="11"/>
    <x v="10"/>
    <x v="3"/>
    <x v="8"/>
    <x v="0"/>
    <x v="1"/>
    <x v="1"/>
    <s v="Trail Boots"/>
    <n v="1"/>
    <n v="141.61000000000001"/>
    <n v="0.05"/>
    <n v="77.7"/>
    <n v="134.52950000000001"/>
    <n v="77.7"/>
    <n v="56.82950000000001"/>
    <n v="0.42243151130421214"/>
  </r>
  <r>
    <n v="485"/>
    <x v="329"/>
    <n v="2026"/>
    <x v="3"/>
    <n v="11"/>
    <x v="10"/>
    <x v="3"/>
    <x v="7"/>
    <x v="0"/>
    <x v="1"/>
    <x v="3"/>
    <s v="Compact Sleeping Bag"/>
    <n v="2"/>
    <n v="122.15"/>
    <n v="0.1"/>
    <n v="61.15"/>
    <n v="219.87"/>
    <n v="122.3"/>
    <n v="97.570000000000007"/>
    <n v="0.44376222313185065"/>
  </r>
  <r>
    <n v="807"/>
    <x v="329"/>
    <n v="2026"/>
    <x v="3"/>
    <n v="11"/>
    <x v="10"/>
    <x v="2"/>
    <x v="5"/>
    <x v="2"/>
    <x v="0"/>
    <x v="2"/>
    <s v="Carry-On Duffel"/>
    <n v="5"/>
    <n v="130.24"/>
    <n v="0.1"/>
    <n v="66.75"/>
    <n v="586.08000000000004"/>
    <n v="333.75"/>
    <n v="252.33000000000004"/>
    <n v="0.43053849303849306"/>
  </r>
  <r>
    <n v="1666"/>
    <x v="329"/>
    <n v="2026"/>
    <x v="3"/>
    <n v="11"/>
    <x v="10"/>
    <x v="0"/>
    <x v="15"/>
    <x v="1"/>
    <x v="0"/>
    <x v="0"/>
    <s v="Trail Bike Light"/>
    <n v="3"/>
    <n v="50.18"/>
    <n v="0.1"/>
    <n v="23.12"/>
    <n v="135.48599999999999"/>
    <n v="69.36"/>
    <n v="66.125999999999991"/>
    <n v="0.4880651875470528"/>
  </r>
  <r>
    <n v="3442"/>
    <x v="329"/>
    <n v="2026"/>
    <x v="3"/>
    <n v="11"/>
    <x v="10"/>
    <x v="0"/>
    <x v="9"/>
    <x v="2"/>
    <x v="1"/>
    <x v="4"/>
    <s v="Training Mat"/>
    <n v="2"/>
    <n v="50.93"/>
    <n v="0.15"/>
    <n v="22.35"/>
    <n v="86.581000000000003"/>
    <n v="44.7"/>
    <n v="41.881"/>
    <n v="0.48372044674928677"/>
  </r>
  <r>
    <n v="4177"/>
    <x v="329"/>
    <n v="2026"/>
    <x v="3"/>
    <n v="11"/>
    <x v="10"/>
    <x v="2"/>
    <x v="10"/>
    <x v="0"/>
    <x v="2"/>
    <x v="0"/>
    <s v="Trail Bike Light"/>
    <n v="1"/>
    <n v="49.6"/>
    <n v="0"/>
    <n v="22.62"/>
    <n v="49.6"/>
    <n v="22.62"/>
    <n v="26.98"/>
    <n v="0.5439516129032258"/>
  </r>
  <r>
    <n v="4659"/>
    <x v="329"/>
    <n v="2026"/>
    <x v="3"/>
    <n v="11"/>
    <x v="10"/>
    <x v="1"/>
    <x v="11"/>
    <x v="1"/>
    <x v="2"/>
    <x v="3"/>
    <s v="Portable Camp Stove"/>
    <n v="3"/>
    <n v="83.3"/>
    <n v="0.15"/>
    <n v="38.74"/>
    <n v="212.41499999999996"/>
    <n v="116.22"/>
    <n v="96.194999999999965"/>
    <n v="0.45286349834051259"/>
  </r>
  <r>
    <n v="4667"/>
    <x v="329"/>
    <n v="2026"/>
    <x v="3"/>
    <n v="11"/>
    <x v="10"/>
    <x v="1"/>
    <x v="14"/>
    <x v="3"/>
    <x v="2"/>
    <x v="2"/>
    <s v="Insulated Bottle"/>
    <n v="1"/>
    <n v="35.89"/>
    <n v="0.05"/>
    <n v="13.53"/>
    <n v="34.095500000000001"/>
    <n v="13.53"/>
    <n v="20.5655"/>
    <n v="0.60317343931017287"/>
  </r>
  <r>
    <n v="197"/>
    <x v="330"/>
    <n v="2026"/>
    <x v="3"/>
    <n v="11"/>
    <x v="10"/>
    <x v="3"/>
    <x v="4"/>
    <x v="2"/>
    <x v="1"/>
    <x v="3"/>
    <s v="Trail Tent 2P"/>
    <n v="1"/>
    <n v="195.32"/>
    <n v="0"/>
    <n v="103.21"/>
    <n v="195.32"/>
    <n v="103.21"/>
    <n v="92.11"/>
    <n v="0.47158509113250052"/>
  </r>
  <r>
    <n v="361"/>
    <x v="330"/>
    <n v="2026"/>
    <x v="3"/>
    <n v="11"/>
    <x v="10"/>
    <x v="1"/>
    <x v="6"/>
    <x v="0"/>
    <x v="0"/>
    <x v="2"/>
    <s v="Insulated Bottle"/>
    <n v="1"/>
    <n v="36.36"/>
    <n v="0.05"/>
    <n v="13.33"/>
    <n v="34.541999999999994"/>
    <n v="13.33"/>
    <n v="21.211999999999996"/>
    <n v="0.61409298824619307"/>
  </r>
  <r>
    <n v="841"/>
    <x v="330"/>
    <n v="2026"/>
    <x v="3"/>
    <n v="11"/>
    <x v="10"/>
    <x v="1"/>
    <x v="12"/>
    <x v="0"/>
    <x v="0"/>
    <x v="2"/>
    <s v="Insulated Bottle"/>
    <n v="2"/>
    <n v="35.85"/>
    <n v="0.05"/>
    <n v="13.69"/>
    <n v="68.114999999999995"/>
    <n v="27.38"/>
    <n v="40.734999999999999"/>
    <n v="0.59803273875064233"/>
  </r>
  <r>
    <n v="903"/>
    <x v="330"/>
    <n v="2026"/>
    <x v="3"/>
    <n v="11"/>
    <x v="10"/>
    <x v="3"/>
    <x v="8"/>
    <x v="0"/>
    <x v="1"/>
    <x v="2"/>
    <s v="Packing Cube Set"/>
    <n v="4"/>
    <n v="46.73"/>
    <n v="0"/>
    <n v="17.989999999999998"/>
    <n v="186.92"/>
    <n v="71.959999999999994"/>
    <n v="114.96"/>
    <n v="0.61502246950567085"/>
  </r>
  <r>
    <n v="1278"/>
    <x v="330"/>
    <n v="2026"/>
    <x v="3"/>
    <n v="11"/>
    <x v="10"/>
    <x v="3"/>
    <x v="13"/>
    <x v="2"/>
    <x v="0"/>
    <x v="1"/>
    <s v="Trail Boots"/>
    <n v="3"/>
    <n v="143.72"/>
    <n v="0.15"/>
    <n v="78.56"/>
    <n v="366.48599999999999"/>
    <n v="235.68"/>
    <n v="130.80599999999998"/>
    <n v="0.35691950033561987"/>
  </r>
  <r>
    <n v="2091"/>
    <x v="330"/>
    <n v="2026"/>
    <x v="3"/>
    <n v="11"/>
    <x v="10"/>
    <x v="1"/>
    <x v="12"/>
    <x v="3"/>
    <x v="1"/>
    <x v="4"/>
    <s v="Recovery Roller"/>
    <n v="1"/>
    <n v="35.590000000000003"/>
    <n v="0"/>
    <n v="13.57"/>
    <n v="35.590000000000003"/>
    <n v="13.57"/>
    <n v="22.020000000000003"/>
    <n v="0.61871312166338865"/>
  </r>
  <r>
    <n v="3070"/>
    <x v="330"/>
    <n v="2026"/>
    <x v="3"/>
    <n v="11"/>
    <x v="10"/>
    <x v="3"/>
    <x v="13"/>
    <x v="3"/>
    <x v="0"/>
    <x v="1"/>
    <s v="Trekking Poles"/>
    <n v="4"/>
    <n v="71.11"/>
    <n v="0.05"/>
    <n v="32.25"/>
    <n v="270.21799999999996"/>
    <n v="129"/>
    <n v="141.21799999999996"/>
    <n v="0.52260767232382732"/>
  </r>
  <r>
    <n v="4007"/>
    <x v="330"/>
    <n v="2026"/>
    <x v="3"/>
    <n v="11"/>
    <x v="10"/>
    <x v="0"/>
    <x v="9"/>
    <x v="3"/>
    <x v="2"/>
    <x v="0"/>
    <s v="Trail Bike Light"/>
    <n v="5"/>
    <n v="51.04"/>
    <n v="0"/>
    <n v="22.69"/>
    <n v="255.2"/>
    <n v="113.45"/>
    <n v="141.75"/>
    <n v="0.55544670846394983"/>
  </r>
  <r>
    <n v="4488"/>
    <x v="330"/>
    <n v="2026"/>
    <x v="3"/>
    <n v="11"/>
    <x v="10"/>
    <x v="1"/>
    <x v="14"/>
    <x v="2"/>
    <x v="0"/>
    <x v="2"/>
    <s v="Travel Backpack 35L"/>
    <n v="3"/>
    <n v="161.66"/>
    <n v="0.05"/>
    <n v="88.3"/>
    <n v="460.73099999999999"/>
    <n v="264.89999999999998"/>
    <n v="195.83100000000002"/>
    <n v="0.42504411467863029"/>
  </r>
  <r>
    <n v="5159"/>
    <x v="330"/>
    <n v="2026"/>
    <x v="3"/>
    <n v="11"/>
    <x v="10"/>
    <x v="3"/>
    <x v="13"/>
    <x v="0"/>
    <x v="2"/>
    <x v="3"/>
    <s v="Portable Camp Stove"/>
    <n v="2"/>
    <n v="80.400000000000006"/>
    <n v="0.15"/>
    <n v="38.869999999999997"/>
    <n v="136.68"/>
    <n v="77.739999999999995"/>
    <n v="58.940000000000012"/>
    <n v="0.43122622183201648"/>
  </r>
  <r>
    <n v="669"/>
    <x v="331"/>
    <n v="2026"/>
    <x v="3"/>
    <n v="11"/>
    <x v="10"/>
    <x v="2"/>
    <x v="3"/>
    <x v="0"/>
    <x v="0"/>
    <x v="4"/>
    <s v="Recovery Roller"/>
    <n v="3"/>
    <n v="36.81"/>
    <n v="0.05"/>
    <n v="13.82"/>
    <n v="104.9085"/>
    <n v="41.46"/>
    <n v="63.448500000000003"/>
    <n v="0.60479846723573405"/>
  </r>
  <r>
    <n v="686"/>
    <x v="331"/>
    <n v="2026"/>
    <x v="3"/>
    <n v="11"/>
    <x v="10"/>
    <x v="1"/>
    <x v="12"/>
    <x v="3"/>
    <x v="0"/>
    <x v="2"/>
    <s v="Carry-On Duffel"/>
    <n v="2"/>
    <n v="132.61000000000001"/>
    <n v="0.1"/>
    <n v="67.3"/>
    <n v="238.69800000000004"/>
    <n v="134.6"/>
    <n v="104.09800000000004"/>
    <n v="0.43610755012610086"/>
  </r>
  <r>
    <n v="990"/>
    <x v="331"/>
    <n v="2026"/>
    <x v="3"/>
    <n v="11"/>
    <x v="10"/>
    <x v="0"/>
    <x v="15"/>
    <x v="0"/>
    <x v="0"/>
    <x v="0"/>
    <s v="Compact Repair Kit"/>
    <n v="5"/>
    <n v="39.79"/>
    <n v="0.1"/>
    <n v="17.09"/>
    <n v="179.05500000000001"/>
    <n v="85.45"/>
    <n v="93.605000000000004"/>
    <n v="0.52277233252352628"/>
  </r>
  <r>
    <n v="1134"/>
    <x v="331"/>
    <n v="2026"/>
    <x v="3"/>
    <n v="11"/>
    <x v="10"/>
    <x v="3"/>
    <x v="4"/>
    <x v="0"/>
    <x v="0"/>
    <x v="2"/>
    <s v="Insulated Bottle"/>
    <n v="2"/>
    <n v="36.119999999999997"/>
    <n v="0.1"/>
    <n v="13.61"/>
    <n v="65.015999999999991"/>
    <n v="27.22"/>
    <n v="37.795999999999992"/>
    <n v="0.58133382551987201"/>
  </r>
  <r>
    <n v="1770"/>
    <x v="331"/>
    <n v="2026"/>
    <x v="3"/>
    <n v="11"/>
    <x v="10"/>
    <x v="3"/>
    <x v="7"/>
    <x v="2"/>
    <x v="0"/>
    <x v="1"/>
    <s v="Summit Backpack 45L"/>
    <n v="5"/>
    <n v="153.93"/>
    <n v="0.05"/>
    <n v="77.27"/>
    <n v="731.16750000000002"/>
    <n v="386.34999999999997"/>
    <n v="344.81750000000005"/>
    <n v="0.4715985051304934"/>
  </r>
  <r>
    <n v="3396"/>
    <x v="331"/>
    <n v="2026"/>
    <x v="3"/>
    <n v="11"/>
    <x v="10"/>
    <x v="2"/>
    <x v="3"/>
    <x v="2"/>
    <x v="1"/>
    <x v="4"/>
    <s v="Training Mat"/>
    <n v="3"/>
    <n v="50.67"/>
    <n v="0.05"/>
    <n v="22.25"/>
    <n v="144.40949999999998"/>
    <n v="66.75"/>
    <n v="77.65949999999998"/>
    <n v="0.53777279195620775"/>
  </r>
  <r>
    <n v="4259"/>
    <x v="331"/>
    <n v="2026"/>
    <x v="3"/>
    <n v="11"/>
    <x v="10"/>
    <x v="2"/>
    <x v="3"/>
    <x v="0"/>
    <x v="0"/>
    <x v="1"/>
    <s v="Trekking Poles"/>
    <n v="4"/>
    <n v="72.77"/>
    <n v="0"/>
    <n v="32.090000000000003"/>
    <n v="291.08"/>
    <n v="128.36000000000001"/>
    <n v="162.71999999999997"/>
    <n v="0.55902157482479031"/>
  </r>
  <r>
    <n v="4440"/>
    <x v="331"/>
    <n v="2026"/>
    <x v="3"/>
    <n v="11"/>
    <x v="10"/>
    <x v="2"/>
    <x v="10"/>
    <x v="3"/>
    <x v="1"/>
    <x v="2"/>
    <s v="Packing Cube Set"/>
    <n v="1"/>
    <n v="46.45"/>
    <n v="0.1"/>
    <n v="17.96"/>
    <n v="41.805000000000007"/>
    <n v="17.96"/>
    <n v="23.845000000000006"/>
    <n v="0.57038631742614521"/>
  </r>
  <r>
    <n v="5115"/>
    <x v="331"/>
    <n v="2026"/>
    <x v="3"/>
    <n v="11"/>
    <x v="10"/>
    <x v="0"/>
    <x v="15"/>
    <x v="0"/>
    <x v="1"/>
    <x v="2"/>
    <s v="Travel Backpack 35L"/>
    <n v="1"/>
    <n v="165.75"/>
    <n v="0.2"/>
    <n v="89.16"/>
    <n v="132.6"/>
    <n v="89.16"/>
    <n v="43.44"/>
    <n v="0.32760180995475113"/>
  </r>
  <r>
    <n v="5136"/>
    <x v="331"/>
    <n v="2026"/>
    <x v="3"/>
    <n v="11"/>
    <x v="10"/>
    <x v="2"/>
    <x v="2"/>
    <x v="3"/>
    <x v="1"/>
    <x v="3"/>
    <s v="Trail Tent 2P"/>
    <n v="4"/>
    <n v="198.02"/>
    <n v="0.05"/>
    <n v="103.82"/>
    <n v="752.476"/>
    <n v="415.28"/>
    <n v="337.19600000000003"/>
    <n v="0.44811528872681655"/>
  </r>
  <r>
    <n v="562"/>
    <x v="332"/>
    <n v="2026"/>
    <x v="3"/>
    <n v="11"/>
    <x v="10"/>
    <x v="1"/>
    <x v="12"/>
    <x v="0"/>
    <x v="1"/>
    <x v="2"/>
    <s v="Packing Cube Set"/>
    <n v="1"/>
    <n v="46.3"/>
    <n v="0.2"/>
    <n v="18.78"/>
    <n v="37.04"/>
    <n v="18.78"/>
    <n v="18.259999999999998"/>
    <n v="0.49298056155507552"/>
  </r>
  <r>
    <n v="806"/>
    <x v="332"/>
    <n v="2026"/>
    <x v="3"/>
    <n v="11"/>
    <x v="10"/>
    <x v="0"/>
    <x v="15"/>
    <x v="3"/>
    <x v="0"/>
    <x v="4"/>
    <s v="Resistance Band Set"/>
    <n v="1"/>
    <n v="39.659999999999997"/>
    <n v="0"/>
    <n v="14.76"/>
    <n v="39.659999999999997"/>
    <n v="14.76"/>
    <n v="24.9"/>
    <n v="0.62783661119515888"/>
  </r>
  <r>
    <n v="3150"/>
    <x v="332"/>
    <n v="2026"/>
    <x v="3"/>
    <n v="11"/>
    <x v="10"/>
    <x v="1"/>
    <x v="6"/>
    <x v="0"/>
    <x v="1"/>
    <x v="3"/>
    <s v="Portable Camp Stove"/>
    <n v="3"/>
    <n v="80.72"/>
    <n v="0.05"/>
    <n v="39.130000000000003"/>
    <n v="230.05199999999999"/>
    <n v="117.39000000000001"/>
    <n v="112.66199999999998"/>
    <n v="0.48972406238589528"/>
  </r>
  <r>
    <n v="4847"/>
    <x v="332"/>
    <n v="2026"/>
    <x v="3"/>
    <n v="11"/>
    <x v="10"/>
    <x v="1"/>
    <x v="14"/>
    <x v="3"/>
    <x v="1"/>
    <x v="2"/>
    <s v="Insulated Bottle"/>
    <n v="2"/>
    <n v="35.51"/>
    <n v="0.05"/>
    <n v="13.24"/>
    <n v="67.468999999999994"/>
    <n v="26.48"/>
    <n v="40.98899999999999"/>
    <n v="0.60752345521646967"/>
  </r>
  <r>
    <n v="221"/>
    <x v="333"/>
    <n v="2026"/>
    <x v="3"/>
    <n v="11"/>
    <x v="10"/>
    <x v="3"/>
    <x v="8"/>
    <x v="2"/>
    <x v="2"/>
    <x v="2"/>
    <s v="Carry-On Duffel"/>
    <n v="1"/>
    <n v="132.06"/>
    <n v="0.15"/>
    <n v="67.53"/>
    <n v="112.251"/>
    <n v="67.53"/>
    <n v="44.721000000000004"/>
    <n v="0.39840179597509157"/>
  </r>
  <r>
    <n v="630"/>
    <x v="333"/>
    <n v="2026"/>
    <x v="3"/>
    <n v="11"/>
    <x v="10"/>
    <x v="3"/>
    <x v="8"/>
    <x v="0"/>
    <x v="2"/>
    <x v="0"/>
    <s v="Compact Repair Kit"/>
    <n v="3"/>
    <n v="41.07"/>
    <n v="0.1"/>
    <n v="16.86"/>
    <n v="110.88900000000001"/>
    <n v="50.58"/>
    <n v="60.309000000000012"/>
    <n v="0.54386819251684126"/>
  </r>
  <r>
    <n v="1789"/>
    <x v="333"/>
    <n v="2026"/>
    <x v="3"/>
    <n v="11"/>
    <x v="10"/>
    <x v="1"/>
    <x v="12"/>
    <x v="0"/>
    <x v="1"/>
    <x v="1"/>
    <s v="Summit Backpack 45L"/>
    <n v="2"/>
    <n v="151.49"/>
    <n v="0.1"/>
    <n v="81.39"/>
    <n v="272.68200000000002"/>
    <n v="162.78"/>
    <n v="109.90200000000002"/>
    <n v="0.40304090479019522"/>
  </r>
  <r>
    <n v="1947"/>
    <x v="333"/>
    <n v="2026"/>
    <x v="3"/>
    <n v="11"/>
    <x v="10"/>
    <x v="0"/>
    <x v="0"/>
    <x v="2"/>
    <x v="2"/>
    <x v="4"/>
    <s v="Recovery Roller"/>
    <n v="1"/>
    <n v="35.729999999999997"/>
    <n v="0.2"/>
    <n v="14.33"/>
    <n v="28.584"/>
    <n v="14.33"/>
    <n v="14.254"/>
    <n v="0.49867058494262523"/>
  </r>
  <r>
    <n v="2279"/>
    <x v="333"/>
    <n v="2026"/>
    <x v="3"/>
    <n v="11"/>
    <x v="10"/>
    <x v="0"/>
    <x v="0"/>
    <x v="2"/>
    <x v="0"/>
    <x v="0"/>
    <s v="Trail Bike Light"/>
    <n v="2"/>
    <n v="50.38"/>
    <n v="0.1"/>
    <n v="22.41"/>
    <n v="90.684000000000012"/>
    <n v="44.82"/>
    <n v="45.864000000000011"/>
    <n v="0.50575625248114342"/>
  </r>
  <r>
    <n v="2439"/>
    <x v="333"/>
    <n v="2026"/>
    <x v="3"/>
    <n v="11"/>
    <x v="10"/>
    <x v="0"/>
    <x v="9"/>
    <x v="0"/>
    <x v="2"/>
    <x v="4"/>
    <s v="Recovery Roller"/>
    <n v="1"/>
    <n v="35.67"/>
    <n v="0.1"/>
    <n v="13.81"/>
    <n v="32.103000000000002"/>
    <n v="13.81"/>
    <n v="18.292999999999999"/>
    <n v="0.5698221350029592"/>
  </r>
  <r>
    <n v="2540"/>
    <x v="333"/>
    <n v="2026"/>
    <x v="3"/>
    <n v="11"/>
    <x v="10"/>
    <x v="1"/>
    <x v="14"/>
    <x v="1"/>
    <x v="2"/>
    <x v="3"/>
    <s v="Portable Camp Stove"/>
    <n v="12"/>
    <n v="81.150000000000006"/>
    <n v="0.15"/>
    <n v="39.590000000000003"/>
    <n v="827.73"/>
    <n v="475.08000000000004"/>
    <n v="352.65"/>
    <n v="0.42604472472907828"/>
  </r>
  <r>
    <n v="2747"/>
    <x v="333"/>
    <n v="2026"/>
    <x v="3"/>
    <n v="11"/>
    <x v="10"/>
    <x v="0"/>
    <x v="15"/>
    <x v="2"/>
    <x v="0"/>
    <x v="3"/>
    <s v="Trail Tent 2P"/>
    <n v="1"/>
    <n v="194.73"/>
    <n v="0"/>
    <n v="104.48"/>
    <n v="194.73"/>
    <n v="104.48"/>
    <n v="90.249999999999986"/>
    <n v="0.46346222975401835"/>
  </r>
  <r>
    <n v="3094"/>
    <x v="333"/>
    <n v="2026"/>
    <x v="3"/>
    <n v="11"/>
    <x v="10"/>
    <x v="1"/>
    <x v="1"/>
    <x v="3"/>
    <x v="2"/>
    <x v="3"/>
    <s v="Compact Sleeping Bag"/>
    <n v="2"/>
    <n v="122.18"/>
    <n v="0.15"/>
    <n v="61.3"/>
    <n v="207.70600000000002"/>
    <n v="122.6"/>
    <n v="85.106000000000023"/>
    <n v="0.40974261696821479"/>
  </r>
  <r>
    <n v="3359"/>
    <x v="333"/>
    <n v="2026"/>
    <x v="3"/>
    <n v="11"/>
    <x v="10"/>
    <x v="3"/>
    <x v="13"/>
    <x v="0"/>
    <x v="0"/>
    <x v="3"/>
    <s v="Portable Camp Stove"/>
    <n v="1"/>
    <n v="83.14"/>
    <n v="0"/>
    <n v="39.369999999999997"/>
    <n v="83.14"/>
    <n v="39.369999999999997"/>
    <n v="43.77"/>
    <n v="0.52646139042578788"/>
  </r>
  <r>
    <n v="3473"/>
    <x v="333"/>
    <n v="2026"/>
    <x v="3"/>
    <n v="11"/>
    <x v="10"/>
    <x v="2"/>
    <x v="5"/>
    <x v="0"/>
    <x v="0"/>
    <x v="0"/>
    <s v="Commuter Helmet"/>
    <n v="1"/>
    <n v="80.97"/>
    <n v="0"/>
    <n v="43.64"/>
    <n v="80.97"/>
    <n v="43.64"/>
    <n v="37.33"/>
    <n v="0.4610349512164999"/>
  </r>
  <r>
    <n v="3589"/>
    <x v="333"/>
    <n v="2026"/>
    <x v="3"/>
    <n v="11"/>
    <x v="10"/>
    <x v="0"/>
    <x v="9"/>
    <x v="0"/>
    <x v="1"/>
    <x v="1"/>
    <s v="Trekking Poles"/>
    <n v="1"/>
    <n v="73.03"/>
    <n v="0"/>
    <n v="32.71"/>
    <n v="73.03"/>
    <n v="32.71"/>
    <n v="40.32"/>
    <n v="0.55210187594139393"/>
  </r>
  <r>
    <n v="4689"/>
    <x v="333"/>
    <n v="2026"/>
    <x v="3"/>
    <n v="11"/>
    <x v="10"/>
    <x v="2"/>
    <x v="3"/>
    <x v="0"/>
    <x v="0"/>
    <x v="2"/>
    <s v="Packing Cube Set"/>
    <n v="1"/>
    <n v="46.81"/>
    <n v="0.05"/>
    <n v="17.87"/>
    <n v="44.469500000000004"/>
    <n v="17.87"/>
    <n v="26.599500000000003"/>
    <n v="0.59815154206815913"/>
  </r>
  <r>
    <n v="4819"/>
    <x v="333"/>
    <n v="2026"/>
    <x v="3"/>
    <n v="11"/>
    <x v="10"/>
    <x v="3"/>
    <x v="7"/>
    <x v="3"/>
    <x v="1"/>
    <x v="1"/>
    <s v="Summit Backpack 45L"/>
    <n v="2"/>
    <n v="153.51"/>
    <n v="0.15"/>
    <n v="81.290000000000006"/>
    <n v="260.96699999999998"/>
    <n v="162.58000000000001"/>
    <n v="98.386999999999972"/>
    <n v="0.3770093536730697"/>
  </r>
  <r>
    <n v="5167"/>
    <x v="333"/>
    <n v="2026"/>
    <x v="3"/>
    <n v="11"/>
    <x v="10"/>
    <x v="2"/>
    <x v="5"/>
    <x v="3"/>
    <x v="1"/>
    <x v="3"/>
    <s v="Trail Tent 2P"/>
    <n v="2"/>
    <n v="197.5"/>
    <n v="0"/>
    <n v="104.47"/>
    <n v="395"/>
    <n v="208.94"/>
    <n v="186.06"/>
    <n v="0.4710379746835443"/>
  </r>
  <r>
    <n v="38"/>
    <x v="334"/>
    <n v="2026"/>
    <x v="3"/>
    <n v="12"/>
    <x v="11"/>
    <x v="3"/>
    <x v="8"/>
    <x v="1"/>
    <x v="2"/>
    <x v="1"/>
    <s v="Trail Boots"/>
    <n v="8"/>
    <n v="146.55000000000001"/>
    <n v="0.1"/>
    <n v="78.03"/>
    <n v="1055.1600000000001"/>
    <n v="624.24"/>
    <n v="430.92000000000007"/>
    <n v="0.40839303991811671"/>
  </r>
  <r>
    <n v="364"/>
    <x v="334"/>
    <n v="2026"/>
    <x v="3"/>
    <n v="12"/>
    <x v="11"/>
    <x v="3"/>
    <x v="13"/>
    <x v="0"/>
    <x v="2"/>
    <x v="0"/>
    <s v="Trail Bike Light"/>
    <n v="2"/>
    <n v="51.83"/>
    <n v="0.15"/>
    <n v="22.02"/>
    <n v="88.11099999999999"/>
    <n v="44.04"/>
    <n v="44.070999999999991"/>
    <n v="0.50017591447151888"/>
  </r>
  <r>
    <n v="2040"/>
    <x v="334"/>
    <n v="2026"/>
    <x v="3"/>
    <n v="12"/>
    <x v="11"/>
    <x v="1"/>
    <x v="12"/>
    <x v="0"/>
    <x v="1"/>
    <x v="1"/>
    <s v="Trail Boots"/>
    <n v="1"/>
    <n v="140.34"/>
    <n v="0.15"/>
    <n v="79.92"/>
    <n v="119.289"/>
    <n v="79.92"/>
    <n v="39.369"/>
    <n v="0.33003043029952467"/>
  </r>
  <r>
    <n v="2899"/>
    <x v="334"/>
    <n v="2026"/>
    <x v="3"/>
    <n v="12"/>
    <x v="11"/>
    <x v="0"/>
    <x v="0"/>
    <x v="0"/>
    <x v="1"/>
    <x v="1"/>
    <s v="Summit Backpack 45L"/>
    <n v="1"/>
    <n v="156.44999999999999"/>
    <n v="0"/>
    <n v="80.56"/>
    <n v="156.44999999999999"/>
    <n v="80.56"/>
    <n v="75.889999999999986"/>
    <n v="0.48507510386705011"/>
  </r>
  <r>
    <n v="3199"/>
    <x v="334"/>
    <n v="2026"/>
    <x v="3"/>
    <n v="12"/>
    <x v="11"/>
    <x v="2"/>
    <x v="16"/>
    <x v="3"/>
    <x v="0"/>
    <x v="4"/>
    <s v="Resistance Band Set"/>
    <n v="1"/>
    <n v="41.33"/>
    <n v="0"/>
    <n v="15.03"/>
    <n v="41.33"/>
    <n v="15.03"/>
    <n v="26.299999999999997"/>
    <n v="0.6363416404548754"/>
  </r>
  <r>
    <n v="4722"/>
    <x v="334"/>
    <n v="2026"/>
    <x v="3"/>
    <n v="12"/>
    <x v="11"/>
    <x v="1"/>
    <x v="11"/>
    <x v="2"/>
    <x v="1"/>
    <x v="0"/>
    <s v="Compact Repair Kit"/>
    <n v="1"/>
    <n v="39.479999999999997"/>
    <n v="0.05"/>
    <n v="16.78"/>
    <n v="37.505999999999993"/>
    <n v="16.78"/>
    <n v="20.725999999999992"/>
    <n v="0.55260491654668575"/>
  </r>
  <r>
    <n v="1423"/>
    <x v="335"/>
    <n v="2026"/>
    <x v="3"/>
    <n v="12"/>
    <x v="11"/>
    <x v="2"/>
    <x v="3"/>
    <x v="0"/>
    <x v="2"/>
    <x v="1"/>
    <s v="Trekking Poles"/>
    <n v="1"/>
    <n v="73.010000000000005"/>
    <n v="0.1"/>
    <n v="31.51"/>
    <n v="65.709000000000003"/>
    <n v="31.51"/>
    <n v="34.198999999999998"/>
    <n v="0.52046142841924237"/>
  </r>
  <r>
    <n v="1505"/>
    <x v="335"/>
    <n v="2026"/>
    <x v="3"/>
    <n v="12"/>
    <x v="11"/>
    <x v="0"/>
    <x v="15"/>
    <x v="0"/>
    <x v="2"/>
    <x v="4"/>
    <s v="Resistance Band Set"/>
    <n v="2"/>
    <n v="40.86"/>
    <n v="0.05"/>
    <n v="15.06"/>
    <n v="77.634"/>
    <n v="30.12"/>
    <n v="47.513999999999996"/>
    <n v="0.6120256588608084"/>
  </r>
  <r>
    <n v="1664"/>
    <x v="335"/>
    <n v="2026"/>
    <x v="3"/>
    <n v="12"/>
    <x v="11"/>
    <x v="2"/>
    <x v="5"/>
    <x v="3"/>
    <x v="0"/>
    <x v="3"/>
    <s v="Trail Tent 2P"/>
    <n v="6"/>
    <n v="194.79"/>
    <n v="0"/>
    <n v="105.73"/>
    <n v="1168.74"/>
    <n v="634.38"/>
    <n v="534.36"/>
    <n v="0.45721032907233433"/>
  </r>
  <r>
    <n v="2035"/>
    <x v="335"/>
    <n v="2026"/>
    <x v="3"/>
    <n v="12"/>
    <x v="11"/>
    <x v="3"/>
    <x v="13"/>
    <x v="0"/>
    <x v="1"/>
    <x v="3"/>
    <s v="Portable Camp Stove"/>
    <n v="4"/>
    <n v="80.98"/>
    <n v="0.2"/>
    <n v="38.6"/>
    <n v="259.13600000000002"/>
    <n v="154.4"/>
    <n v="104.73600000000002"/>
    <n v="0.40417387009138062"/>
  </r>
  <r>
    <n v="2094"/>
    <x v="335"/>
    <n v="2026"/>
    <x v="3"/>
    <n v="12"/>
    <x v="11"/>
    <x v="0"/>
    <x v="15"/>
    <x v="0"/>
    <x v="1"/>
    <x v="3"/>
    <s v="Trail Tent 2P"/>
    <n v="3"/>
    <n v="196.48"/>
    <n v="0.05"/>
    <n v="107.2"/>
    <n v="559.96799999999996"/>
    <n v="321.60000000000002"/>
    <n v="238.36799999999994"/>
    <n v="0.42568146751242919"/>
  </r>
  <r>
    <n v="2204"/>
    <x v="335"/>
    <n v="2026"/>
    <x v="3"/>
    <n v="12"/>
    <x v="11"/>
    <x v="0"/>
    <x v="9"/>
    <x v="2"/>
    <x v="1"/>
    <x v="2"/>
    <s v="Packing Cube Set"/>
    <n v="2"/>
    <n v="46.63"/>
    <n v="0"/>
    <n v="18.68"/>
    <n v="93.26"/>
    <n v="37.36"/>
    <n v="55.900000000000006"/>
    <n v="0.59939952820072917"/>
  </r>
  <r>
    <n v="3921"/>
    <x v="335"/>
    <n v="2026"/>
    <x v="3"/>
    <n v="12"/>
    <x v="11"/>
    <x v="2"/>
    <x v="5"/>
    <x v="1"/>
    <x v="2"/>
    <x v="1"/>
    <s v="Trail Boots"/>
    <n v="12"/>
    <n v="142.93"/>
    <n v="0.1"/>
    <n v="79.81"/>
    <n v="1543.644"/>
    <n v="957.72"/>
    <n v="585.92399999999998"/>
    <n v="0.37957197384889263"/>
  </r>
  <r>
    <n v="3999"/>
    <x v="335"/>
    <n v="2026"/>
    <x v="3"/>
    <n v="12"/>
    <x v="11"/>
    <x v="1"/>
    <x v="12"/>
    <x v="2"/>
    <x v="0"/>
    <x v="1"/>
    <s v="Summit Backpack 45L"/>
    <n v="2"/>
    <n v="153.97"/>
    <n v="0"/>
    <n v="79.45"/>
    <n v="307.94"/>
    <n v="158.9"/>
    <n v="149.04"/>
    <n v="0.48399038773787101"/>
  </r>
  <r>
    <n v="4546"/>
    <x v="335"/>
    <n v="2026"/>
    <x v="3"/>
    <n v="12"/>
    <x v="11"/>
    <x v="3"/>
    <x v="13"/>
    <x v="0"/>
    <x v="0"/>
    <x v="3"/>
    <s v="Alpine Tent 4P"/>
    <n v="1"/>
    <n v="344.63"/>
    <n v="0.05"/>
    <n v="189.22"/>
    <n v="327.39849999999996"/>
    <n v="189.22"/>
    <n v="138.17849999999996"/>
    <n v="0.42204988721695419"/>
  </r>
  <r>
    <n v="158"/>
    <x v="336"/>
    <n v="2026"/>
    <x v="3"/>
    <n v="12"/>
    <x v="11"/>
    <x v="3"/>
    <x v="13"/>
    <x v="0"/>
    <x v="1"/>
    <x v="2"/>
    <s v="Packing Cube Set"/>
    <n v="2"/>
    <n v="46.51"/>
    <n v="0.05"/>
    <n v="18.73"/>
    <n v="88.368999999999986"/>
    <n v="37.46"/>
    <n v="50.908999999999985"/>
    <n v="0.57609568966492763"/>
  </r>
  <r>
    <n v="1972"/>
    <x v="336"/>
    <n v="2026"/>
    <x v="3"/>
    <n v="12"/>
    <x v="11"/>
    <x v="0"/>
    <x v="9"/>
    <x v="1"/>
    <x v="2"/>
    <x v="0"/>
    <s v="Commuter Helmet"/>
    <n v="6"/>
    <n v="80.17"/>
    <n v="0.1"/>
    <n v="42.67"/>
    <n v="432.91800000000001"/>
    <n v="256.02"/>
    <n v="176.89800000000002"/>
    <n v="0.40861779828974543"/>
  </r>
  <r>
    <n v="3196"/>
    <x v="336"/>
    <n v="2026"/>
    <x v="3"/>
    <n v="12"/>
    <x v="11"/>
    <x v="3"/>
    <x v="13"/>
    <x v="0"/>
    <x v="1"/>
    <x v="3"/>
    <s v="Compact Sleeping Bag"/>
    <n v="2"/>
    <n v="124.62"/>
    <n v="0.1"/>
    <n v="58.91"/>
    <n v="224.316"/>
    <n v="117.82"/>
    <n v="106.49600000000001"/>
    <n v="0.47475882237557737"/>
  </r>
  <r>
    <n v="3722"/>
    <x v="336"/>
    <n v="2026"/>
    <x v="3"/>
    <n v="12"/>
    <x v="11"/>
    <x v="2"/>
    <x v="3"/>
    <x v="0"/>
    <x v="0"/>
    <x v="1"/>
    <s v="Trail Boots"/>
    <n v="1"/>
    <n v="144.78"/>
    <n v="0.15"/>
    <n v="81.53"/>
    <n v="123.063"/>
    <n v="81.53"/>
    <n v="41.533000000000001"/>
    <n v="0.33749380398657597"/>
  </r>
  <r>
    <n v="4201"/>
    <x v="336"/>
    <n v="2026"/>
    <x v="3"/>
    <n v="12"/>
    <x v="11"/>
    <x v="3"/>
    <x v="7"/>
    <x v="0"/>
    <x v="2"/>
    <x v="2"/>
    <s v="Carry-On Duffel"/>
    <n v="1"/>
    <n v="133.80000000000001"/>
    <n v="0"/>
    <n v="66.349999999999994"/>
    <n v="133.80000000000001"/>
    <n v="66.349999999999994"/>
    <n v="67.450000000000017"/>
    <n v="0.50411061285500758"/>
  </r>
  <r>
    <n v="4498"/>
    <x v="336"/>
    <n v="2026"/>
    <x v="3"/>
    <n v="12"/>
    <x v="11"/>
    <x v="3"/>
    <x v="7"/>
    <x v="2"/>
    <x v="1"/>
    <x v="3"/>
    <s v="Compact Sleeping Bag"/>
    <n v="1"/>
    <n v="124.93"/>
    <n v="0"/>
    <n v="59.41"/>
    <n v="124.93"/>
    <n v="59.41"/>
    <n v="65.52000000000001"/>
    <n v="0.52445369406867848"/>
  </r>
  <r>
    <n v="4791"/>
    <x v="336"/>
    <n v="2026"/>
    <x v="3"/>
    <n v="12"/>
    <x v="11"/>
    <x v="1"/>
    <x v="12"/>
    <x v="0"/>
    <x v="1"/>
    <x v="1"/>
    <s v="Trekking Poles"/>
    <n v="2"/>
    <n v="70.59"/>
    <n v="0.1"/>
    <n v="32.68"/>
    <n v="127.06200000000001"/>
    <n v="65.36"/>
    <n v="61.702000000000012"/>
    <n v="0.48560545245628123"/>
  </r>
  <r>
    <n v="614"/>
    <x v="337"/>
    <n v="2026"/>
    <x v="3"/>
    <n v="12"/>
    <x v="11"/>
    <x v="3"/>
    <x v="7"/>
    <x v="0"/>
    <x v="0"/>
    <x v="1"/>
    <s v="Summit Backpack 45L"/>
    <n v="2"/>
    <n v="151.05000000000001"/>
    <n v="0.15"/>
    <n v="80.36"/>
    <n v="256.78500000000003"/>
    <n v="160.72"/>
    <n v="96.065000000000026"/>
    <n v="0.37410674299511271"/>
  </r>
  <r>
    <n v="2301"/>
    <x v="337"/>
    <n v="2026"/>
    <x v="3"/>
    <n v="12"/>
    <x v="11"/>
    <x v="3"/>
    <x v="7"/>
    <x v="0"/>
    <x v="0"/>
    <x v="3"/>
    <s v="Compact Sleeping Bag"/>
    <n v="2"/>
    <n v="120.37"/>
    <n v="0.2"/>
    <n v="59.39"/>
    <n v="192.59200000000001"/>
    <n v="118.78"/>
    <n v="73.812000000000012"/>
    <n v="0.3832557946332143"/>
  </r>
  <r>
    <n v="4430"/>
    <x v="337"/>
    <n v="2026"/>
    <x v="3"/>
    <n v="12"/>
    <x v="11"/>
    <x v="1"/>
    <x v="1"/>
    <x v="0"/>
    <x v="0"/>
    <x v="3"/>
    <s v="Trail Tent 2P"/>
    <n v="3"/>
    <n v="193.8"/>
    <n v="0"/>
    <n v="104.55"/>
    <n v="581.40000000000009"/>
    <n v="313.64999999999998"/>
    <n v="267.75000000000011"/>
    <n v="0.46052631578947378"/>
  </r>
  <r>
    <n v="318"/>
    <x v="338"/>
    <n v="2026"/>
    <x v="3"/>
    <n v="12"/>
    <x v="11"/>
    <x v="3"/>
    <x v="13"/>
    <x v="0"/>
    <x v="2"/>
    <x v="1"/>
    <s v="Trail Boots"/>
    <n v="1"/>
    <n v="146.08000000000001"/>
    <n v="0.1"/>
    <n v="81.540000000000006"/>
    <n v="131.47200000000001"/>
    <n v="81.540000000000006"/>
    <n v="49.932000000000002"/>
    <n v="0.37979189485213583"/>
  </r>
  <r>
    <n v="782"/>
    <x v="338"/>
    <n v="2026"/>
    <x v="3"/>
    <n v="12"/>
    <x v="11"/>
    <x v="3"/>
    <x v="7"/>
    <x v="1"/>
    <x v="2"/>
    <x v="0"/>
    <s v="Cycling Pack 12L"/>
    <n v="4"/>
    <n v="101.17"/>
    <n v="0.15"/>
    <n v="50.48"/>
    <n v="343.97800000000001"/>
    <n v="201.92"/>
    <n v="142.05800000000002"/>
    <n v="0.41298571420265257"/>
  </r>
  <r>
    <n v="1402"/>
    <x v="338"/>
    <n v="2026"/>
    <x v="3"/>
    <n v="12"/>
    <x v="11"/>
    <x v="1"/>
    <x v="6"/>
    <x v="2"/>
    <x v="1"/>
    <x v="3"/>
    <s v="Compact Sleeping Bag"/>
    <n v="2"/>
    <n v="121.64"/>
    <n v="0"/>
    <n v="61.94"/>
    <n v="243.28"/>
    <n v="123.88"/>
    <n v="119.4"/>
    <n v="0.49079250246629402"/>
  </r>
  <r>
    <n v="1824"/>
    <x v="338"/>
    <n v="2026"/>
    <x v="3"/>
    <n v="12"/>
    <x v="11"/>
    <x v="1"/>
    <x v="1"/>
    <x v="0"/>
    <x v="0"/>
    <x v="2"/>
    <s v="Travel Backpack 35L"/>
    <n v="1"/>
    <n v="165.1"/>
    <n v="0.05"/>
    <n v="85.23"/>
    <n v="156.845"/>
    <n v="85.23"/>
    <n v="71.614999999999995"/>
    <n v="0.45659727756702473"/>
  </r>
  <r>
    <n v="2141"/>
    <x v="338"/>
    <n v="2026"/>
    <x v="3"/>
    <n v="12"/>
    <x v="11"/>
    <x v="3"/>
    <x v="13"/>
    <x v="0"/>
    <x v="1"/>
    <x v="3"/>
    <s v="Trail Tent 2P"/>
    <n v="3"/>
    <n v="194.07"/>
    <n v="0.1"/>
    <n v="102.37"/>
    <n v="523.98900000000003"/>
    <n v="307.11"/>
    <n v="216.87900000000002"/>
    <n v="0.4138999101126169"/>
  </r>
  <r>
    <n v="3517"/>
    <x v="338"/>
    <n v="2026"/>
    <x v="3"/>
    <n v="12"/>
    <x v="11"/>
    <x v="3"/>
    <x v="13"/>
    <x v="3"/>
    <x v="1"/>
    <x v="1"/>
    <s v="Summit Backpack 45L"/>
    <n v="1"/>
    <n v="152.44"/>
    <n v="0.1"/>
    <n v="76.91"/>
    <n v="137.196"/>
    <n v="76.91"/>
    <n v="60.286000000000001"/>
    <n v="0.43941514329863846"/>
  </r>
  <r>
    <n v="4055"/>
    <x v="338"/>
    <n v="2026"/>
    <x v="3"/>
    <n v="12"/>
    <x v="11"/>
    <x v="1"/>
    <x v="12"/>
    <x v="0"/>
    <x v="0"/>
    <x v="3"/>
    <s v="Compact Sleeping Bag"/>
    <n v="1"/>
    <n v="123.82"/>
    <n v="0.05"/>
    <n v="59.19"/>
    <n v="117.62899999999999"/>
    <n v="59.19"/>
    <n v="58.438999999999993"/>
    <n v="0.49680775999115862"/>
  </r>
  <r>
    <n v="4168"/>
    <x v="338"/>
    <n v="2026"/>
    <x v="3"/>
    <n v="12"/>
    <x v="11"/>
    <x v="0"/>
    <x v="0"/>
    <x v="0"/>
    <x v="1"/>
    <x v="1"/>
    <s v="Trekking Poles"/>
    <n v="4"/>
    <n v="71.12"/>
    <n v="0.05"/>
    <n v="31.93"/>
    <n v="270.25600000000003"/>
    <n v="127.72"/>
    <n v="142.53600000000003"/>
    <n v="0.52741104730329769"/>
  </r>
  <r>
    <n v="4317"/>
    <x v="338"/>
    <n v="2026"/>
    <x v="3"/>
    <n v="12"/>
    <x v="11"/>
    <x v="2"/>
    <x v="16"/>
    <x v="3"/>
    <x v="0"/>
    <x v="1"/>
    <s v="Trekking Poles"/>
    <n v="1"/>
    <n v="71.55"/>
    <n v="0.1"/>
    <n v="32.07"/>
    <n v="64.394999999999996"/>
    <n v="32.07"/>
    <n v="32.324999999999996"/>
    <n v="0.50197996738877237"/>
  </r>
  <r>
    <n v="4879"/>
    <x v="338"/>
    <n v="2026"/>
    <x v="3"/>
    <n v="12"/>
    <x v="11"/>
    <x v="2"/>
    <x v="2"/>
    <x v="3"/>
    <x v="0"/>
    <x v="1"/>
    <s v="Trekking Poles"/>
    <n v="2"/>
    <n v="70.239999999999995"/>
    <n v="0.1"/>
    <n v="33.29"/>
    <n v="126.43199999999999"/>
    <n v="66.58"/>
    <n v="59.85199999999999"/>
    <n v="0.47339281194634264"/>
  </r>
  <r>
    <n v="467"/>
    <x v="339"/>
    <n v="2026"/>
    <x v="3"/>
    <n v="12"/>
    <x v="11"/>
    <x v="0"/>
    <x v="0"/>
    <x v="3"/>
    <x v="0"/>
    <x v="0"/>
    <s v="Trail Bike Light"/>
    <n v="2"/>
    <n v="50.68"/>
    <n v="0.15"/>
    <n v="22.41"/>
    <n v="86.155999999999992"/>
    <n v="44.82"/>
    <n v="41.335999999999991"/>
    <n v="0.47978086262129155"/>
  </r>
  <r>
    <n v="825"/>
    <x v="339"/>
    <n v="2026"/>
    <x v="3"/>
    <n v="12"/>
    <x v="11"/>
    <x v="3"/>
    <x v="7"/>
    <x v="0"/>
    <x v="1"/>
    <x v="0"/>
    <s v="Cycling Pack 12L"/>
    <n v="1"/>
    <n v="101.26"/>
    <n v="0"/>
    <n v="51.7"/>
    <n v="101.26"/>
    <n v="51.7"/>
    <n v="49.56"/>
    <n v="0.4894331424056883"/>
  </r>
  <r>
    <n v="2346"/>
    <x v="339"/>
    <n v="2026"/>
    <x v="3"/>
    <n v="12"/>
    <x v="11"/>
    <x v="0"/>
    <x v="0"/>
    <x v="3"/>
    <x v="2"/>
    <x v="2"/>
    <s v="Packing Cube Set"/>
    <n v="2"/>
    <n v="46.01"/>
    <n v="0.05"/>
    <n v="18.399999999999999"/>
    <n v="87.418999999999997"/>
    <n v="36.799999999999997"/>
    <n v="50.619"/>
    <n v="0.57903888170763795"/>
  </r>
  <r>
    <n v="3095"/>
    <x v="339"/>
    <n v="2026"/>
    <x v="3"/>
    <n v="12"/>
    <x v="11"/>
    <x v="1"/>
    <x v="12"/>
    <x v="0"/>
    <x v="1"/>
    <x v="2"/>
    <s v="Carry-On Duffel"/>
    <n v="2"/>
    <n v="131.97999999999999"/>
    <n v="0.1"/>
    <n v="68.02"/>
    <n v="237.56399999999999"/>
    <n v="136.04"/>
    <n v="101.524"/>
    <n v="0.42735431294303855"/>
  </r>
  <r>
    <n v="3580"/>
    <x v="339"/>
    <n v="2026"/>
    <x v="3"/>
    <n v="12"/>
    <x v="11"/>
    <x v="3"/>
    <x v="7"/>
    <x v="2"/>
    <x v="1"/>
    <x v="1"/>
    <s v="Trekking Poles"/>
    <n v="2"/>
    <n v="73.16"/>
    <n v="0.15"/>
    <n v="32.64"/>
    <n v="124.37199999999999"/>
    <n v="65.28"/>
    <n v="59.091999999999985"/>
    <n v="0.47512301804264617"/>
  </r>
  <r>
    <n v="4672"/>
    <x v="339"/>
    <n v="2026"/>
    <x v="3"/>
    <n v="12"/>
    <x v="11"/>
    <x v="1"/>
    <x v="6"/>
    <x v="0"/>
    <x v="2"/>
    <x v="2"/>
    <s v="Packing Cube Set"/>
    <n v="2"/>
    <n v="47.43"/>
    <n v="0.05"/>
    <n v="18.63"/>
    <n v="90.11699999999999"/>
    <n v="37.26"/>
    <n v="52.856999999999992"/>
    <n v="0.58653750124837711"/>
  </r>
  <r>
    <n v="533"/>
    <x v="340"/>
    <n v="2026"/>
    <x v="3"/>
    <n v="12"/>
    <x v="11"/>
    <x v="0"/>
    <x v="9"/>
    <x v="0"/>
    <x v="1"/>
    <x v="2"/>
    <s v="Insulated Bottle"/>
    <n v="1"/>
    <n v="35.93"/>
    <n v="0.05"/>
    <n v="13.23"/>
    <n v="34.133499999999998"/>
    <n v="13.23"/>
    <n v="20.903499999999998"/>
    <n v="0.6124042363074399"/>
  </r>
  <r>
    <n v="2160"/>
    <x v="340"/>
    <n v="2026"/>
    <x v="3"/>
    <n v="12"/>
    <x v="11"/>
    <x v="0"/>
    <x v="15"/>
    <x v="3"/>
    <x v="0"/>
    <x v="2"/>
    <s v="Insulated Bottle"/>
    <n v="1"/>
    <n v="35.53"/>
    <n v="0.05"/>
    <n v="13.28"/>
    <n v="33.753500000000003"/>
    <n v="13.28"/>
    <n v="20.473500000000001"/>
    <n v="0.6065593197742456"/>
  </r>
  <r>
    <n v="2841"/>
    <x v="340"/>
    <n v="2026"/>
    <x v="3"/>
    <n v="12"/>
    <x v="11"/>
    <x v="1"/>
    <x v="14"/>
    <x v="0"/>
    <x v="1"/>
    <x v="3"/>
    <s v="Trail Tent 2P"/>
    <n v="3"/>
    <n v="196.97"/>
    <n v="0.15"/>
    <n v="101.88"/>
    <n v="502.27349999999996"/>
    <n v="305.64"/>
    <n v="196.63349999999997"/>
    <n v="0.39148690902466482"/>
  </r>
  <r>
    <n v="3433"/>
    <x v="340"/>
    <n v="2026"/>
    <x v="3"/>
    <n v="12"/>
    <x v="11"/>
    <x v="0"/>
    <x v="0"/>
    <x v="0"/>
    <x v="1"/>
    <x v="2"/>
    <s v="Insulated Bottle"/>
    <n v="2"/>
    <n v="37.020000000000003"/>
    <n v="0.2"/>
    <n v="13.39"/>
    <n v="59.232000000000006"/>
    <n v="26.78"/>
    <n v="32.452000000000005"/>
    <n v="0.5478795245813074"/>
  </r>
  <r>
    <n v="3763"/>
    <x v="340"/>
    <n v="2026"/>
    <x v="3"/>
    <n v="12"/>
    <x v="11"/>
    <x v="1"/>
    <x v="14"/>
    <x v="0"/>
    <x v="1"/>
    <x v="2"/>
    <s v="Packing Cube Set"/>
    <n v="4"/>
    <n v="47.22"/>
    <n v="0"/>
    <n v="18.420000000000002"/>
    <n v="188.88"/>
    <n v="73.680000000000007"/>
    <n v="115.19999999999999"/>
    <n v="0.60991105463786521"/>
  </r>
  <r>
    <n v="706"/>
    <x v="341"/>
    <n v="2026"/>
    <x v="3"/>
    <n v="12"/>
    <x v="11"/>
    <x v="1"/>
    <x v="12"/>
    <x v="2"/>
    <x v="0"/>
    <x v="2"/>
    <s v="Packing Cube Set"/>
    <n v="4"/>
    <n v="46.48"/>
    <n v="0.1"/>
    <n v="18.66"/>
    <n v="167.328"/>
    <n v="74.64"/>
    <n v="92.688000000000002"/>
    <n v="0.55393000573723461"/>
  </r>
  <r>
    <n v="1086"/>
    <x v="341"/>
    <n v="2026"/>
    <x v="3"/>
    <n v="12"/>
    <x v="11"/>
    <x v="3"/>
    <x v="13"/>
    <x v="1"/>
    <x v="2"/>
    <x v="1"/>
    <s v="Trail Boots"/>
    <n v="12"/>
    <n v="146.99"/>
    <n v="0.15"/>
    <n v="79.239999999999995"/>
    <n v="1499.298"/>
    <n v="950.87999999999988"/>
    <n v="548.41800000000012"/>
    <n v="0.36578318653129671"/>
  </r>
  <r>
    <n v="1204"/>
    <x v="341"/>
    <n v="2026"/>
    <x v="3"/>
    <n v="12"/>
    <x v="11"/>
    <x v="2"/>
    <x v="10"/>
    <x v="0"/>
    <x v="1"/>
    <x v="4"/>
    <s v="Resistance Band Set"/>
    <n v="1"/>
    <n v="40.29"/>
    <n v="0"/>
    <n v="15.07"/>
    <n v="40.29"/>
    <n v="15.07"/>
    <n v="25.22"/>
    <n v="0.62596177711590961"/>
  </r>
  <r>
    <n v="1451"/>
    <x v="341"/>
    <n v="2026"/>
    <x v="3"/>
    <n v="12"/>
    <x v="11"/>
    <x v="0"/>
    <x v="0"/>
    <x v="1"/>
    <x v="2"/>
    <x v="3"/>
    <s v="Compact Sleeping Bag"/>
    <n v="4"/>
    <n v="125.82"/>
    <n v="0.15"/>
    <n v="61.39"/>
    <n v="427.78799999999995"/>
    <n v="245.56"/>
    <n v="182.22799999999995"/>
    <n v="0.42597735326844133"/>
  </r>
  <r>
    <n v="1650"/>
    <x v="341"/>
    <n v="2026"/>
    <x v="3"/>
    <n v="12"/>
    <x v="11"/>
    <x v="1"/>
    <x v="1"/>
    <x v="0"/>
    <x v="1"/>
    <x v="2"/>
    <s v="Insulated Bottle"/>
    <n v="3"/>
    <n v="36.25"/>
    <n v="0"/>
    <n v="13.67"/>
    <n v="108.75"/>
    <n v="41.01"/>
    <n v="67.740000000000009"/>
    <n v="0.62289655172413805"/>
  </r>
  <r>
    <n v="1740"/>
    <x v="341"/>
    <n v="2026"/>
    <x v="3"/>
    <n v="12"/>
    <x v="11"/>
    <x v="2"/>
    <x v="10"/>
    <x v="3"/>
    <x v="0"/>
    <x v="2"/>
    <s v="Travel Backpack 35L"/>
    <n v="1"/>
    <n v="165.29"/>
    <n v="0.05"/>
    <n v="89.92"/>
    <n v="157.02549999999999"/>
    <n v="89.92"/>
    <n v="67.105499999999992"/>
    <n v="0.42735415585366704"/>
  </r>
  <r>
    <n v="3191"/>
    <x v="341"/>
    <n v="2026"/>
    <x v="3"/>
    <n v="12"/>
    <x v="11"/>
    <x v="3"/>
    <x v="8"/>
    <x v="0"/>
    <x v="1"/>
    <x v="3"/>
    <s v="Portable Camp Stove"/>
    <n v="1"/>
    <n v="82.89"/>
    <n v="0.15"/>
    <n v="38.51"/>
    <n v="70.456500000000005"/>
    <n v="38.51"/>
    <n v="31.946500000000007"/>
    <n v="0.45342161475520365"/>
  </r>
  <r>
    <n v="3662"/>
    <x v="341"/>
    <n v="2026"/>
    <x v="3"/>
    <n v="12"/>
    <x v="11"/>
    <x v="1"/>
    <x v="6"/>
    <x v="0"/>
    <x v="2"/>
    <x v="3"/>
    <s v="Trail Tent 2P"/>
    <n v="1"/>
    <n v="199.66"/>
    <n v="0"/>
    <n v="103.15"/>
    <n v="199.66"/>
    <n v="103.15"/>
    <n v="96.509999999999991"/>
    <n v="0.48337173194430527"/>
  </r>
  <r>
    <n v="3922"/>
    <x v="341"/>
    <n v="2026"/>
    <x v="3"/>
    <n v="12"/>
    <x v="11"/>
    <x v="3"/>
    <x v="8"/>
    <x v="2"/>
    <x v="1"/>
    <x v="1"/>
    <s v="Trail Boots"/>
    <n v="2"/>
    <n v="146.25"/>
    <n v="0.05"/>
    <n v="77.3"/>
    <n v="277.875"/>
    <n v="154.6"/>
    <n v="123.27500000000001"/>
    <n v="0.44363472784525421"/>
  </r>
  <r>
    <n v="4022"/>
    <x v="341"/>
    <n v="2026"/>
    <x v="3"/>
    <n v="12"/>
    <x v="11"/>
    <x v="0"/>
    <x v="9"/>
    <x v="3"/>
    <x v="0"/>
    <x v="3"/>
    <s v="Alpine Tent 4P"/>
    <n v="1"/>
    <n v="333.51"/>
    <n v="0.2"/>
    <n v="199.91"/>
    <n v="266.80799999999999"/>
    <n v="199.91"/>
    <n v="66.897999999999996"/>
    <n v="0.25073461065635211"/>
  </r>
  <r>
    <n v="4366"/>
    <x v="341"/>
    <n v="2026"/>
    <x v="3"/>
    <n v="12"/>
    <x v="11"/>
    <x v="1"/>
    <x v="12"/>
    <x v="2"/>
    <x v="1"/>
    <x v="1"/>
    <s v="Summit Backpack 45L"/>
    <n v="1"/>
    <n v="151.97"/>
    <n v="0.05"/>
    <n v="80.239999999999995"/>
    <n v="144.3715"/>
    <n v="80.239999999999995"/>
    <n v="64.131500000000003"/>
    <n v="0.44421163456776441"/>
  </r>
  <r>
    <n v="4880"/>
    <x v="341"/>
    <n v="2026"/>
    <x v="3"/>
    <n v="12"/>
    <x v="11"/>
    <x v="3"/>
    <x v="13"/>
    <x v="2"/>
    <x v="1"/>
    <x v="0"/>
    <s v="Compact Repair Kit"/>
    <n v="1"/>
    <n v="41.07"/>
    <n v="0"/>
    <n v="16.600000000000001"/>
    <n v="41.07"/>
    <n v="16.600000000000001"/>
    <n v="24.47"/>
    <n v="0.59581202824446067"/>
  </r>
  <r>
    <n v="5127"/>
    <x v="341"/>
    <n v="2026"/>
    <x v="3"/>
    <n v="12"/>
    <x v="11"/>
    <x v="1"/>
    <x v="11"/>
    <x v="3"/>
    <x v="0"/>
    <x v="3"/>
    <s v="Compact Sleeping Bag"/>
    <n v="1"/>
    <n v="122.65"/>
    <n v="0"/>
    <n v="58.9"/>
    <n v="122.65"/>
    <n v="58.9"/>
    <n v="63.750000000000007"/>
    <n v="0.51977170811251527"/>
  </r>
  <r>
    <n v="13"/>
    <x v="342"/>
    <n v="2026"/>
    <x v="3"/>
    <n v="12"/>
    <x v="11"/>
    <x v="1"/>
    <x v="6"/>
    <x v="0"/>
    <x v="0"/>
    <x v="1"/>
    <s v="Trail Boots"/>
    <n v="6"/>
    <n v="143.16"/>
    <n v="0.15"/>
    <n v="80.349999999999994"/>
    <n v="730.11599999999999"/>
    <n v="482.09999999999997"/>
    <n v="248.01600000000002"/>
    <n v="0.33969396643820987"/>
  </r>
  <r>
    <n v="102"/>
    <x v="342"/>
    <n v="2026"/>
    <x v="3"/>
    <n v="12"/>
    <x v="11"/>
    <x v="2"/>
    <x v="5"/>
    <x v="2"/>
    <x v="1"/>
    <x v="1"/>
    <s v="Trail Boots"/>
    <n v="3"/>
    <n v="142.75"/>
    <n v="0.1"/>
    <n v="81.739999999999995"/>
    <n v="385.42500000000001"/>
    <n v="245.21999999999997"/>
    <n v="140.20500000000004"/>
    <n v="0.3637672698968672"/>
  </r>
  <r>
    <n v="519"/>
    <x v="342"/>
    <n v="2026"/>
    <x v="3"/>
    <n v="12"/>
    <x v="11"/>
    <x v="1"/>
    <x v="12"/>
    <x v="2"/>
    <x v="0"/>
    <x v="4"/>
    <s v="Recovery Roller"/>
    <n v="2"/>
    <n v="36.03"/>
    <n v="0.1"/>
    <n v="13.54"/>
    <n v="64.853999999999999"/>
    <n v="27.08"/>
    <n v="37.774000000000001"/>
    <n v="0.58244672649335427"/>
  </r>
  <r>
    <n v="522"/>
    <x v="342"/>
    <n v="2026"/>
    <x v="3"/>
    <n v="12"/>
    <x v="11"/>
    <x v="0"/>
    <x v="15"/>
    <x v="2"/>
    <x v="0"/>
    <x v="2"/>
    <s v="Carry-On Duffel"/>
    <n v="2"/>
    <n v="133.4"/>
    <n v="0"/>
    <n v="67.69"/>
    <n v="266.8"/>
    <n v="135.38"/>
    <n v="131.42000000000002"/>
    <n v="0.49257871064467768"/>
  </r>
  <r>
    <n v="798"/>
    <x v="342"/>
    <n v="2026"/>
    <x v="3"/>
    <n v="12"/>
    <x v="11"/>
    <x v="2"/>
    <x v="2"/>
    <x v="2"/>
    <x v="0"/>
    <x v="3"/>
    <s v="Trail Tent 2P"/>
    <n v="3"/>
    <n v="199.31"/>
    <n v="0.05"/>
    <n v="101.19"/>
    <n v="568.0335"/>
    <n v="303.57"/>
    <n v="264.46350000000001"/>
    <n v="0.46557729429690325"/>
  </r>
  <r>
    <n v="1746"/>
    <x v="342"/>
    <n v="2026"/>
    <x v="3"/>
    <n v="12"/>
    <x v="11"/>
    <x v="1"/>
    <x v="11"/>
    <x v="0"/>
    <x v="2"/>
    <x v="2"/>
    <s v="Packing Cube Set"/>
    <n v="1"/>
    <n v="47.44"/>
    <n v="0.15"/>
    <n v="17.899999999999999"/>
    <n v="40.323999999999998"/>
    <n v="17.899999999999999"/>
    <n v="22.423999999999999"/>
    <n v="0.55609562543398472"/>
  </r>
  <r>
    <n v="3412"/>
    <x v="342"/>
    <n v="2026"/>
    <x v="3"/>
    <n v="12"/>
    <x v="11"/>
    <x v="0"/>
    <x v="0"/>
    <x v="1"/>
    <x v="2"/>
    <x v="1"/>
    <s v="Trail Boots"/>
    <n v="10"/>
    <n v="145.30000000000001"/>
    <n v="0.1"/>
    <n v="79.7"/>
    <n v="1307.7"/>
    <n v="797"/>
    <n v="510.70000000000005"/>
    <n v="0.39053299686472437"/>
  </r>
  <r>
    <n v="175"/>
    <x v="343"/>
    <n v="2026"/>
    <x v="3"/>
    <n v="12"/>
    <x v="11"/>
    <x v="0"/>
    <x v="0"/>
    <x v="3"/>
    <x v="1"/>
    <x v="0"/>
    <s v="Commuter Helmet"/>
    <n v="1"/>
    <n v="81.010000000000005"/>
    <n v="0.2"/>
    <n v="41.51"/>
    <n v="64.808000000000007"/>
    <n v="41.51"/>
    <n v="23.298000000000009"/>
    <n v="0.35949265522774976"/>
  </r>
  <r>
    <n v="1014"/>
    <x v="343"/>
    <n v="2026"/>
    <x v="3"/>
    <n v="12"/>
    <x v="11"/>
    <x v="3"/>
    <x v="7"/>
    <x v="3"/>
    <x v="1"/>
    <x v="2"/>
    <s v="Insulated Bottle"/>
    <n v="2"/>
    <n v="35.619999999999997"/>
    <n v="0"/>
    <n v="13.62"/>
    <n v="71.239999999999995"/>
    <n v="27.24"/>
    <n v="44"/>
    <n v="0.61763054463784395"/>
  </r>
  <r>
    <n v="1763"/>
    <x v="343"/>
    <n v="2026"/>
    <x v="3"/>
    <n v="12"/>
    <x v="11"/>
    <x v="0"/>
    <x v="0"/>
    <x v="0"/>
    <x v="1"/>
    <x v="0"/>
    <s v="Trail Bike Light"/>
    <n v="2"/>
    <n v="49.88"/>
    <n v="0.05"/>
    <n v="22.31"/>
    <n v="94.772000000000006"/>
    <n v="44.62"/>
    <n v="50.152000000000008"/>
    <n v="0.52918583547883347"/>
  </r>
  <r>
    <n v="1863"/>
    <x v="343"/>
    <n v="2026"/>
    <x v="3"/>
    <n v="12"/>
    <x v="11"/>
    <x v="3"/>
    <x v="7"/>
    <x v="3"/>
    <x v="0"/>
    <x v="0"/>
    <s v="Cycling Pack 12L"/>
    <n v="1"/>
    <n v="101.18"/>
    <n v="0.05"/>
    <n v="49.12"/>
    <n v="96.120999999999995"/>
    <n v="49.12"/>
    <n v="47.000999999999998"/>
    <n v="0.48897743469169069"/>
  </r>
  <r>
    <n v="3466"/>
    <x v="343"/>
    <n v="2026"/>
    <x v="3"/>
    <n v="12"/>
    <x v="11"/>
    <x v="1"/>
    <x v="12"/>
    <x v="2"/>
    <x v="2"/>
    <x v="4"/>
    <s v="Recovery Roller"/>
    <n v="2"/>
    <n v="36.64"/>
    <n v="0"/>
    <n v="13.7"/>
    <n v="73.28"/>
    <n v="27.4"/>
    <n v="45.88"/>
    <n v="0.62609170305676853"/>
  </r>
  <r>
    <n v="3630"/>
    <x v="343"/>
    <n v="2026"/>
    <x v="3"/>
    <n v="12"/>
    <x v="11"/>
    <x v="1"/>
    <x v="12"/>
    <x v="2"/>
    <x v="0"/>
    <x v="0"/>
    <s v="Compact Repair Kit"/>
    <n v="3"/>
    <n v="39.979999999999997"/>
    <n v="0.1"/>
    <n v="16.989999999999998"/>
    <n v="107.946"/>
    <n v="50.97"/>
    <n v="56.975999999999999"/>
    <n v="0.52781946528819967"/>
  </r>
  <r>
    <n v="3633"/>
    <x v="343"/>
    <n v="2026"/>
    <x v="3"/>
    <n v="12"/>
    <x v="11"/>
    <x v="3"/>
    <x v="4"/>
    <x v="3"/>
    <x v="2"/>
    <x v="1"/>
    <s v="Trail Boots"/>
    <n v="3"/>
    <n v="144.16"/>
    <n v="0"/>
    <n v="77.36"/>
    <n v="432.48"/>
    <n v="232.07999999999998"/>
    <n v="200.40000000000003"/>
    <n v="0.46337402885682583"/>
  </r>
  <r>
    <n v="4"/>
    <x v="344"/>
    <n v="2026"/>
    <x v="3"/>
    <n v="12"/>
    <x v="11"/>
    <x v="3"/>
    <x v="4"/>
    <x v="0"/>
    <x v="1"/>
    <x v="0"/>
    <s v="Cycling Pack 12L"/>
    <n v="1"/>
    <n v="102.98"/>
    <n v="0.1"/>
    <n v="51.45"/>
    <n v="92.682000000000002"/>
    <n v="51.45"/>
    <n v="41.231999999999999"/>
    <n v="0.4448760277076455"/>
  </r>
  <r>
    <n v="70"/>
    <x v="344"/>
    <n v="2026"/>
    <x v="3"/>
    <n v="12"/>
    <x v="11"/>
    <x v="3"/>
    <x v="13"/>
    <x v="0"/>
    <x v="1"/>
    <x v="4"/>
    <s v="Weighted Vest"/>
    <n v="2"/>
    <n v="122.49"/>
    <n v="0.15"/>
    <n v="70.930000000000007"/>
    <n v="208.23299999999998"/>
    <n v="141.86000000000001"/>
    <n v="66.372999999999962"/>
    <n v="0.31874390706564265"/>
  </r>
  <r>
    <n v="948"/>
    <x v="344"/>
    <n v="2026"/>
    <x v="3"/>
    <n v="12"/>
    <x v="11"/>
    <x v="1"/>
    <x v="11"/>
    <x v="3"/>
    <x v="1"/>
    <x v="1"/>
    <s v="Trail Boots"/>
    <n v="1"/>
    <n v="141.74"/>
    <n v="0.15"/>
    <n v="78.97"/>
    <n v="120.479"/>
    <n v="78.97"/>
    <n v="41.509"/>
    <n v="0.34453307215365336"/>
  </r>
  <r>
    <n v="1957"/>
    <x v="344"/>
    <n v="2026"/>
    <x v="3"/>
    <n v="12"/>
    <x v="11"/>
    <x v="3"/>
    <x v="7"/>
    <x v="0"/>
    <x v="0"/>
    <x v="0"/>
    <s v="Compact Repair Kit"/>
    <n v="6"/>
    <n v="39.44"/>
    <n v="0.1"/>
    <n v="16.89"/>
    <n v="212.976"/>
    <n v="101.34"/>
    <n v="111.636"/>
    <n v="0.52417173766058145"/>
  </r>
  <r>
    <n v="3097"/>
    <x v="344"/>
    <n v="2026"/>
    <x v="3"/>
    <n v="12"/>
    <x v="11"/>
    <x v="2"/>
    <x v="3"/>
    <x v="2"/>
    <x v="0"/>
    <x v="0"/>
    <s v="Trail Bike Light"/>
    <n v="1"/>
    <n v="49.64"/>
    <n v="0.1"/>
    <n v="22"/>
    <n v="44.676000000000002"/>
    <n v="22"/>
    <n v="22.676000000000002"/>
    <n v="0.50756558331094992"/>
  </r>
  <r>
    <n v="3649"/>
    <x v="344"/>
    <n v="2026"/>
    <x v="3"/>
    <n v="12"/>
    <x v="11"/>
    <x v="2"/>
    <x v="2"/>
    <x v="0"/>
    <x v="1"/>
    <x v="2"/>
    <s v="Travel Backpack 35L"/>
    <n v="1"/>
    <n v="164.29"/>
    <n v="0.05"/>
    <n v="88.66"/>
    <n v="156.07549999999998"/>
    <n v="88.66"/>
    <n v="67.41549999999998"/>
    <n v="0.43194159237035917"/>
  </r>
  <r>
    <n v="3963"/>
    <x v="344"/>
    <n v="2026"/>
    <x v="3"/>
    <n v="12"/>
    <x v="11"/>
    <x v="3"/>
    <x v="8"/>
    <x v="0"/>
    <x v="0"/>
    <x v="2"/>
    <s v="Insulated Bottle"/>
    <n v="1"/>
    <n v="35.81"/>
    <n v="0"/>
    <n v="13.28"/>
    <n v="35.81"/>
    <n v="13.28"/>
    <n v="22.53"/>
    <n v="0.62915386763473891"/>
  </r>
  <r>
    <n v="4305"/>
    <x v="344"/>
    <n v="2026"/>
    <x v="3"/>
    <n v="12"/>
    <x v="11"/>
    <x v="0"/>
    <x v="9"/>
    <x v="2"/>
    <x v="1"/>
    <x v="4"/>
    <s v="Resistance Band Set"/>
    <n v="1"/>
    <n v="41.31"/>
    <n v="0.05"/>
    <n v="14.56"/>
    <n v="39.244500000000002"/>
    <n v="14.56"/>
    <n v="24.6845"/>
    <n v="0.62899259768884808"/>
  </r>
  <r>
    <n v="4942"/>
    <x v="344"/>
    <n v="2026"/>
    <x v="3"/>
    <n v="12"/>
    <x v="11"/>
    <x v="3"/>
    <x v="13"/>
    <x v="3"/>
    <x v="1"/>
    <x v="2"/>
    <s v="Insulated Bottle"/>
    <n v="3"/>
    <n v="36.6"/>
    <n v="0.15"/>
    <n v="13.95"/>
    <n v="93.330000000000013"/>
    <n v="41.849999999999994"/>
    <n v="51.480000000000018"/>
    <n v="0.55159112825458068"/>
  </r>
  <r>
    <n v="19"/>
    <x v="345"/>
    <n v="2026"/>
    <x v="3"/>
    <n v="12"/>
    <x v="11"/>
    <x v="1"/>
    <x v="1"/>
    <x v="0"/>
    <x v="1"/>
    <x v="0"/>
    <s v="Trail Bike Light"/>
    <n v="5"/>
    <n v="49.59"/>
    <n v="0"/>
    <n v="22.63"/>
    <n v="247.95000000000002"/>
    <n v="113.14999999999999"/>
    <n v="134.80000000000001"/>
    <n v="0.54365799556362171"/>
  </r>
  <r>
    <n v="4963"/>
    <x v="345"/>
    <n v="2026"/>
    <x v="3"/>
    <n v="12"/>
    <x v="11"/>
    <x v="0"/>
    <x v="0"/>
    <x v="0"/>
    <x v="1"/>
    <x v="1"/>
    <s v="Trekking Poles"/>
    <n v="5"/>
    <n v="72.3"/>
    <n v="0.05"/>
    <n v="31.73"/>
    <n v="343.42500000000001"/>
    <n v="158.65"/>
    <n v="184.77500000000001"/>
    <n v="0.53803596127247577"/>
  </r>
  <r>
    <n v="5110"/>
    <x v="345"/>
    <n v="2026"/>
    <x v="3"/>
    <n v="12"/>
    <x v="11"/>
    <x v="3"/>
    <x v="4"/>
    <x v="0"/>
    <x v="1"/>
    <x v="0"/>
    <s v="Trail Bike Light"/>
    <n v="1"/>
    <n v="51.57"/>
    <n v="0.1"/>
    <n v="23.11"/>
    <n v="46.413000000000004"/>
    <n v="23.11"/>
    <n v="23.303000000000004"/>
    <n v="0.5020791588563549"/>
  </r>
  <r>
    <n v="10"/>
    <x v="346"/>
    <n v="2026"/>
    <x v="3"/>
    <n v="12"/>
    <x v="11"/>
    <x v="0"/>
    <x v="0"/>
    <x v="0"/>
    <x v="0"/>
    <x v="2"/>
    <s v="Insulated Bottle"/>
    <n v="3"/>
    <n v="35.380000000000003"/>
    <n v="0"/>
    <n v="13.51"/>
    <n v="106.14000000000001"/>
    <n v="40.53"/>
    <n v="65.610000000000014"/>
    <n v="0.61814584511023185"/>
  </r>
  <r>
    <n v="216"/>
    <x v="346"/>
    <n v="2026"/>
    <x v="3"/>
    <n v="12"/>
    <x v="11"/>
    <x v="2"/>
    <x v="2"/>
    <x v="0"/>
    <x v="2"/>
    <x v="0"/>
    <s v="Commuter Helmet"/>
    <n v="1"/>
    <n v="83.08"/>
    <n v="0.15"/>
    <n v="42.91"/>
    <n v="70.617999999999995"/>
    <n v="42.91"/>
    <n v="27.707999999999998"/>
    <n v="0.39236455294684075"/>
  </r>
  <r>
    <n v="1937"/>
    <x v="346"/>
    <n v="2026"/>
    <x v="3"/>
    <n v="12"/>
    <x v="11"/>
    <x v="1"/>
    <x v="12"/>
    <x v="1"/>
    <x v="2"/>
    <x v="3"/>
    <s v="Compact Sleeping Bag"/>
    <n v="3"/>
    <n v="120.5"/>
    <n v="0.15"/>
    <n v="61.44"/>
    <n v="307.27499999999998"/>
    <n v="184.32"/>
    <n v="122.95499999999998"/>
    <n v="0.40014644862094212"/>
  </r>
  <r>
    <n v="4720"/>
    <x v="346"/>
    <n v="2026"/>
    <x v="3"/>
    <n v="12"/>
    <x v="11"/>
    <x v="0"/>
    <x v="0"/>
    <x v="0"/>
    <x v="1"/>
    <x v="1"/>
    <s v="Trekking Poles"/>
    <n v="3"/>
    <n v="73.040000000000006"/>
    <n v="0.1"/>
    <n v="31.78"/>
    <n v="197.208"/>
    <n v="95.34"/>
    <n v="101.86799999999999"/>
    <n v="0.51655105269563095"/>
  </r>
  <r>
    <n v="91"/>
    <x v="347"/>
    <n v="2026"/>
    <x v="3"/>
    <n v="12"/>
    <x v="11"/>
    <x v="1"/>
    <x v="1"/>
    <x v="0"/>
    <x v="0"/>
    <x v="3"/>
    <s v="Alpine Tent 4P"/>
    <n v="2"/>
    <n v="339.95"/>
    <n v="0"/>
    <n v="195.78"/>
    <n v="679.9"/>
    <n v="391.56"/>
    <n v="288.33999999999997"/>
    <n v="0.42409177820267685"/>
  </r>
  <r>
    <n v="505"/>
    <x v="347"/>
    <n v="2026"/>
    <x v="3"/>
    <n v="12"/>
    <x v="11"/>
    <x v="0"/>
    <x v="15"/>
    <x v="3"/>
    <x v="0"/>
    <x v="3"/>
    <s v="Trail Tent 2P"/>
    <n v="2"/>
    <n v="199.43"/>
    <n v="0.05"/>
    <n v="106.58"/>
    <n v="378.91699999999997"/>
    <n v="213.16"/>
    <n v="165.75699999999998"/>
    <n v="0.4374493622613923"/>
  </r>
  <r>
    <n v="640"/>
    <x v="347"/>
    <n v="2026"/>
    <x v="3"/>
    <n v="12"/>
    <x v="11"/>
    <x v="0"/>
    <x v="15"/>
    <x v="0"/>
    <x v="0"/>
    <x v="4"/>
    <s v="Training Mat"/>
    <n v="2"/>
    <n v="51.77"/>
    <n v="0.05"/>
    <n v="21.76"/>
    <n v="98.363"/>
    <n v="43.52"/>
    <n v="54.842999999999996"/>
    <n v="0.55755721155312465"/>
  </r>
  <r>
    <n v="1408"/>
    <x v="347"/>
    <n v="2026"/>
    <x v="3"/>
    <n v="12"/>
    <x v="11"/>
    <x v="1"/>
    <x v="1"/>
    <x v="0"/>
    <x v="1"/>
    <x v="2"/>
    <s v="Travel Backpack 35L"/>
    <n v="1"/>
    <n v="161.53"/>
    <n v="0"/>
    <n v="87.43"/>
    <n v="161.53"/>
    <n v="87.43"/>
    <n v="74.099999999999994"/>
    <n v="0.45873831486411187"/>
  </r>
  <r>
    <n v="2074"/>
    <x v="347"/>
    <n v="2026"/>
    <x v="3"/>
    <n v="12"/>
    <x v="11"/>
    <x v="1"/>
    <x v="12"/>
    <x v="1"/>
    <x v="2"/>
    <x v="1"/>
    <s v="Trail Boots"/>
    <n v="4"/>
    <n v="145.85"/>
    <n v="0.1"/>
    <n v="79.47"/>
    <n v="525.05999999999995"/>
    <n v="317.88"/>
    <n v="207.17999999999995"/>
    <n v="0.39458347617415146"/>
  </r>
  <r>
    <n v="2639"/>
    <x v="347"/>
    <n v="2026"/>
    <x v="3"/>
    <n v="12"/>
    <x v="11"/>
    <x v="3"/>
    <x v="13"/>
    <x v="0"/>
    <x v="0"/>
    <x v="3"/>
    <s v="Trail Tent 2P"/>
    <n v="1"/>
    <n v="197.18"/>
    <n v="0"/>
    <n v="105.28"/>
    <n v="197.18"/>
    <n v="105.28"/>
    <n v="91.9"/>
    <n v="0.46607160969672384"/>
  </r>
  <r>
    <n v="2694"/>
    <x v="347"/>
    <n v="2026"/>
    <x v="3"/>
    <n v="12"/>
    <x v="11"/>
    <x v="3"/>
    <x v="7"/>
    <x v="0"/>
    <x v="1"/>
    <x v="3"/>
    <s v="Compact Sleeping Bag"/>
    <n v="1"/>
    <n v="124.9"/>
    <n v="0"/>
    <n v="62.16"/>
    <n v="124.9"/>
    <n v="62.16"/>
    <n v="62.740000000000009"/>
    <n v="0.50232185748598879"/>
  </r>
  <r>
    <n v="2797"/>
    <x v="347"/>
    <n v="2026"/>
    <x v="3"/>
    <n v="12"/>
    <x v="11"/>
    <x v="2"/>
    <x v="16"/>
    <x v="2"/>
    <x v="1"/>
    <x v="1"/>
    <s v="Trekking Poles"/>
    <n v="2"/>
    <n v="70.239999999999995"/>
    <n v="0.1"/>
    <n v="32.130000000000003"/>
    <n v="126.43199999999999"/>
    <n v="64.260000000000005"/>
    <n v="62.171999999999983"/>
    <n v="0.49174259681093385"/>
  </r>
  <r>
    <n v="2811"/>
    <x v="347"/>
    <n v="2026"/>
    <x v="3"/>
    <n v="12"/>
    <x v="11"/>
    <x v="1"/>
    <x v="11"/>
    <x v="2"/>
    <x v="2"/>
    <x v="1"/>
    <s v="Trail Boots"/>
    <n v="5"/>
    <n v="145.6"/>
    <n v="0.15"/>
    <n v="81.180000000000007"/>
    <n v="618.79999999999995"/>
    <n v="405.90000000000003"/>
    <n v="212.89999999999992"/>
    <n v="0.34405300581771159"/>
  </r>
  <r>
    <n v="4037"/>
    <x v="347"/>
    <n v="2026"/>
    <x v="3"/>
    <n v="12"/>
    <x v="11"/>
    <x v="3"/>
    <x v="8"/>
    <x v="2"/>
    <x v="0"/>
    <x v="1"/>
    <s v="Summit Backpack 45L"/>
    <n v="1"/>
    <n v="152.4"/>
    <n v="0.05"/>
    <n v="77.98"/>
    <n v="144.78"/>
    <n v="77.98"/>
    <n v="66.8"/>
    <n v="0.46138969470921398"/>
  </r>
  <r>
    <n v="4629"/>
    <x v="347"/>
    <n v="2026"/>
    <x v="3"/>
    <n v="12"/>
    <x v="11"/>
    <x v="2"/>
    <x v="2"/>
    <x v="0"/>
    <x v="1"/>
    <x v="2"/>
    <s v="Insulated Bottle"/>
    <n v="1"/>
    <n v="36.17"/>
    <n v="0.05"/>
    <n v="13.87"/>
    <n v="34.361499999999999"/>
    <n v="13.87"/>
    <n v="20.491500000000002"/>
    <n v="0.59635056676803988"/>
  </r>
  <r>
    <n v="2455"/>
    <x v="348"/>
    <n v="2026"/>
    <x v="3"/>
    <n v="12"/>
    <x v="11"/>
    <x v="1"/>
    <x v="12"/>
    <x v="0"/>
    <x v="0"/>
    <x v="3"/>
    <s v="Compact Sleeping Bag"/>
    <n v="3"/>
    <n v="126.21"/>
    <n v="0.1"/>
    <n v="60.65"/>
    <n v="340.767"/>
    <n v="181.95"/>
    <n v="158.81700000000001"/>
    <n v="0.46605745274630467"/>
  </r>
  <r>
    <n v="3184"/>
    <x v="348"/>
    <n v="2026"/>
    <x v="3"/>
    <n v="12"/>
    <x v="11"/>
    <x v="3"/>
    <x v="13"/>
    <x v="1"/>
    <x v="0"/>
    <x v="1"/>
    <s v="Trail Boots"/>
    <n v="6"/>
    <n v="143.72999999999999"/>
    <n v="0.15"/>
    <n v="77.27"/>
    <n v="733.02299999999991"/>
    <n v="463.62"/>
    <n v="269.40299999999991"/>
    <n v="0.36752325643260847"/>
  </r>
  <r>
    <n v="3363"/>
    <x v="348"/>
    <n v="2026"/>
    <x v="3"/>
    <n v="12"/>
    <x v="11"/>
    <x v="1"/>
    <x v="12"/>
    <x v="3"/>
    <x v="1"/>
    <x v="1"/>
    <s v="Trail Boots"/>
    <n v="4"/>
    <n v="146.38999999999999"/>
    <n v="0"/>
    <n v="78.95"/>
    <n v="585.55999999999995"/>
    <n v="315.8"/>
    <n v="269.75999999999993"/>
    <n v="0.46068720541020552"/>
  </r>
  <r>
    <n v="3373"/>
    <x v="348"/>
    <n v="2026"/>
    <x v="3"/>
    <n v="12"/>
    <x v="11"/>
    <x v="1"/>
    <x v="12"/>
    <x v="3"/>
    <x v="0"/>
    <x v="1"/>
    <s v="Hiking Daypack 20L"/>
    <n v="2"/>
    <n v="89.84"/>
    <n v="0.05"/>
    <n v="45.17"/>
    <n v="170.696"/>
    <n v="90.34"/>
    <n v="80.355999999999995"/>
    <n v="0.47075502647982376"/>
  </r>
  <r>
    <n v="3799"/>
    <x v="348"/>
    <n v="2026"/>
    <x v="3"/>
    <n v="12"/>
    <x v="11"/>
    <x v="2"/>
    <x v="10"/>
    <x v="2"/>
    <x v="1"/>
    <x v="4"/>
    <s v="Training Mat"/>
    <n v="3"/>
    <n v="49.67"/>
    <n v="0.05"/>
    <n v="21.5"/>
    <n v="141.55949999999999"/>
    <n v="64.5"/>
    <n v="77.059499999999986"/>
    <n v="0.54436120500566898"/>
  </r>
  <r>
    <n v="5002"/>
    <x v="348"/>
    <n v="2026"/>
    <x v="3"/>
    <n v="12"/>
    <x v="11"/>
    <x v="1"/>
    <x v="14"/>
    <x v="1"/>
    <x v="2"/>
    <x v="1"/>
    <s v="Hiking Daypack 20L"/>
    <n v="4"/>
    <n v="94.3"/>
    <n v="0.1"/>
    <n v="44.36"/>
    <n v="339.48"/>
    <n v="177.44"/>
    <n v="162.04000000000002"/>
    <n v="0.47731825144338402"/>
  </r>
  <r>
    <n v="2896"/>
    <x v="349"/>
    <n v="2026"/>
    <x v="3"/>
    <n v="12"/>
    <x v="11"/>
    <x v="1"/>
    <x v="12"/>
    <x v="2"/>
    <x v="2"/>
    <x v="4"/>
    <s v="Recovery Roller"/>
    <n v="2"/>
    <n v="36.020000000000003"/>
    <n v="0.1"/>
    <n v="13.59"/>
    <n v="64.836000000000013"/>
    <n v="27.18"/>
    <n v="37.656000000000013"/>
    <n v="0.58078845086063302"/>
  </r>
  <r>
    <n v="3334"/>
    <x v="349"/>
    <n v="2026"/>
    <x v="3"/>
    <n v="12"/>
    <x v="11"/>
    <x v="1"/>
    <x v="14"/>
    <x v="0"/>
    <x v="0"/>
    <x v="1"/>
    <s v="Summit Backpack 45L"/>
    <n v="1"/>
    <n v="154.12"/>
    <n v="0"/>
    <n v="77.45"/>
    <n v="154.12"/>
    <n v="77.45"/>
    <n v="76.67"/>
    <n v="0.49746950428237735"/>
  </r>
  <r>
    <n v="3469"/>
    <x v="349"/>
    <n v="2026"/>
    <x v="3"/>
    <n v="12"/>
    <x v="11"/>
    <x v="0"/>
    <x v="9"/>
    <x v="0"/>
    <x v="0"/>
    <x v="1"/>
    <s v="Summit Backpack 45L"/>
    <n v="1"/>
    <n v="150.88"/>
    <n v="0.05"/>
    <n v="81.02"/>
    <n v="143.33599999999998"/>
    <n v="81.02"/>
    <n v="62.315999999999988"/>
    <n v="0.43475470223809787"/>
  </r>
  <r>
    <n v="569"/>
    <x v="350"/>
    <n v="2026"/>
    <x v="3"/>
    <n v="12"/>
    <x v="11"/>
    <x v="2"/>
    <x v="2"/>
    <x v="3"/>
    <x v="1"/>
    <x v="0"/>
    <s v="Compact Repair Kit"/>
    <n v="2"/>
    <n v="40.479999999999997"/>
    <n v="0"/>
    <n v="16.23"/>
    <n v="80.959999999999994"/>
    <n v="32.46"/>
    <n v="48.499999999999993"/>
    <n v="0.5990612648221344"/>
  </r>
  <r>
    <n v="2404"/>
    <x v="350"/>
    <n v="2026"/>
    <x v="3"/>
    <n v="12"/>
    <x v="11"/>
    <x v="2"/>
    <x v="10"/>
    <x v="3"/>
    <x v="2"/>
    <x v="2"/>
    <s v="Travel Backpack 35L"/>
    <n v="3"/>
    <n v="163.34"/>
    <n v="0.1"/>
    <n v="88.53"/>
    <n v="441.01799999999997"/>
    <n v="265.59000000000003"/>
    <n v="175.42799999999994"/>
    <n v="0.39777968246194023"/>
  </r>
  <r>
    <n v="4682"/>
    <x v="350"/>
    <n v="2026"/>
    <x v="3"/>
    <n v="12"/>
    <x v="11"/>
    <x v="3"/>
    <x v="4"/>
    <x v="2"/>
    <x v="1"/>
    <x v="4"/>
    <s v="Resistance Band Set"/>
    <n v="2"/>
    <n v="40.89"/>
    <n v="0"/>
    <n v="14.95"/>
    <n v="81.78"/>
    <n v="29.9"/>
    <n v="51.88"/>
    <n v="0.63438493519197847"/>
  </r>
  <r>
    <n v="4888"/>
    <x v="350"/>
    <n v="2026"/>
    <x v="3"/>
    <n v="12"/>
    <x v="11"/>
    <x v="2"/>
    <x v="2"/>
    <x v="3"/>
    <x v="1"/>
    <x v="4"/>
    <s v="Resistance Band Set"/>
    <n v="1"/>
    <n v="40.159999999999997"/>
    <n v="0.15"/>
    <n v="14.46"/>
    <n v="34.135999999999996"/>
    <n v="14.46"/>
    <n v="19.675999999999995"/>
    <n v="0.576400281228029"/>
  </r>
  <r>
    <n v="4923"/>
    <x v="350"/>
    <n v="2026"/>
    <x v="3"/>
    <n v="12"/>
    <x v="11"/>
    <x v="3"/>
    <x v="13"/>
    <x v="0"/>
    <x v="1"/>
    <x v="3"/>
    <s v="Portable Camp Stove"/>
    <n v="2"/>
    <n v="79.86"/>
    <n v="0"/>
    <n v="39.049999999999997"/>
    <n v="159.72"/>
    <n v="78.099999999999994"/>
    <n v="81.62"/>
    <n v="0.51101928374655647"/>
  </r>
  <r>
    <n v="131"/>
    <x v="351"/>
    <n v="2026"/>
    <x v="3"/>
    <n v="12"/>
    <x v="11"/>
    <x v="1"/>
    <x v="11"/>
    <x v="3"/>
    <x v="0"/>
    <x v="3"/>
    <s v="Compact Sleeping Bag"/>
    <n v="2"/>
    <n v="123.42"/>
    <n v="0.1"/>
    <n v="60.03"/>
    <n v="222.15600000000001"/>
    <n v="120.06"/>
    <n v="102.096"/>
    <n v="0.45956895154756117"/>
  </r>
  <r>
    <n v="349"/>
    <x v="351"/>
    <n v="2026"/>
    <x v="3"/>
    <n v="12"/>
    <x v="11"/>
    <x v="2"/>
    <x v="2"/>
    <x v="0"/>
    <x v="0"/>
    <x v="2"/>
    <s v="Packing Cube Set"/>
    <n v="1"/>
    <n v="47.61"/>
    <n v="0.05"/>
    <n v="18.18"/>
    <n v="45.229499999999994"/>
    <n v="18.18"/>
    <n v="27.049499999999995"/>
    <n v="0.59804994527907662"/>
  </r>
  <r>
    <n v="1131"/>
    <x v="351"/>
    <n v="2026"/>
    <x v="3"/>
    <n v="12"/>
    <x v="11"/>
    <x v="3"/>
    <x v="8"/>
    <x v="0"/>
    <x v="0"/>
    <x v="1"/>
    <s v="Hiking Daypack 20L"/>
    <n v="2"/>
    <n v="93.88"/>
    <n v="0.1"/>
    <n v="45.89"/>
    <n v="168.98400000000001"/>
    <n v="91.78"/>
    <n v="77.204000000000008"/>
    <n v="0.45687165648818823"/>
  </r>
  <r>
    <n v="2738"/>
    <x v="351"/>
    <n v="2026"/>
    <x v="3"/>
    <n v="12"/>
    <x v="11"/>
    <x v="1"/>
    <x v="11"/>
    <x v="0"/>
    <x v="1"/>
    <x v="1"/>
    <s v="Trail Boots"/>
    <n v="3"/>
    <n v="145.43"/>
    <n v="0.05"/>
    <n v="81.72"/>
    <n v="414.47550000000001"/>
    <n v="245.16"/>
    <n v="169.31550000000001"/>
    <n v="0.40850544845232106"/>
  </r>
  <r>
    <n v="4400"/>
    <x v="351"/>
    <n v="2026"/>
    <x v="3"/>
    <n v="12"/>
    <x v="11"/>
    <x v="3"/>
    <x v="4"/>
    <x v="0"/>
    <x v="0"/>
    <x v="2"/>
    <s v="Insulated Bottle"/>
    <n v="2"/>
    <n v="36.89"/>
    <n v="0.1"/>
    <n v="13.74"/>
    <n v="66.402000000000001"/>
    <n v="27.48"/>
    <n v="38.921999999999997"/>
    <n v="0.58615704346254627"/>
  </r>
  <r>
    <n v="3122"/>
    <x v="352"/>
    <n v="2026"/>
    <x v="3"/>
    <n v="12"/>
    <x v="11"/>
    <x v="0"/>
    <x v="0"/>
    <x v="3"/>
    <x v="0"/>
    <x v="1"/>
    <s v="Trail Boots"/>
    <n v="1"/>
    <n v="145.44"/>
    <n v="0.1"/>
    <n v="80.42"/>
    <n v="130.89600000000002"/>
    <n v="80.42"/>
    <n v="50.476000000000013"/>
    <n v="0.38561911746730232"/>
  </r>
  <r>
    <n v="4572"/>
    <x v="352"/>
    <n v="2026"/>
    <x v="3"/>
    <n v="12"/>
    <x v="11"/>
    <x v="0"/>
    <x v="15"/>
    <x v="0"/>
    <x v="1"/>
    <x v="4"/>
    <s v="Training Mat"/>
    <n v="2"/>
    <n v="51.56"/>
    <n v="0"/>
    <n v="21.9"/>
    <n v="103.12"/>
    <n v="43.8"/>
    <n v="59.320000000000007"/>
    <n v="0.57525213343677273"/>
  </r>
  <r>
    <n v="4783"/>
    <x v="352"/>
    <n v="2026"/>
    <x v="3"/>
    <n v="12"/>
    <x v="11"/>
    <x v="3"/>
    <x v="7"/>
    <x v="0"/>
    <x v="1"/>
    <x v="3"/>
    <s v="Compact Sleeping Bag"/>
    <n v="2"/>
    <n v="122"/>
    <n v="0.15"/>
    <n v="60.01"/>
    <n v="207.4"/>
    <n v="120.02"/>
    <n v="87.38000000000001"/>
    <n v="0.4213114754098361"/>
  </r>
  <r>
    <n v="5055"/>
    <x v="352"/>
    <n v="2026"/>
    <x v="3"/>
    <n v="12"/>
    <x v="11"/>
    <x v="2"/>
    <x v="3"/>
    <x v="3"/>
    <x v="1"/>
    <x v="1"/>
    <s v="Trekking Poles"/>
    <n v="1"/>
    <n v="71.89"/>
    <n v="0.15"/>
    <n v="32.409999999999997"/>
    <n v="61.106499999999997"/>
    <n v="32.409999999999997"/>
    <n v="28.6965"/>
    <n v="0.46961452545964832"/>
  </r>
  <r>
    <n v="5100"/>
    <x v="352"/>
    <n v="2026"/>
    <x v="3"/>
    <n v="12"/>
    <x v="11"/>
    <x v="2"/>
    <x v="5"/>
    <x v="0"/>
    <x v="0"/>
    <x v="1"/>
    <s v="Trekking Poles"/>
    <n v="2"/>
    <n v="70.59"/>
    <n v="0.15"/>
    <n v="31.56"/>
    <n v="120.003"/>
    <n v="63.12"/>
    <n v="56.883000000000003"/>
    <n v="0.47401314967125824"/>
  </r>
  <r>
    <n v="488"/>
    <x v="353"/>
    <n v="2026"/>
    <x v="3"/>
    <n v="12"/>
    <x v="11"/>
    <x v="3"/>
    <x v="7"/>
    <x v="0"/>
    <x v="0"/>
    <x v="1"/>
    <s v="Trail Boots"/>
    <n v="4"/>
    <n v="141.91"/>
    <n v="0.05"/>
    <n v="80.260000000000005"/>
    <n v="539.25799999999992"/>
    <n v="321.04000000000002"/>
    <n v="218.2179999999999"/>
    <n v="0.40466344495584661"/>
  </r>
  <r>
    <n v="710"/>
    <x v="353"/>
    <n v="2026"/>
    <x v="3"/>
    <n v="12"/>
    <x v="11"/>
    <x v="1"/>
    <x v="6"/>
    <x v="1"/>
    <x v="2"/>
    <x v="1"/>
    <s v="Trail Boots"/>
    <n v="3"/>
    <n v="140.4"/>
    <n v="0.2"/>
    <n v="81.760000000000005"/>
    <n v="336.96000000000004"/>
    <n v="245.28000000000003"/>
    <n v="91.68"/>
    <n v="0.27207977207977208"/>
  </r>
  <r>
    <n v="1009"/>
    <x v="353"/>
    <n v="2026"/>
    <x v="3"/>
    <n v="12"/>
    <x v="11"/>
    <x v="3"/>
    <x v="13"/>
    <x v="3"/>
    <x v="0"/>
    <x v="1"/>
    <s v="Trekking Poles"/>
    <n v="2"/>
    <n v="72.349999999999994"/>
    <n v="0.15"/>
    <n v="32.44"/>
    <n v="122.99499999999999"/>
    <n v="64.88"/>
    <n v="58.114999999999995"/>
    <n v="0.47249888206837676"/>
  </r>
  <r>
    <n v="1231"/>
    <x v="353"/>
    <n v="2026"/>
    <x v="3"/>
    <n v="12"/>
    <x v="11"/>
    <x v="3"/>
    <x v="8"/>
    <x v="0"/>
    <x v="1"/>
    <x v="3"/>
    <s v="Compact Sleeping Bag"/>
    <n v="4"/>
    <n v="120.8"/>
    <n v="0.1"/>
    <n v="59.93"/>
    <n v="434.88"/>
    <n v="239.72"/>
    <n v="195.16"/>
    <n v="0.44876747608535689"/>
  </r>
  <r>
    <n v="1445"/>
    <x v="353"/>
    <n v="2026"/>
    <x v="3"/>
    <n v="12"/>
    <x v="11"/>
    <x v="3"/>
    <x v="7"/>
    <x v="0"/>
    <x v="1"/>
    <x v="1"/>
    <s v="Trekking Poles"/>
    <n v="1"/>
    <n v="71.23"/>
    <n v="0"/>
    <n v="31.63"/>
    <n v="71.23"/>
    <n v="31.63"/>
    <n v="39.600000000000009"/>
    <n v="0.55594552856942303"/>
  </r>
  <r>
    <n v="2842"/>
    <x v="353"/>
    <n v="2026"/>
    <x v="3"/>
    <n v="12"/>
    <x v="11"/>
    <x v="2"/>
    <x v="10"/>
    <x v="1"/>
    <x v="2"/>
    <x v="0"/>
    <s v="Trail Bike Light"/>
    <n v="5"/>
    <n v="51.02"/>
    <n v="0.05"/>
    <n v="22.56"/>
    <n v="242.345"/>
    <n v="112.8"/>
    <n v="129.54500000000002"/>
    <n v="0.5345478553302111"/>
  </r>
  <r>
    <n v="3783"/>
    <x v="353"/>
    <n v="2026"/>
    <x v="3"/>
    <n v="12"/>
    <x v="11"/>
    <x v="2"/>
    <x v="2"/>
    <x v="3"/>
    <x v="1"/>
    <x v="2"/>
    <s v="Carry-On Duffel"/>
    <n v="1"/>
    <n v="130.52000000000001"/>
    <n v="0.1"/>
    <n v="66.09"/>
    <n v="117.46800000000002"/>
    <n v="66.09"/>
    <n v="51.378000000000014"/>
    <n v="0.43737869036673821"/>
  </r>
  <r>
    <n v="4484"/>
    <x v="353"/>
    <n v="2026"/>
    <x v="3"/>
    <n v="12"/>
    <x v="11"/>
    <x v="1"/>
    <x v="14"/>
    <x v="0"/>
    <x v="0"/>
    <x v="0"/>
    <s v="Commuter Helmet"/>
    <n v="2"/>
    <n v="79.87"/>
    <n v="0.15"/>
    <n v="41.9"/>
    <n v="135.779"/>
    <n v="83.8"/>
    <n v="51.978999999999999"/>
    <n v="0.38282061290773978"/>
  </r>
  <r>
    <n v="4597"/>
    <x v="353"/>
    <n v="2026"/>
    <x v="3"/>
    <n v="12"/>
    <x v="11"/>
    <x v="3"/>
    <x v="13"/>
    <x v="0"/>
    <x v="0"/>
    <x v="1"/>
    <s v="Trekking Poles"/>
    <n v="3"/>
    <n v="71.3"/>
    <n v="0.1"/>
    <n v="32.93"/>
    <n v="192.51"/>
    <n v="98.789999999999992"/>
    <n v="93.72"/>
    <n v="0.48683185289075892"/>
  </r>
  <r>
    <n v="4917"/>
    <x v="353"/>
    <n v="2026"/>
    <x v="3"/>
    <n v="12"/>
    <x v="11"/>
    <x v="0"/>
    <x v="9"/>
    <x v="0"/>
    <x v="0"/>
    <x v="3"/>
    <s v="Compact Sleeping Bag"/>
    <n v="2"/>
    <n v="122.95"/>
    <n v="0.1"/>
    <n v="59.79"/>
    <n v="221.31"/>
    <n v="119.58"/>
    <n v="101.73"/>
    <n v="0.45967195336857802"/>
  </r>
  <r>
    <n v="629"/>
    <x v="354"/>
    <n v="2026"/>
    <x v="3"/>
    <n v="12"/>
    <x v="11"/>
    <x v="3"/>
    <x v="13"/>
    <x v="0"/>
    <x v="2"/>
    <x v="4"/>
    <s v="Training Mat"/>
    <n v="2"/>
    <n v="50.04"/>
    <n v="0.05"/>
    <n v="22.43"/>
    <n v="95.075999999999993"/>
    <n v="44.86"/>
    <n v="50.215999999999994"/>
    <n v="0.52816694013210486"/>
  </r>
  <r>
    <n v="1373"/>
    <x v="354"/>
    <n v="2026"/>
    <x v="3"/>
    <n v="12"/>
    <x v="11"/>
    <x v="1"/>
    <x v="1"/>
    <x v="3"/>
    <x v="0"/>
    <x v="3"/>
    <s v="Portable Camp Stove"/>
    <n v="1"/>
    <n v="80.92"/>
    <n v="0.05"/>
    <n v="40.14"/>
    <n v="76.873999999999995"/>
    <n v="40.14"/>
    <n v="36.733999999999995"/>
    <n v="0.47784686630069978"/>
  </r>
  <r>
    <n v="1668"/>
    <x v="354"/>
    <n v="2026"/>
    <x v="3"/>
    <n v="12"/>
    <x v="11"/>
    <x v="2"/>
    <x v="5"/>
    <x v="0"/>
    <x v="2"/>
    <x v="0"/>
    <s v="Trail Bike Light"/>
    <n v="6"/>
    <n v="50.35"/>
    <n v="0.15"/>
    <n v="22.91"/>
    <n v="256.78500000000003"/>
    <n v="137.46"/>
    <n v="119.32500000000002"/>
    <n v="0.46468835796483443"/>
  </r>
  <r>
    <n v="2646"/>
    <x v="354"/>
    <n v="2026"/>
    <x v="3"/>
    <n v="12"/>
    <x v="11"/>
    <x v="1"/>
    <x v="1"/>
    <x v="0"/>
    <x v="0"/>
    <x v="4"/>
    <s v="Recovery Roller"/>
    <n v="1"/>
    <n v="35.799999999999997"/>
    <n v="0.05"/>
    <n v="14.12"/>
    <n v="34.01"/>
    <n v="14.12"/>
    <n v="19.89"/>
    <n v="0.58482799176712741"/>
  </r>
  <r>
    <n v="3044"/>
    <x v="354"/>
    <n v="2026"/>
    <x v="3"/>
    <n v="12"/>
    <x v="11"/>
    <x v="1"/>
    <x v="6"/>
    <x v="1"/>
    <x v="2"/>
    <x v="0"/>
    <s v="Compact Repair Kit"/>
    <n v="4"/>
    <n v="40.64"/>
    <n v="0.1"/>
    <n v="16.260000000000002"/>
    <n v="146.304"/>
    <n v="65.040000000000006"/>
    <n v="81.263999999999996"/>
    <n v="0.55544619422572172"/>
  </r>
  <r>
    <n v="3065"/>
    <x v="354"/>
    <n v="2026"/>
    <x v="3"/>
    <n v="12"/>
    <x v="11"/>
    <x v="2"/>
    <x v="10"/>
    <x v="0"/>
    <x v="1"/>
    <x v="3"/>
    <s v="Portable Camp Stove"/>
    <n v="3"/>
    <n v="81.510000000000005"/>
    <n v="0.05"/>
    <n v="39.9"/>
    <n v="232.30350000000001"/>
    <n v="119.69999999999999"/>
    <n v="112.60350000000003"/>
    <n v="0.48472580051527425"/>
  </r>
  <r>
    <n v="3365"/>
    <x v="354"/>
    <n v="2026"/>
    <x v="3"/>
    <n v="12"/>
    <x v="11"/>
    <x v="3"/>
    <x v="7"/>
    <x v="2"/>
    <x v="1"/>
    <x v="4"/>
    <s v="Weighted Vest"/>
    <n v="2"/>
    <n v="122.4"/>
    <n v="0.1"/>
    <n v="71.09"/>
    <n v="220.32000000000002"/>
    <n v="142.18"/>
    <n v="78.140000000000015"/>
    <n v="0.35466594045025424"/>
  </r>
  <r>
    <n v="4042"/>
    <x v="354"/>
    <n v="2026"/>
    <x v="3"/>
    <n v="12"/>
    <x v="11"/>
    <x v="0"/>
    <x v="9"/>
    <x v="3"/>
    <x v="0"/>
    <x v="2"/>
    <s v="Packing Cube Set"/>
    <n v="1"/>
    <n v="45.94"/>
    <n v="0.05"/>
    <n v="18.100000000000001"/>
    <n v="43.642999999999994"/>
    <n v="18.100000000000001"/>
    <n v="25.542999999999992"/>
    <n v="0.58527140664024002"/>
  </r>
  <r>
    <n v="4635"/>
    <x v="354"/>
    <n v="2026"/>
    <x v="3"/>
    <n v="12"/>
    <x v="11"/>
    <x v="3"/>
    <x v="13"/>
    <x v="1"/>
    <x v="0"/>
    <x v="3"/>
    <s v="Trail Tent 2P"/>
    <n v="15"/>
    <n v="196.89"/>
    <n v="0.15"/>
    <n v="105.09"/>
    <n v="2510.3474999999999"/>
    <n v="1576.3500000000001"/>
    <n v="933.99749999999972"/>
    <n v="0.37205904760197533"/>
  </r>
  <r>
    <n v="4748"/>
    <x v="354"/>
    <n v="2026"/>
    <x v="3"/>
    <n v="12"/>
    <x v="11"/>
    <x v="3"/>
    <x v="13"/>
    <x v="2"/>
    <x v="2"/>
    <x v="0"/>
    <s v="Trail Bike Light"/>
    <n v="1"/>
    <n v="51.18"/>
    <n v="0.05"/>
    <n v="22.98"/>
    <n v="48.620999999999995"/>
    <n v="22.98"/>
    <n v="25.640999999999995"/>
    <n v="0.52736471894860237"/>
  </r>
  <r>
    <n v="342"/>
    <x v="355"/>
    <n v="2026"/>
    <x v="3"/>
    <n v="12"/>
    <x v="11"/>
    <x v="1"/>
    <x v="6"/>
    <x v="2"/>
    <x v="1"/>
    <x v="0"/>
    <s v="Compact Repair Kit"/>
    <n v="3"/>
    <n v="40.78"/>
    <n v="0.15"/>
    <n v="16.73"/>
    <n v="103.989"/>
    <n v="50.19"/>
    <n v="53.799000000000007"/>
    <n v="0.51735279693044456"/>
  </r>
  <r>
    <n v="676"/>
    <x v="355"/>
    <n v="2026"/>
    <x v="3"/>
    <n v="12"/>
    <x v="11"/>
    <x v="2"/>
    <x v="3"/>
    <x v="3"/>
    <x v="0"/>
    <x v="3"/>
    <s v="Trail Tent 2P"/>
    <n v="1"/>
    <n v="195.63"/>
    <n v="0.05"/>
    <n v="102.13"/>
    <n v="185.84849999999997"/>
    <n v="102.13"/>
    <n v="83.718499999999977"/>
    <n v="0.45046637449320276"/>
  </r>
  <r>
    <n v="1912"/>
    <x v="355"/>
    <n v="2026"/>
    <x v="3"/>
    <n v="12"/>
    <x v="11"/>
    <x v="2"/>
    <x v="5"/>
    <x v="1"/>
    <x v="0"/>
    <x v="2"/>
    <s v="Carry-On Duffel"/>
    <n v="10"/>
    <n v="134.86000000000001"/>
    <n v="0.1"/>
    <n v="65.3"/>
    <n v="1213.7400000000002"/>
    <n v="653"/>
    <n v="560.74000000000024"/>
    <n v="0.46199350767050612"/>
  </r>
  <r>
    <n v="2065"/>
    <x v="355"/>
    <n v="2026"/>
    <x v="3"/>
    <n v="12"/>
    <x v="11"/>
    <x v="3"/>
    <x v="4"/>
    <x v="0"/>
    <x v="1"/>
    <x v="0"/>
    <s v="Commuter Helmet"/>
    <n v="1"/>
    <n v="83.15"/>
    <n v="0"/>
    <n v="42.3"/>
    <n v="83.15"/>
    <n v="42.3"/>
    <n v="40.850000000000009"/>
    <n v="0.49128081779915822"/>
  </r>
  <r>
    <n v="3136"/>
    <x v="355"/>
    <n v="2026"/>
    <x v="3"/>
    <n v="12"/>
    <x v="11"/>
    <x v="1"/>
    <x v="6"/>
    <x v="3"/>
    <x v="2"/>
    <x v="0"/>
    <s v="Commuter Helmet"/>
    <n v="1"/>
    <n v="81.599999999999994"/>
    <n v="0.15"/>
    <n v="42"/>
    <n v="69.36"/>
    <n v="42"/>
    <n v="27.36"/>
    <n v="0.3944636678200692"/>
  </r>
  <r>
    <n v="3423"/>
    <x v="355"/>
    <n v="2026"/>
    <x v="3"/>
    <n v="12"/>
    <x v="11"/>
    <x v="3"/>
    <x v="7"/>
    <x v="2"/>
    <x v="2"/>
    <x v="2"/>
    <s v="Packing Cube Set"/>
    <n v="5"/>
    <n v="47.67"/>
    <n v="0.1"/>
    <n v="17.84"/>
    <n v="214.51500000000001"/>
    <n v="89.2"/>
    <n v="125.31500000000001"/>
    <n v="0.5841782625923595"/>
  </r>
  <r>
    <n v="3746"/>
    <x v="355"/>
    <n v="2026"/>
    <x v="3"/>
    <n v="12"/>
    <x v="11"/>
    <x v="3"/>
    <x v="7"/>
    <x v="2"/>
    <x v="2"/>
    <x v="0"/>
    <s v="Trail Bike Light"/>
    <n v="2"/>
    <n v="50.96"/>
    <n v="0.15"/>
    <n v="22.59"/>
    <n v="86.632000000000005"/>
    <n v="45.18"/>
    <n v="41.452000000000005"/>
    <n v="0.47848370117277683"/>
  </r>
  <r>
    <n v="1198"/>
    <x v="356"/>
    <n v="2026"/>
    <x v="3"/>
    <n v="12"/>
    <x v="11"/>
    <x v="3"/>
    <x v="7"/>
    <x v="2"/>
    <x v="1"/>
    <x v="2"/>
    <s v="Packing Cube Set"/>
    <n v="5"/>
    <n v="47.69"/>
    <n v="0.05"/>
    <n v="18.23"/>
    <n v="226.52749999999997"/>
    <n v="91.15"/>
    <n v="135.37749999999997"/>
    <n v="0.59762059794064726"/>
  </r>
  <r>
    <n v="2123"/>
    <x v="356"/>
    <n v="2026"/>
    <x v="3"/>
    <n v="12"/>
    <x v="11"/>
    <x v="3"/>
    <x v="8"/>
    <x v="0"/>
    <x v="0"/>
    <x v="1"/>
    <s v="Hiking Daypack 20L"/>
    <n v="1"/>
    <n v="91.08"/>
    <n v="0.2"/>
    <n v="46.14"/>
    <n v="72.864000000000004"/>
    <n v="46.14"/>
    <n v="26.724000000000004"/>
    <n v="0.36676548089591571"/>
  </r>
  <r>
    <n v="2586"/>
    <x v="356"/>
    <n v="2026"/>
    <x v="3"/>
    <n v="12"/>
    <x v="11"/>
    <x v="1"/>
    <x v="14"/>
    <x v="2"/>
    <x v="1"/>
    <x v="1"/>
    <s v="Trail Boots"/>
    <n v="1"/>
    <n v="143.84"/>
    <n v="0.15"/>
    <n v="78.17"/>
    <n v="122.264"/>
    <n v="78.17"/>
    <n v="44.093999999999994"/>
    <n v="0.360645815612118"/>
  </r>
  <r>
    <n v="3048"/>
    <x v="356"/>
    <n v="2026"/>
    <x v="3"/>
    <n v="12"/>
    <x v="11"/>
    <x v="1"/>
    <x v="6"/>
    <x v="0"/>
    <x v="1"/>
    <x v="0"/>
    <s v="Cycling Pack 12L"/>
    <n v="1"/>
    <n v="102.66"/>
    <n v="0.05"/>
    <n v="49.2"/>
    <n v="97.526999999999987"/>
    <n v="49.2"/>
    <n v="48.326999999999984"/>
    <n v="0.4955243163431664"/>
  </r>
  <r>
    <n v="3838"/>
    <x v="356"/>
    <n v="2026"/>
    <x v="3"/>
    <n v="12"/>
    <x v="11"/>
    <x v="1"/>
    <x v="11"/>
    <x v="2"/>
    <x v="1"/>
    <x v="4"/>
    <s v="Resistance Band Set"/>
    <n v="2"/>
    <n v="40.32"/>
    <n v="0"/>
    <n v="14.39"/>
    <n v="80.64"/>
    <n v="28.78"/>
    <n v="51.86"/>
    <n v="0.64310515873015872"/>
  </r>
  <r>
    <n v="4718"/>
    <x v="356"/>
    <n v="2026"/>
    <x v="3"/>
    <n v="12"/>
    <x v="11"/>
    <x v="0"/>
    <x v="0"/>
    <x v="2"/>
    <x v="0"/>
    <x v="1"/>
    <s v="Summit Backpack 45L"/>
    <n v="1"/>
    <n v="157.58000000000001"/>
    <n v="0.1"/>
    <n v="80.37"/>
    <n v="141.822"/>
    <n v="80.37"/>
    <n v="61.451999999999998"/>
    <n v="0.43330371874603374"/>
  </r>
  <r>
    <n v="4844"/>
    <x v="356"/>
    <n v="2026"/>
    <x v="3"/>
    <n v="12"/>
    <x v="11"/>
    <x v="1"/>
    <x v="14"/>
    <x v="0"/>
    <x v="1"/>
    <x v="4"/>
    <s v="Recovery Roller"/>
    <n v="1"/>
    <n v="36.4"/>
    <n v="0"/>
    <n v="14.22"/>
    <n v="36.4"/>
    <n v="14.22"/>
    <n v="22.18"/>
    <n v="0.6093406593406594"/>
  </r>
  <r>
    <n v="678"/>
    <x v="357"/>
    <n v="2026"/>
    <x v="3"/>
    <n v="12"/>
    <x v="11"/>
    <x v="1"/>
    <x v="11"/>
    <x v="0"/>
    <x v="2"/>
    <x v="1"/>
    <s v="Trail Boots"/>
    <n v="1"/>
    <n v="142.15"/>
    <n v="0.05"/>
    <n v="80.5"/>
    <n v="135.04249999999999"/>
    <n v="80.5"/>
    <n v="54.54249999999999"/>
    <n v="0.40389136753244342"/>
  </r>
  <r>
    <n v="1706"/>
    <x v="357"/>
    <n v="2026"/>
    <x v="3"/>
    <n v="12"/>
    <x v="11"/>
    <x v="0"/>
    <x v="0"/>
    <x v="0"/>
    <x v="0"/>
    <x v="3"/>
    <s v="Alpine Tent 4P"/>
    <n v="2"/>
    <n v="332.38"/>
    <n v="0.05"/>
    <n v="192.16"/>
    <n v="631.52199999999993"/>
    <n v="384.32"/>
    <n v="247.20199999999994"/>
    <n v="0.39143846136793331"/>
  </r>
  <r>
    <n v="3034"/>
    <x v="357"/>
    <n v="2026"/>
    <x v="3"/>
    <n v="12"/>
    <x v="11"/>
    <x v="1"/>
    <x v="1"/>
    <x v="2"/>
    <x v="1"/>
    <x v="3"/>
    <s v="Compact Sleeping Bag"/>
    <n v="1"/>
    <n v="122.18"/>
    <n v="0.15"/>
    <n v="61.28"/>
    <n v="103.85300000000001"/>
    <n v="61.28"/>
    <n v="42.573000000000008"/>
    <n v="0.40993519686479934"/>
  </r>
  <r>
    <n v="3883"/>
    <x v="357"/>
    <n v="2026"/>
    <x v="3"/>
    <n v="12"/>
    <x v="11"/>
    <x v="0"/>
    <x v="0"/>
    <x v="0"/>
    <x v="1"/>
    <x v="3"/>
    <s v="Compact Sleeping Bag"/>
    <n v="1"/>
    <n v="125.66"/>
    <n v="0.15"/>
    <n v="60.6"/>
    <n v="106.81099999999999"/>
    <n v="60.6"/>
    <n v="46.210999999999991"/>
    <n v="0.43264270533933763"/>
  </r>
  <r>
    <n v="4342"/>
    <x v="357"/>
    <n v="2026"/>
    <x v="3"/>
    <n v="12"/>
    <x v="11"/>
    <x v="3"/>
    <x v="4"/>
    <x v="0"/>
    <x v="0"/>
    <x v="2"/>
    <s v="Packing Cube Set"/>
    <n v="2"/>
    <n v="47.38"/>
    <n v="0.05"/>
    <n v="18.850000000000001"/>
    <n v="90.022000000000006"/>
    <n v="37.700000000000003"/>
    <n v="52.322000000000003"/>
    <n v="0.58121348114905247"/>
  </r>
  <r>
    <n v="4468"/>
    <x v="357"/>
    <n v="2026"/>
    <x v="3"/>
    <n v="12"/>
    <x v="11"/>
    <x v="0"/>
    <x v="0"/>
    <x v="0"/>
    <x v="2"/>
    <x v="3"/>
    <s v="Portable Camp Stove"/>
    <n v="1"/>
    <n v="80.8"/>
    <n v="0.05"/>
    <n v="38.33"/>
    <n v="76.759999999999991"/>
    <n v="38.33"/>
    <n v="38.429999999999993"/>
    <n v="0.50065138092756645"/>
  </r>
  <r>
    <n v="7"/>
    <x v="358"/>
    <n v="2026"/>
    <x v="3"/>
    <n v="12"/>
    <x v="11"/>
    <x v="3"/>
    <x v="8"/>
    <x v="0"/>
    <x v="0"/>
    <x v="0"/>
    <s v="Cycling Pack 12L"/>
    <n v="5"/>
    <n v="103.52"/>
    <n v="0.1"/>
    <n v="49.1"/>
    <n v="465.84000000000003"/>
    <n v="245.5"/>
    <n v="220.34000000000003"/>
    <n v="0.47299501974927016"/>
  </r>
  <r>
    <n v="658"/>
    <x v="358"/>
    <n v="2026"/>
    <x v="3"/>
    <n v="12"/>
    <x v="11"/>
    <x v="1"/>
    <x v="6"/>
    <x v="2"/>
    <x v="2"/>
    <x v="1"/>
    <s v="Summit Backpack 45L"/>
    <n v="2"/>
    <n v="153.38999999999999"/>
    <n v="0.05"/>
    <n v="78.06"/>
    <n v="291.44099999999997"/>
    <n v="156.12"/>
    <n v="135.32099999999997"/>
    <n v="0.46431696295305047"/>
  </r>
  <r>
    <n v="1192"/>
    <x v="358"/>
    <n v="2026"/>
    <x v="3"/>
    <n v="12"/>
    <x v="11"/>
    <x v="3"/>
    <x v="13"/>
    <x v="1"/>
    <x v="2"/>
    <x v="4"/>
    <s v="Resistance Band Set"/>
    <n v="6"/>
    <n v="39.49"/>
    <n v="0.05"/>
    <n v="14.49"/>
    <n v="225.09299999999999"/>
    <n v="86.94"/>
    <n v="138.15299999999999"/>
    <n v="0.61375964601298127"/>
  </r>
  <r>
    <n v="3852"/>
    <x v="358"/>
    <n v="2026"/>
    <x v="3"/>
    <n v="12"/>
    <x v="11"/>
    <x v="2"/>
    <x v="2"/>
    <x v="2"/>
    <x v="2"/>
    <x v="4"/>
    <s v="Recovery Roller"/>
    <n v="1"/>
    <n v="35.54"/>
    <n v="0.1"/>
    <n v="13.63"/>
    <n v="31.986000000000001"/>
    <n v="13.63"/>
    <n v="18.356000000000002"/>
    <n v="0.5738760707809667"/>
  </r>
  <r>
    <n v="4507"/>
    <x v="358"/>
    <n v="2026"/>
    <x v="3"/>
    <n v="12"/>
    <x v="11"/>
    <x v="1"/>
    <x v="12"/>
    <x v="3"/>
    <x v="0"/>
    <x v="2"/>
    <s v="Travel Backpack 35L"/>
    <n v="2"/>
    <n v="167.21"/>
    <n v="0.05"/>
    <n v="88.23"/>
    <n v="317.69900000000001"/>
    <n v="176.46"/>
    <n v="141.239"/>
    <n v="0.44456860109726504"/>
  </r>
  <r>
    <n v="260"/>
    <x v="359"/>
    <n v="2026"/>
    <x v="3"/>
    <n v="12"/>
    <x v="11"/>
    <x v="2"/>
    <x v="2"/>
    <x v="0"/>
    <x v="2"/>
    <x v="1"/>
    <s v="Trekking Poles"/>
    <n v="1"/>
    <n v="71.89"/>
    <n v="0.1"/>
    <n v="31.88"/>
    <n v="64.701000000000008"/>
    <n v="31.88"/>
    <n v="32.821000000000012"/>
    <n v="0.50727191233520363"/>
  </r>
  <r>
    <n v="1659"/>
    <x v="359"/>
    <n v="2026"/>
    <x v="3"/>
    <n v="12"/>
    <x v="11"/>
    <x v="0"/>
    <x v="15"/>
    <x v="2"/>
    <x v="1"/>
    <x v="2"/>
    <s v="Carry-On Duffel"/>
    <n v="1"/>
    <n v="133.56"/>
    <n v="0.05"/>
    <n v="68.739999999999995"/>
    <n v="126.88199999999999"/>
    <n v="68.739999999999995"/>
    <n v="58.141999999999996"/>
    <n v="0.4582367869358932"/>
  </r>
  <r>
    <n v="3188"/>
    <x v="359"/>
    <n v="2026"/>
    <x v="3"/>
    <n v="12"/>
    <x v="11"/>
    <x v="3"/>
    <x v="7"/>
    <x v="3"/>
    <x v="1"/>
    <x v="3"/>
    <s v="Compact Sleeping Bag"/>
    <n v="2"/>
    <n v="122.28"/>
    <n v="0.1"/>
    <n v="61.64"/>
    <n v="220.10400000000001"/>
    <n v="123.28"/>
    <n v="96.824000000000012"/>
    <n v="0.43990113764402283"/>
  </r>
  <r>
    <n v="3673"/>
    <x v="359"/>
    <n v="2026"/>
    <x v="3"/>
    <n v="12"/>
    <x v="11"/>
    <x v="0"/>
    <x v="15"/>
    <x v="0"/>
    <x v="2"/>
    <x v="4"/>
    <s v="Resistance Band Set"/>
    <n v="1"/>
    <n v="40.619999999999997"/>
    <n v="0"/>
    <n v="14.62"/>
    <n v="40.619999999999997"/>
    <n v="14.62"/>
    <n v="26"/>
    <n v="0.64007877892663712"/>
  </r>
  <r>
    <n v="3805"/>
    <x v="359"/>
    <n v="2026"/>
    <x v="3"/>
    <n v="12"/>
    <x v="11"/>
    <x v="3"/>
    <x v="4"/>
    <x v="1"/>
    <x v="2"/>
    <x v="2"/>
    <s v="Packing Cube Set"/>
    <n v="8"/>
    <n v="45.54"/>
    <n v="0.15"/>
    <n v="18.54"/>
    <n v="309.67199999999997"/>
    <n v="148.32"/>
    <n v="161.35199999999998"/>
    <n v="0.52104161822831896"/>
  </r>
  <r>
    <n v="3945"/>
    <x v="359"/>
    <n v="2026"/>
    <x v="3"/>
    <n v="12"/>
    <x v="11"/>
    <x v="3"/>
    <x v="13"/>
    <x v="1"/>
    <x v="2"/>
    <x v="0"/>
    <s v="Trail Bike Light"/>
    <n v="4"/>
    <n v="50.96"/>
    <n v="0.1"/>
    <n v="22.14"/>
    <n v="183.45600000000002"/>
    <n v="88.56"/>
    <n v="94.896000000000015"/>
    <n v="0.51726844583987441"/>
  </r>
  <r>
    <n v="4266"/>
    <x v="359"/>
    <n v="2026"/>
    <x v="3"/>
    <n v="12"/>
    <x v="11"/>
    <x v="1"/>
    <x v="1"/>
    <x v="0"/>
    <x v="1"/>
    <x v="0"/>
    <s v="Compact Repair Kit"/>
    <n v="4"/>
    <n v="40.19"/>
    <n v="0.15"/>
    <n v="16.55"/>
    <n v="136.64599999999999"/>
    <n v="66.2"/>
    <n v="70.445999999999984"/>
    <n v="0.51553649576277383"/>
  </r>
  <r>
    <n v="606"/>
    <x v="360"/>
    <n v="2026"/>
    <x v="3"/>
    <n v="12"/>
    <x v="11"/>
    <x v="1"/>
    <x v="12"/>
    <x v="0"/>
    <x v="1"/>
    <x v="3"/>
    <s v="Alpine Tent 4P"/>
    <n v="3"/>
    <n v="333.84"/>
    <n v="0"/>
    <n v="193.05"/>
    <n v="1001.52"/>
    <n v="579.15000000000009"/>
    <n v="422.36999999999989"/>
    <n v="0.42172897196261672"/>
  </r>
  <r>
    <n v="1166"/>
    <x v="360"/>
    <n v="2026"/>
    <x v="3"/>
    <n v="12"/>
    <x v="11"/>
    <x v="2"/>
    <x v="16"/>
    <x v="3"/>
    <x v="0"/>
    <x v="3"/>
    <s v="Trail Tent 2P"/>
    <n v="2"/>
    <n v="198.94"/>
    <n v="0.15"/>
    <n v="102.32"/>
    <n v="338.19799999999998"/>
    <n v="204.64"/>
    <n v="133.55799999999999"/>
    <n v="0.39491067362905752"/>
  </r>
  <r>
    <n v="1913"/>
    <x v="360"/>
    <n v="2026"/>
    <x v="3"/>
    <n v="12"/>
    <x v="11"/>
    <x v="2"/>
    <x v="5"/>
    <x v="3"/>
    <x v="1"/>
    <x v="4"/>
    <s v="Recovery Roller"/>
    <n v="3"/>
    <n v="35.979999999999997"/>
    <n v="0"/>
    <n v="13.6"/>
    <n v="107.94"/>
    <n v="40.799999999999997"/>
    <n v="67.14"/>
    <n v="0.62201222901612008"/>
  </r>
  <r>
    <n v="2402"/>
    <x v="360"/>
    <n v="2026"/>
    <x v="3"/>
    <n v="12"/>
    <x v="11"/>
    <x v="1"/>
    <x v="14"/>
    <x v="3"/>
    <x v="1"/>
    <x v="2"/>
    <s v="Carry-On Duffel"/>
    <n v="6"/>
    <n v="133.4"/>
    <n v="0.1"/>
    <n v="66.3"/>
    <n v="720.36000000000013"/>
    <n v="397.79999999999995"/>
    <n v="322.56000000000017"/>
    <n v="0.44777611194402817"/>
  </r>
  <r>
    <n v="3192"/>
    <x v="360"/>
    <n v="2026"/>
    <x v="3"/>
    <n v="12"/>
    <x v="11"/>
    <x v="3"/>
    <x v="7"/>
    <x v="0"/>
    <x v="0"/>
    <x v="1"/>
    <s v="Hiking Daypack 20L"/>
    <n v="2"/>
    <n v="93.45"/>
    <n v="0"/>
    <n v="45.75"/>
    <n v="186.9"/>
    <n v="91.5"/>
    <n v="95.4"/>
    <n v="0.5104333868378812"/>
  </r>
  <r>
    <n v="3721"/>
    <x v="360"/>
    <n v="2026"/>
    <x v="3"/>
    <n v="12"/>
    <x v="11"/>
    <x v="2"/>
    <x v="5"/>
    <x v="3"/>
    <x v="1"/>
    <x v="4"/>
    <s v="Training Mat"/>
    <n v="1"/>
    <n v="49.79"/>
    <n v="0.2"/>
    <n v="21.87"/>
    <n v="39.832000000000001"/>
    <n v="21.87"/>
    <n v="17.962"/>
    <n v="0.45094396465153641"/>
  </r>
  <r>
    <n v="3882"/>
    <x v="360"/>
    <n v="2026"/>
    <x v="3"/>
    <n v="12"/>
    <x v="11"/>
    <x v="3"/>
    <x v="8"/>
    <x v="3"/>
    <x v="0"/>
    <x v="1"/>
    <s v="Trekking Poles"/>
    <n v="3"/>
    <n v="70.430000000000007"/>
    <n v="0.1"/>
    <n v="32.869999999999997"/>
    <n v="190.16100000000003"/>
    <n v="98.609999999999985"/>
    <n v="91.551000000000045"/>
    <n v="0.48143941186678674"/>
  </r>
  <r>
    <n v="4945"/>
    <x v="360"/>
    <n v="2026"/>
    <x v="3"/>
    <n v="12"/>
    <x v="11"/>
    <x v="2"/>
    <x v="2"/>
    <x v="0"/>
    <x v="2"/>
    <x v="3"/>
    <s v="Portable Camp Stove"/>
    <n v="2"/>
    <n v="82.04"/>
    <n v="0.1"/>
    <n v="38.880000000000003"/>
    <n v="147.67200000000003"/>
    <n v="77.760000000000005"/>
    <n v="69.91200000000002"/>
    <n v="0.47342759629449055"/>
  </r>
  <r>
    <n v="5084"/>
    <x v="360"/>
    <n v="2026"/>
    <x v="3"/>
    <n v="12"/>
    <x v="11"/>
    <x v="1"/>
    <x v="11"/>
    <x v="3"/>
    <x v="0"/>
    <x v="2"/>
    <s v="Insulated Bottle"/>
    <n v="1"/>
    <n v="35.409999999999997"/>
    <n v="0.2"/>
    <n v="13.54"/>
    <n v="28.327999999999999"/>
    <n v="13.54"/>
    <n v="14.788"/>
    <n v="0.5220276757977973"/>
  </r>
  <r>
    <n v="246"/>
    <x v="361"/>
    <n v="2026"/>
    <x v="3"/>
    <n v="12"/>
    <x v="11"/>
    <x v="3"/>
    <x v="7"/>
    <x v="3"/>
    <x v="2"/>
    <x v="0"/>
    <s v="Compact Repair Kit"/>
    <n v="1"/>
    <n v="41.06"/>
    <n v="0.1"/>
    <n v="16.23"/>
    <n v="36.954000000000001"/>
    <n v="16.23"/>
    <n v="20.724"/>
    <n v="0.5608053255398604"/>
  </r>
  <r>
    <n v="537"/>
    <x v="361"/>
    <n v="2026"/>
    <x v="3"/>
    <n v="12"/>
    <x v="11"/>
    <x v="3"/>
    <x v="8"/>
    <x v="1"/>
    <x v="2"/>
    <x v="1"/>
    <s v="Hiking Daypack 20L"/>
    <n v="12"/>
    <n v="90.29"/>
    <n v="0.1"/>
    <n v="45.76"/>
    <n v="975.13200000000006"/>
    <n v="549.12"/>
    <n v="426.01200000000006"/>
    <n v="0.43687623829389255"/>
  </r>
  <r>
    <n v="968"/>
    <x v="361"/>
    <n v="2026"/>
    <x v="3"/>
    <n v="12"/>
    <x v="11"/>
    <x v="1"/>
    <x v="12"/>
    <x v="2"/>
    <x v="1"/>
    <x v="0"/>
    <s v="Cycling Pack 12L"/>
    <n v="1"/>
    <n v="103.13"/>
    <n v="0.15"/>
    <n v="50.06"/>
    <n v="87.660499999999999"/>
    <n v="50.06"/>
    <n v="37.600499999999997"/>
    <n v="0.42893321393329947"/>
  </r>
  <r>
    <n v="1234"/>
    <x v="361"/>
    <n v="2026"/>
    <x v="3"/>
    <n v="12"/>
    <x v="11"/>
    <x v="3"/>
    <x v="13"/>
    <x v="0"/>
    <x v="0"/>
    <x v="0"/>
    <s v="Commuter Helmet"/>
    <n v="1"/>
    <n v="81.39"/>
    <n v="0.05"/>
    <n v="43.54"/>
    <n v="77.320499999999996"/>
    <n v="43.54"/>
    <n v="33.780499999999996"/>
    <n v="0.43688931137279247"/>
  </r>
  <r>
    <n v="2061"/>
    <x v="361"/>
    <n v="2026"/>
    <x v="3"/>
    <n v="12"/>
    <x v="11"/>
    <x v="0"/>
    <x v="15"/>
    <x v="3"/>
    <x v="0"/>
    <x v="3"/>
    <s v="Alpine Tent 4P"/>
    <n v="2"/>
    <n v="342.78"/>
    <n v="0"/>
    <n v="197.89"/>
    <n v="685.56"/>
    <n v="395.78"/>
    <n v="289.77999999999997"/>
    <n v="0.4226909387945621"/>
  </r>
  <r>
    <n v="2219"/>
    <x v="361"/>
    <n v="2026"/>
    <x v="3"/>
    <n v="12"/>
    <x v="11"/>
    <x v="1"/>
    <x v="14"/>
    <x v="0"/>
    <x v="0"/>
    <x v="1"/>
    <s v="Trail Boots"/>
    <n v="1"/>
    <n v="147"/>
    <n v="0.15"/>
    <n v="79.58"/>
    <n v="124.95"/>
    <n v="79.58"/>
    <n v="45.370000000000005"/>
    <n v="0.36310524209683875"/>
  </r>
  <r>
    <n v="2651"/>
    <x v="361"/>
    <n v="2026"/>
    <x v="3"/>
    <n v="12"/>
    <x v="11"/>
    <x v="0"/>
    <x v="15"/>
    <x v="0"/>
    <x v="1"/>
    <x v="2"/>
    <s v="Packing Cube Set"/>
    <n v="1"/>
    <n v="45.69"/>
    <n v="0.2"/>
    <n v="18.829999999999998"/>
    <n v="36.552"/>
    <n v="18.829999999999998"/>
    <n v="17.722000000000001"/>
    <n v="0.48484351061501429"/>
  </r>
  <r>
    <n v="3173"/>
    <x v="361"/>
    <n v="2026"/>
    <x v="3"/>
    <n v="12"/>
    <x v="11"/>
    <x v="1"/>
    <x v="12"/>
    <x v="3"/>
    <x v="0"/>
    <x v="0"/>
    <s v="Compact Repair Kit"/>
    <n v="1"/>
    <n v="39.69"/>
    <n v="0"/>
    <n v="17.09"/>
    <n v="39.69"/>
    <n v="17.09"/>
    <n v="22.599999999999998"/>
    <n v="0.56941295036533135"/>
  </r>
  <r>
    <n v="3409"/>
    <x v="361"/>
    <n v="2026"/>
    <x v="3"/>
    <n v="12"/>
    <x v="11"/>
    <x v="3"/>
    <x v="4"/>
    <x v="0"/>
    <x v="1"/>
    <x v="3"/>
    <s v="Compact Sleeping Bag"/>
    <n v="5"/>
    <n v="122.42"/>
    <n v="0"/>
    <n v="60.8"/>
    <n v="612.1"/>
    <n v="304"/>
    <n v="308.10000000000002"/>
    <n v="0.50334912595981052"/>
  </r>
  <r>
    <n v="3535"/>
    <x v="361"/>
    <n v="2026"/>
    <x v="3"/>
    <n v="12"/>
    <x v="11"/>
    <x v="1"/>
    <x v="6"/>
    <x v="2"/>
    <x v="1"/>
    <x v="2"/>
    <s v="Insulated Bottle"/>
    <n v="1"/>
    <n v="37.03"/>
    <n v="0.15"/>
    <n v="13.53"/>
    <n v="31.4755"/>
    <n v="13.53"/>
    <n v="17.945500000000003"/>
    <n v="0.57014185636447401"/>
  </r>
  <r>
    <n v="5134"/>
    <x v="361"/>
    <n v="2026"/>
    <x v="3"/>
    <n v="12"/>
    <x v="11"/>
    <x v="1"/>
    <x v="14"/>
    <x v="2"/>
    <x v="0"/>
    <x v="1"/>
    <s v="Hiking Daypack 20L"/>
    <n v="1"/>
    <n v="90.99"/>
    <n v="0.05"/>
    <n v="44.78"/>
    <n v="86.440499999999986"/>
    <n v="44.78"/>
    <n v="41.660499999999985"/>
    <n v="0.48195579618350187"/>
  </r>
  <r>
    <n v="2011"/>
    <x v="362"/>
    <n v="2026"/>
    <x v="3"/>
    <n v="12"/>
    <x v="11"/>
    <x v="1"/>
    <x v="11"/>
    <x v="0"/>
    <x v="0"/>
    <x v="1"/>
    <s v="Hiking Daypack 20L"/>
    <n v="1"/>
    <n v="90.81"/>
    <n v="0.1"/>
    <n v="46.53"/>
    <n v="81.728999999999999"/>
    <n v="46.53"/>
    <n v="35.198999999999998"/>
    <n v="0.43067944059024332"/>
  </r>
  <r>
    <n v="2477"/>
    <x v="362"/>
    <n v="2026"/>
    <x v="3"/>
    <n v="12"/>
    <x v="11"/>
    <x v="0"/>
    <x v="15"/>
    <x v="2"/>
    <x v="1"/>
    <x v="0"/>
    <s v="Compact Repair Kit"/>
    <n v="1"/>
    <n v="41.28"/>
    <n v="0.15"/>
    <n v="16.41"/>
    <n v="35.088000000000001"/>
    <n v="16.41"/>
    <n v="18.678000000000001"/>
    <n v="0.53231874145006841"/>
  </r>
  <r>
    <n v="2745"/>
    <x v="362"/>
    <n v="2026"/>
    <x v="3"/>
    <n v="12"/>
    <x v="11"/>
    <x v="3"/>
    <x v="13"/>
    <x v="3"/>
    <x v="2"/>
    <x v="2"/>
    <s v="Packing Cube Set"/>
    <n v="1"/>
    <n v="46.07"/>
    <n v="0"/>
    <n v="18.420000000000002"/>
    <n v="46.07"/>
    <n v="18.420000000000002"/>
    <n v="27.65"/>
    <n v="0.60017364879531143"/>
  </r>
  <r>
    <n v="4427"/>
    <x v="362"/>
    <n v="2026"/>
    <x v="3"/>
    <n v="12"/>
    <x v="11"/>
    <x v="1"/>
    <x v="12"/>
    <x v="2"/>
    <x v="2"/>
    <x v="1"/>
    <s v="Trail Boots"/>
    <n v="1"/>
    <n v="147.29"/>
    <n v="0.1"/>
    <n v="78.2"/>
    <n v="132.56100000000001"/>
    <n v="78.2"/>
    <n v="54.361000000000004"/>
    <n v="0.4100829052285363"/>
  </r>
  <r>
    <n v="377"/>
    <x v="363"/>
    <n v="2026"/>
    <x v="3"/>
    <n v="12"/>
    <x v="11"/>
    <x v="3"/>
    <x v="13"/>
    <x v="0"/>
    <x v="1"/>
    <x v="0"/>
    <s v="Compact Repair Kit"/>
    <n v="1"/>
    <n v="40.82"/>
    <n v="0.1"/>
    <n v="17.2"/>
    <n v="36.738"/>
    <n v="17.2"/>
    <n v="19.538"/>
    <n v="0.53181991398551909"/>
  </r>
  <r>
    <n v="1530"/>
    <x v="363"/>
    <n v="2026"/>
    <x v="3"/>
    <n v="12"/>
    <x v="11"/>
    <x v="3"/>
    <x v="7"/>
    <x v="0"/>
    <x v="1"/>
    <x v="4"/>
    <s v="Training Mat"/>
    <n v="3"/>
    <n v="50.72"/>
    <n v="0"/>
    <n v="22.3"/>
    <n v="152.16"/>
    <n v="66.900000000000006"/>
    <n v="85.259999999999991"/>
    <n v="0.56033123028391163"/>
  </r>
  <r>
    <n v="2135"/>
    <x v="363"/>
    <n v="2026"/>
    <x v="3"/>
    <n v="12"/>
    <x v="11"/>
    <x v="1"/>
    <x v="12"/>
    <x v="3"/>
    <x v="2"/>
    <x v="3"/>
    <s v="Trail Tent 2P"/>
    <n v="3"/>
    <n v="194.7"/>
    <n v="0.1"/>
    <n v="102.62"/>
    <n v="525.68999999999994"/>
    <n v="307.86"/>
    <n v="217.82999999999993"/>
    <n v="0.41436968555612613"/>
  </r>
  <r>
    <n v="2916"/>
    <x v="363"/>
    <n v="2026"/>
    <x v="3"/>
    <n v="12"/>
    <x v="11"/>
    <x v="1"/>
    <x v="6"/>
    <x v="2"/>
    <x v="1"/>
    <x v="2"/>
    <s v="Insulated Bottle"/>
    <n v="1"/>
    <n v="36.64"/>
    <n v="0.05"/>
    <n v="13.59"/>
    <n v="34.808"/>
    <n v="13.59"/>
    <n v="21.218"/>
    <n v="0.60957251206619167"/>
  </r>
  <r>
    <n v="3449"/>
    <x v="363"/>
    <n v="2026"/>
    <x v="3"/>
    <n v="12"/>
    <x v="11"/>
    <x v="2"/>
    <x v="10"/>
    <x v="3"/>
    <x v="0"/>
    <x v="3"/>
    <s v="Trail Tent 2P"/>
    <n v="6"/>
    <n v="192.9"/>
    <n v="0.2"/>
    <n v="106.89"/>
    <n v="925.92000000000007"/>
    <n v="641.34"/>
    <n v="284.58000000000004"/>
    <n v="0.30734836702954899"/>
  </r>
  <r>
    <n v="3498"/>
    <x v="363"/>
    <n v="2026"/>
    <x v="3"/>
    <n v="12"/>
    <x v="11"/>
    <x v="3"/>
    <x v="7"/>
    <x v="3"/>
    <x v="0"/>
    <x v="1"/>
    <s v="Trekking Poles"/>
    <n v="2"/>
    <n v="71.56"/>
    <n v="0.1"/>
    <n v="32.99"/>
    <n v="128.80800000000002"/>
    <n v="65.98"/>
    <n v="62.828000000000017"/>
    <n v="0.4877647351096206"/>
  </r>
  <r>
    <n v="4851"/>
    <x v="363"/>
    <n v="2026"/>
    <x v="3"/>
    <n v="12"/>
    <x v="11"/>
    <x v="3"/>
    <x v="13"/>
    <x v="3"/>
    <x v="1"/>
    <x v="0"/>
    <s v="Compact Repair Kit"/>
    <n v="1"/>
    <n v="40.270000000000003"/>
    <n v="0.1"/>
    <n v="16.63"/>
    <n v="36.243000000000002"/>
    <n v="16.63"/>
    <n v="19.613000000000003"/>
    <n v="0.54115277432883602"/>
  </r>
  <r>
    <n v="4926"/>
    <x v="363"/>
    <n v="2026"/>
    <x v="3"/>
    <n v="12"/>
    <x v="11"/>
    <x v="3"/>
    <x v="7"/>
    <x v="2"/>
    <x v="2"/>
    <x v="0"/>
    <s v="Commuter Helmet"/>
    <n v="6"/>
    <n v="81.180000000000007"/>
    <n v="0.05"/>
    <n v="43.3"/>
    <n v="462.726"/>
    <n v="259.79999999999995"/>
    <n v="202.92600000000004"/>
    <n v="0.43854462468069666"/>
  </r>
  <r>
    <n v="5035"/>
    <x v="363"/>
    <n v="2026"/>
    <x v="3"/>
    <n v="12"/>
    <x v="11"/>
    <x v="1"/>
    <x v="12"/>
    <x v="0"/>
    <x v="1"/>
    <x v="0"/>
    <s v="Cycling Pack 12L"/>
    <n v="2"/>
    <n v="101.73"/>
    <n v="0.1"/>
    <n v="49.3"/>
    <n v="183.114"/>
    <n v="98.6"/>
    <n v="84.51400000000001"/>
    <n v="0.46153762137247839"/>
  </r>
  <r>
    <n v="5135"/>
    <x v="363"/>
    <n v="2026"/>
    <x v="3"/>
    <n v="12"/>
    <x v="11"/>
    <x v="2"/>
    <x v="10"/>
    <x v="0"/>
    <x v="1"/>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EA759-9F3B-4E09-BE76-DB81D3920F6A}" name="Countrywise_Ma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N9:O27" firstHeaderRow="1" firstDataRow="1" firstDataCol="1"/>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items count="15">
        <item x="0"/>
        <item x="1"/>
        <item x="2"/>
        <item x="3"/>
        <item x="4"/>
        <item x="5"/>
        <item x="6"/>
        <item x="7"/>
        <item x="8"/>
        <item x="9"/>
        <item x="10"/>
        <item x="11"/>
        <item x="12"/>
        <item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92">
      <pivotArea outline="0" collapsedLevelsAreSubtotals="1" fieldPosition="0"/>
    </format>
    <format dxfId="91">
      <pivotArea collapsedLevelsAreSubtotals="1" fieldPosition="0">
        <references count="1">
          <reference field="7" count="5">
            <x v="5"/>
            <x v="6"/>
            <x v="8"/>
            <x v="13"/>
            <x v="16"/>
          </reference>
        </references>
      </pivotArea>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48FF7-D480-4A17-879A-CD0FBD84FF3A}" name="Monthly_Profit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C22" firstHeaderRow="0" firstDataRow="1" firstDataCol="1"/>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dataFields>
  <formats count="3">
    <format dxfId="95">
      <pivotArea outline="0" collapsedLevelsAreSubtotals="1" fieldPosition="0"/>
    </format>
    <format dxfId="94">
      <pivotArea collapsedLevelsAreSubtotals="1" fieldPosition="0">
        <references count="2">
          <reference field="4294967294" count="1" selected="0">
            <x v="0"/>
          </reference>
          <reference field="5" count="0"/>
        </references>
      </pivotArea>
    </format>
    <format dxfId="93">
      <pivotArea collapsedLevelsAreSubtotals="1" fieldPosition="0">
        <references count="2">
          <reference field="4294967294" count="1" selected="0">
            <x v="1"/>
          </reference>
          <reference field="5"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D56B9-F47A-4994-87D6-B266D8A05536}" name="Sales_Cha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9:I14" firstHeaderRow="1" firstDataRow="1" firstDataCol="1"/>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Revenue" fld="16" baseField="5" baseItem="0" numFmtId="167"/>
  </dataFields>
  <formats count="1">
    <format dxfId="9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8" format="9">
      <pivotArea type="data" outline="0" fieldPosition="0">
        <references count="2">
          <reference field="4294967294" count="1" selected="0">
            <x v="0"/>
          </reference>
          <reference field="8" count="1" selected="0">
            <x v="2"/>
          </reference>
        </references>
      </pivotArea>
    </chartFormat>
    <chartFormat chart="8"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E7B554-C3F2-48ED-B023-7CF2673339BE}" name="Top_5_Count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9:F27" firstHeaderRow="1" firstDataRow="1" firstDataCol="1"/>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items count="15">
        <item x="0"/>
        <item x="1"/>
        <item x="2"/>
        <item x="3"/>
        <item x="4"/>
        <item x="5"/>
        <item x="6"/>
        <item x="7"/>
        <item x="8"/>
        <item x="9"/>
        <item x="10"/>
        <item x="11"/>
        <item x="12"/>
        <item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7">
    <format dxfId="103">
      <pivotArea outline="0" collapsedLevelsAreSubtotals="1" fieldPosition="0"/>
    </format>
    <format dxfId="102">
      <pivotArea collapsedLevelsAreSubtotals="1" fieldPosition="0">
        <references count="1">
          <reference field="7" count="5">
            <x v="5"/>
            <x v="6"/>
            <x v="8"/>
            <x v="13"/>
            <x v="16"/>
          </reference>
        </references>
      </pivotArea>
    </format>
    <format dxfId="101">
      <pivotArea dataOnly="0" labelOnly="1" outline="0" axis="axisValues" fieldPosition="0"/>
    </format>
    <format dxfId="100">
      <pivotArea collapsedLevelsAreSubtotals="1" fieldPosition="0">
        <references count="1">
          <reference field="7" count="1">
            <x v="7"/>
          </reference>
        </references>
      </pivotArea>
    </format>
    <format dxfId="99">
      <pivotArea collapsedLevelsAreSubtotals="1" fieldPosition="0">
        <references count="1">
          <reference field="7" count="5">
            <x v="0"/>
            <x v="1"/>
            <x v="2"/>
            <x v="3"/>
            <x v="4"/>
          </reference>
        </references>
      </pivotArea>
    </format>
    <format dxfId="98">
      <pivotArea collapsedLevelsAreSubtotals="1" fieldPosition="0">
        <references count="1">
          <reference field="7" count="4">
            <x v="9"/>
            <x v="10"/>
            <x v="11"/>
            <x v="12"/>
          </reference>
        </references>
      </pivotArea>
    </format>
    <format dxfId="97">
      <pivotArea collapsedLevelsAreSubtotals="1" fieldPosition="0">
        <references count="1">
          <reference field="7" count="2">
            <x v="14"/>
            <x v="15"/>
          </reference>
        </references>
      </pivotArea>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F5ADE-DDFF-4DDE-8DB7-2B0055386D9F}" name="Region_Wi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K9:L14" firstHeaderRow="1" firstDataRow="1" firstDataCol="1"/>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Total Revenue" fld="16" baseField="5" baseItem="0" numFmtId="167"/>
  </dataFields>
  <formats count="1">
    <format dxfId="10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1" format="9">
      <pivotArea type="data" outline="0" fieldPosition="0">
        <references count="2">
          <reference field="4294967294" count="1" selected="0">
            <x v="0"/>
          </reference>
          <reference field="6" count="1" selected="0">
            <x v="2"/>
          </reference>
        </references>
      </pivotArea>
    </chartFormat>
    <chartFormat chart="1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656C8-4214-4FF5-AF64-C8DFEB7E7EB5}" name="COG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7" baseField="0" baseItem="0" numFmtId="167"/>
  </dataFields>
  <formats count="1">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55951B-8591-4AC0-934D-3E7FD2F40B98}" name="Total_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1">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ID" fld="0" subtotal="count" baseField="0" baseItem="9" numFmtId="167"/>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40F70-2404-44C3-A61D-E50AB634BFB4}" name="Total_Units_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Sold" fld="12" baseField="0" baseItem="0"/>
  </dataFields>
  <formats count="1">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5D8714-517C-47F1-AD83-6E6200C097F8}" name="Gross_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Gross Profit" fld="18" baseField="0" baseItem="0" numFmtId="167"/>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45230E-317A-4B4F-ADAA-E3AF18BA5164}" name="Total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6" baseField="0" baseItem="0" numFmtId="167"/>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E40E49B-7439-489B-9D24-54CF5FA00F46}" sourceName="Product Category">
  <pivotTables>
    <pivotTable tabId="2" name="Monthly_Profit_Revenue"/>
    <pivotTable tabId="2" name="COGS"/>
    <pivotTable tabId="2" name="Countrywise_Map"/>
    <pivotTable tabId="2" name="Gross_Profit"/>
    <pivotTable tabId="2" name="Region_Wise"/>
    <pivotTable tabId="2" name="Sales_Channel"/>
    <pivotTable tabId="2" name="Total_Orders"/>
    <pivotTable tabId="2" name="Total_Revenue"/>
    <pivotTable tabId="2" name="Total_Units_Sold"/>
  </pivotTables>
  <data>
    <tabular pivotCacheId="67322557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850271-C7DF-446A-BFC5-BD14B43F6664}" sourceName="Country">
  <pivotTables>
    <pivotTable tabId="2" name="Top_5_Country"/>
    <pivotTable tabId="2" name="COGS"/>
    <pivotTable tabId="2" name="Gross_Profit"/>
    <pivotTable tabId="2" name="Monthly_Profit_Revenue"/>
    <pivotTable tabId="2" name="Region_Wise"/>
    <pivotTable tabId="2" name="Sales_Channel"/>
    <pivotTable tabId="2" name="Total_Orders"/>
    <pivotTable tabId="2" name="Total_Revenue"/>
    <pivotTable tabId="2" name="Total_Units_Sold"/>
  </pivotTables>
  <data>
    <tabular pivotCacheId="67322557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D05C03A-CED5-4493-9B80-39A03F8DAB0B}" sourceName="Quarter">
  <pivotTables>
    <pivotTable tabId="2" name="Top_5_Country"/>
  </pivotTables>
  <data>
    <tabular pivotCacheId="67322557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B9E2E21-4272-4CA5-8839-3A6959987D95}" cache="Slicer_Product_Category" caption="Product Category" rowHeight="234950"/>
  <slicer name="Country" xr10:uid="{A707C52A-9582-45C2-BC64-5F01C0072AF4}" cache="Slicer_Country" caption="Country" startItem="2" rowHeight="234950"/>
  <slicer name="Quarter" xr10:uid="{E4D53031-CC99-4E0F-87A7-08E24E993ECC}" cache="Slicer_Quarter" caption="Quar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85ED2-66FD-4D4C-B79D-C558C9238318}" name="SalesDataTable" displayName="SalesDataTable" ref="A1:T2708" totalsRowShown="0" headerRowDxfId="90" dataDxfId="89">
  <tableColumns count="20">
    <tableColumn id="1" xr3:uid="{1026FBE5-8179-496D-BAB1-C40423DDB865}" name="ID" dataDxfId="88"/>
    <tableColumn id="2" xr3:uid="{8509A941-98B9-4442-BC6B-F848F57F575F}" name="Order Date" dataDxfId="87"/>
    <tableColumn id="3" xr3:uid="{4809FCC4-39D6-4130-BE1B-603B125FDCC6}" name="Year" dataDxfId="86">
      <calculatedColumnFormula>YEAR(B2)</calculatedColumnFormula>
    </tableColumn>
    <tableColumn id="20" xr3:uid="{6B4DB8A1-285D-4DFC-8B5D-2D7FC7BFBE54}" name="Quarter" dataDxfId="85">
      <calculatedColumnFormula>"Q" &amp;ROUNDUP(MONTH(SalesDataTable[[#This Row],[Order Date]])/3,0)</calculatedColumnFormula>
    </tableColumn>
    <tableColumn id="4" xr3:uid="{6A9D38C6-DC88-4B3A-AD78-2752CB5ED122}" name="Month No" dataDxfId="84">
      <calculatedColumnFormula>MONTH(B2)</calculatedColumnFormula>
    </tableColumn>
    <tableColumn id="5" xr3:uid="{5B6CE8AE-E9C5-459C-803D-7589B293884F}" name="Month " dataDxfId="83">
      <calculatedColumnFormula>TEXT(SalesDataTable[[#This Row],[Order Date]],"MMM")</calculatedColumnFormula>
    </tableColumn>
    <tableColumn id="6" xr3:uid="{3441F6F4-B916-4213-9D12-1B3F8C4BA8BB}" name="Region" dataDxfId="82"/>
    <tableColumn id="7" xr3:uid="{6F27B8E1-FBB1-4EC3-940B-9A091964A036}" name="Country" dataDxfId="81"/>
    <tableColumn id="8" xr3:uid="{48ABDA9C-2A02-4111-9718-61C7471DD3C5}" name="Sales Channel" dataDxfId="80"/>
    <tableColumn id="9" xr3:uid="{6AB122A9-D996-417F-80AD-D60F54A0D654}" name="Customer Type" dataDxfId="79"/>
    <tableColumn id="10" xr3:uid="{74259077-4B07-4630-9C5C-0E6522B5712F}" name="Product Category" dataDxfId="78"/>
    <tableColumn id="11" xr3:uid="{D01C3177-27D0-4136-A1DB-307E4418FEDA}" name="Product" dataDxfId="77"/>
    <tableColumn id="12" xr3:uid="{1FA704EF-6A28-4380-8477-9761E5184039}" name="Units Sold" dataDxfId="76"/>
    <tableColumn id="13" xr3:uid="{CC26395D-4EF0-454E-A067-242D00EC9ADF}" name="Unit Price" dataDxfId="75"/>
    <tableColumn id="14" xr3:uid="{12AAC6F0-FF78-4CAC-B133-90B2CF2E7F46}" name="Discount %" dataDxfId="74"/>
    <tableColumn id="15" xr3:uid="{8E42CA1D-C36F-4D3F-930E-5840AF1010E0}" name="Unit Cost" dataDxfId="73"/>
    <tableColumn id="16" xr3:uid="{CCE61BDC-FFAA-4B56-ACC1-C83F7F05C6B9}" name="Revenue" dataDxfId="72"/>
    <tableColumn id="17" xr3:uid="{252A9A57-5F1F-49B9-BB78-E709501CDDC4}" name="COGS" dataDxfId="71"/>
    <tableColumn id="18" xr3:uid="{76F88012-E9D7-4F9B-AE45-A51C670D6C86}" name="Gross Profit" dataDxfId="70"/>
    <tableColumn id="19" xr3:uid="{C8D73CC9-0244-48B0-BB28-FAF19AF0A671}" name="Gross Margin %" dataDxfId="69"/>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29A2B-5771-4B9F-B990-8AA9B8C3F755}">
  <dimension ref="A3:R27"/>
  <sheetViews>
    <sheetView zoomScale="89" workbookViewId="0"/>
  </sheetViews>
  <sheetFormatPr defaultRowHeight="14.4"/>
  <cols>
    <col min="1" max="1" width="14.88671875" bestFit="1" customWidth="1"/>
    <col min="2" max="2" width="13.21875" bestFit="1" customWidth="1"/>
    <col min="3" max="3" width="17.5546875" bestFit="1" customWidth="1"/>
    <col min="4" max="4" width="4.109375" customWidth="1"/>
    <col min="5" max="5" width="14" bestFit="1" customWidth="1"/>
    <col min="6" max="6" width="13.21875" bestFit="1" customWidth="1"/>
    <col min="7" max="7" width="16.109375" bestFit="1" customWidth="1"/>
    <col min="8" max="8" width="13" bestFit="1" customWidth="1"/>
    <col min="9" max="9" width="10.5546875" bestFit="1" customWidth="1"/>
    <col min="10" max="10" width="5" customWidth="1"/>
    <col min="11" max="11" width="14.77734375" bestFit="1" customWidth="1"/>
    <col min="12" max="12" width="13.21875" bestFit="1" customWidth="1"/>
    <col min="13" max="13" width="6.44140625" bestFit="1" customWidth="1"/>
    <col min="14" max="14" width="14" bestFit="1" customWidth="1"/>
    <col min="15" max="15" width="13.21875" bestFit="1" customWidth="1"/>
    <col min="16" max="16" width="6.44140625" bestFit="1" customWidth="1"/>
    <col min="17" max="17" width="14" bestFit="1" customWidth="1"/>
    <col min="18" max="18" width="18.44140625" customWidth="1"/>
    <col min="19" max="21" width="6.44140625" bestFit="1" customWidth="1"/>
    <col min="22" max="39" width="6.6640625" bestFit="1" customWidth="1"/>
    <col min="40" max="64" width="7.109375" bestFit="1" customWidth="1"/>
    <col min="65" max="87" width="6.6640625" bestFit="1" customWidth="1"/>
    <col min="88" max="115" width="7.44140625" bestFit="1" customWidth="1"/>
    <col min="116" max="143" width="6.5546875" bestFit="1" customWidth="1"/>
    <col min="144" max="167" width="5.88671875" bestFit="1" customWidth="1"/>
    <col min="168" max="188" width="7" bestFit="1" customWidth="1"/>
    <col min="189" max="212" width="6.77734375" bestFit="1" customWidth="1"/>
    <col min="213" max="239" width="6.5546875" bestFit="1" customWidth="1"/>
    <col min="240" max="263" width="7.109375" bestFit="1" customWidth="1"/>
    <col min="264" max="286" width="6.77734375" bestFit="1" customWidth="1"/>
    <col min="287" max="287" width="12.77734375" bestFit="1" customWidth="1"/>
    <col min="288" max="288" width="6.77734375" bestFit="1" customWidth="1"/>
    <col min="289" max="312" width="6.44140625" bestFit="1" customWidth="1"/>
    <col min="313" max="337" width="6.6640625" bestFit="1" customWidth="1"/>
    <col min="338" max="366" width="7.109375" bestFit="1" customWidth="1"/>
    <col min="367" max="394" width="6.6640625" bestFit="1" customWidth="1"/>
    <col min="395" max="424" width="7.44140625" bestFit="1" customWidth="1"/>
    <col min="425" max="454" width="6.5546875" bestFit="1" customWidth="1"/>
    <col min="455" max="484" width="5.88671875" bestFit="1" customWidth="1"/>
    <col min="485" max="511" width="7" bestFit="1" customWidth="1"/>
    <col min="512" max="539" width="6.77734375" bestFit="1" customWidth="1"/>
    <col min="540" max="569" width="6.5546875" bestFit="1" customWidth="1"/>
    <col min="570" max="598" width="7.109375" bestFit="1" customWidth="1"/>
    <col min="599" max="625" width="6.77734375" bestFit="1" customWidth="1"/>
    <col min="626" max="626" width="9.44140625" bestFit="1" customWidth="1"/>
    <col min="627" max="627" width="11.21875" bestFit="1" customWidth="1"/>
    <col min="628" max="653" width="6.44140625" bestFit="1" customWidth="1"/>
    <col min="654" max="676" width="6.6640625" bestFit="1" customWidth="1"/>
    <col min="677" max="705" width="7.109375" bestFit="1" customWidth="1"/>
    <col min="706" max="735" width="6.6640625" bestFit="1" customWidth="1"/>
    <col min="736" max="766" width="7.44140625" bestFit="1" customWidth="1"/>
    <col min="767" max="794" width="6.5546875" bestFit="1" customWidth="1"/>
    <col min="795" max="823" width="5.88671875" bestFit="1" customWidth="1"/>
    <col min="824" max="854" width="7" bestFit="1" customWidth="1"/>
    <col min="855" max="882" width="6.77734375" bestFit="1" customWidth="1"/>
    <col min="883" max="909" width="6.5546875" bestFit="1" customWidth="1"/>
    <col min="910" max="937" width="7.109375" bestFit="1" customWidth="1"/>
    <col min="938" max="964" width="6.77734375" bestFit="1" customWidth="1"/>
    <col min="965" max="965" width="14" bestFit="1" customWidth="1"/>
    <col min="966" max="966" width="10.77734375" bestFit="1" customWidth="1"/>
    <col min="967" max="971" width="7.109375" bestFit="1" customWidth="1"/>
    <col min="972" max="972" width="9.109375" bestFit="1" customWidth="1"/>
    <col min="973" max="999" width="6.77734375" bestFit="1" customWidth="1"/>
    <col min="1000" max="1000" width="8.77734375" bestFit="1" customWidth="1"/>
    <col min="1001" max="1001" width="14" bestFit="1" customWidth="1"/>
    <col min="1002" max="1002" width="10.77734375" bestFit="1" customWidth="1"/>
  </cols>
  <sheetData>
    <row r="3" spans="1:18">
      <c r="A3" t="s">
        <v>73</v>
      </c>
      <c r="C3" t="s">
        <v>88</v>
      </c>
      <c r="E3" t="s">
        <v>89</v>
      </c>
      <c r="G3" t="s">
        <v>90</v>
      </c>
      <c r="I3" t="s">
        <v>91</v>
      </c>
      <c r="K3" t="s">
        <v>92</v>
      </c>
    </row>
    <row r="4" spans="1:18">
      <c r="A4" s="17">
        <v>645223.1794999995</v>
      </c>
      <c r="C4" s="17">
        <v>296384.2495000005</v>
      </c>
      <c r="E4" s="15">
        <f>C4/A4</f>
        <v>0.45935152194884954</v>
      </c>
      <c r="G4" s="12">
        <v>6698</v>
      </c>
      <c r="I4" s="17">
        <v>2707</v>
      </c>
      <c r="K4" s="17">
        <v>348838.93000000058</v>
      </c>
    </row>
    <row r="5" spans="1:18">
      <c r="E5" s="15"/>
    </row>
    <row r="9" spans="1:18">
      <c r="A9" s="13" t="s">
        <v>87</v>
      </c>
      <c r="B9" s="2" t="s">
        <v>93</v>
      </c>
      <c r="C9" s="2" t="s">
        <v>94</v>
      </c>
      <c r="E9" s="13" t="s">
        <v>87</v>
      </c>
      <c r="F9" s="21" t="s">
        <v>93</v>
      </c>
      <c r="H9" s="13" t="s">
        <v>87</v>
      </c>
      <c r="I9" t="s">
        <v>93</v>
      </c>
      <c r="K9" s="13" t="s">
        <v>87</v>
      </c>
      <c r="L9" t="s">
        <v>93</v>
      </c>
      <c r="N9" s="13" t="s">
        <v>87</v>
      </c>
      <c r="O9" t="s">
        <v>93</v>
      </c>
      <c r="Q9" t="str">
        <f>N9</f>
        <v>Row Labels</v>
      </c>
      <c r="R9" s="2" t="str">
        <f>O9</f>
        <v>Total Revenue</v>
      </c>
    </row>
    <row r="10" spans="1:18">
      <c r="A10" s="14" t="s">
        <v>74</v>
      </c>
      <c r="B10" s="18">
        <v>39091.819499999998</v>
      </c>
      <c r="C10" s="18">
        <v>17596.939500000004</v>
      </c>
      <c r="E10" s="14" t="s">
        <v>44</v>
      </c>
      <c r="F10" s="18">
        <v>32754.26549999999</v>
      </c>
      <c r="H10" s="14" t="s">
        <v>25</v>
      </c>
      <c r="I10" s="17">
        <v>179633.50449999995</v>
      </c>
      <c r="K10" s="14" t="s">
        <v>23</v>
      </c>
      <c r="L10" s="17">
        <v>191158.65549999985</v>
      </c>
      <c r="N10" s="14" t="s">
        <v>44</v>
      </c>
      <c r="O10" s="17">
        <v>32754.26549999999</v>
      </c>
      <c r="Q10" s="2" t="str">
        <f t="shared" ref="Q10:Q27" si="0">N10</f>
        <v>Austria</v>
      </c>
      <c r="R10" s="2">
        <f t="shared" ref="R10:R27" si="1">O10</f>
        <v>32754.26549999999</v>
      </c>
    </row>
    <row r="11" spans="1:18">
      <c r="A11" s="14" t="s">
        <v>75</v>
      </c>
      <c r="B11" s="18">
        <v>35647.71699999999</v>
      </c>
      <c r="C11" s="18">
        <v>16561.507000000001</v>
      </c>
      <c r="E11" s="14" t="s">
        <v>38</v>
      </c>
      <c r="F11" s="18">
        <v>26318.221999999987</v>
      </c>
      <c r="H11" s="14" t="s">
        <v>45</v>
      </c>
      <c r="I11" s="17">
        <v>92836.006999999969</v>
      </c>
      <c r="K11" s="14" t="s">
        <v>28</v>
      </c>
      <c r="L11" s="17">
        <v>131488.62350000007</v>
      </c>
      <c r="N11" s="14" t="s">
        <v>38</v>
      </c>
      <c r="O11" s="17">
        <v>26318.221999999987</v>
      </c>
      <c r="Q11" s="2" t="str">
        <f t="shared" si="0"/>
        <v>Belgium</v>
      </c>
      <c r="R11" s="2">
        <f t="shared" si="1"/>
        <v>26318.221999999987</v>
      </c>
    </row>
    <row r="12" spans="1:18">
      <c r="A12" s="14" t="s">
        <v>76</v>
      </c>
      <c r="B12" s="18">
        <v>44696.898499999996</v>
      </c>
      <c r="C12" s="18">
        <v>21465.038499999991</v>
      </c>
      <c r="E12" s="14" t="s">
        <v>24</v>
      </c>
      <c r="F12" s="18">
        <v>23348.653999999995</v>
      </c>
      <c r="H12" s="14" t="s">
        <v>19</v>
      </c>
      <c r="I12" s="17">
        <v>260307.05699999991</v>
      </c>
      <c r="K12" s="14" t="s">
        <v>17</v>
      </c>
      <c r="L12" s="17">
        <v>124535.48550000002</v>
      </c>
      <c r="N12" s="14" t="s">
        <v>24</v>
      </c>
      <c r="O12" s="17">
        <v>23348.653999999995</v>
      </c>
      <c r="Q12" s="2" t="str">
        <f t="shared" si="0"/>
        <v>Czechia</v>
      </c>
      <c r="R12" s="2">
        <f t="shared" si="1"/>
        <v>23348.653999999995</v>
      </c>
    </row>
    <row r="13" spans="1:18">
      <c r="A13" s="14" t="s">
        <v>77</v>
      </c>
      <c r="B13" s="18">
        <v>54688.639000000017</v>
      </c>
      <c r="C13" s="18">
        <v>25283.649000000012</v>
      </c>
      <c r="E13" s="14" t="s">
        <v>42</v>
      </c>
      <c r="F13" s="18">
        <v>28462.138000000006</v>
      </c>
      <c r="H13" s="14" t="s">
        <v>36</v>
      </c>
      <c r="I13" s="17">
        <v>112446.61100000008</v>
      </c>
      <c r="K13" s="14" t="s">
        <v>37</v>
      </c>
      <c r="L13" s="17">
        <v>198040.41499999989</v>
      </c>
      <c r="N13" s="14" t="s">
        <v>42</v>
      </c>
      <c r="O13" s="17">
        <v>28462.138000000006</v>
      </c>
      <c r="Q13" s="2" t="str">
        <f t="shared" si="0"/>
        <v>Denmark</v>
      </c>
      <c r="R13" s="2">
        <f t="shared" si="1"/>
        <v>28462.138000000006</v>
      </c>
    </row>
    <row r="14" spans="1:18">
      <c r="A14" s="14" t="s">
        <v>78</v>
      </c>
      <c r="B14" s="18">
        <v>58235.185000000005</v>
      </c>
      <c r="C14" s="18">
        <v>27301.534999999993</v>
      </c>
      <c r="E14" s="14" t="s">
        <v>56</v>
      </c>
      <c r="F14" s="18">
        <v>24075.482</v>
      </c>
      <c r="H14" s="14" t="s">
        <v>86</v>
      </c>
      <c r="I14" s="17">
        <v>645223.17949999985</v>
      </c>
      <c r="K14" s="14" t="s">
        <v>86</v>
      </c>
      <c r="L14" s="17">
        <v>645223.17949999985</v>
      </c>
      <c r="N14" s="14" t="s">
        <v>56</v>
      </c>
      <c r="O14" s="17">
        <v>24075.482</v>
      </c>
      <c r="Q14" s="2" t="str">
        <f t="shared" si="0"/>
        <v>Finland</v>
      </c>
      <c r="R14" s="2">
        <f t="shared" si="1"/>
        <v>24075.482</v>
      </c>
    </row>
    <row r="15" spans="1:18">
      <c r="A15" s="14" t="s">
        <v>79</v>
      </c>
      <c r="B15" s="18">
        <v>69504.337000000014</v>
      </c>
      <c r="C15" s="18">
        <v>31109.926999999985</v>
      </c>
      <c r="E15" s="14" t="s">
        <v>64</v>
      </c>
      <c r="F15" s="18">
        <v>55102.048500000012</v>
      </c>
      <c r="N15" s="14" t="s">
        <v>64</v>
      </c>
      <c r="O15" s="18">
        <v>55102.048500000012</v>
      </c>
      <c r="Q15" s="2" t="str">
        <f t="shared" si="0"/>
        <v>France</v>
      </c>
      <c r="R15" s="2">
        <f t="shared" si="1"/>
        <v>55102.048500000012</v>
      </c>
    </row>
    <row r="16" spans="1:18">
      <c r="A16" s="14" t="s">
        <v>80</v>
      </c>
      <c r="B16" s="18">
        <v>66442.23599999999</v>
      </c>
      <c r="C16" s="18">
        <v>31035.085999999967</v>
      </c>
      <c r="E16" s="14" t="s">
        <v>60</v>
      </c>
      <c r="F16" s="18">
        <v>70034.105500000005</v>
      </c>
      <c r="N16" s="14" t="s">
        <v>60</v>
      </c>
      <c r="O16" s="18">
        <v>70034.105500000005</v>
      </c>
      <c r="Q16" s="2" t="str">
        <f t="shared" si="0"/>
        <v>Germany</v>
      </c>
      <c r="R16" s="2">
        <f t="shared" si="1"/>
        <v>70034.105500000005</v>
      </c>
    </row>
    <row r="17" spans="1:18">
      <c r="A17" s="14" t="s">
        <v>81</v>
      </c>
      <c r="B17" s="18">
        <v>57609.044499999975</v>
      </c>
      <c r="C17" s="18">
        <v>27126.764499999972</v>
      </c>
      <c r="E17" s="14" t="s">
        <v>35</v>
      </c>
      <c r="F17" s="18">
        <v>16596.517499999994</v>
      </c>
      <c r="N17" s="14" t="s">
        <v>35</v>
      </c>
      <c r="O17" s="17">
        <v>16596.517499999994</v>
      </c>
      <c r="Q17" s="2" t="str">
        <f t="shared" si="0"/>
        <v>Ireland</v>
      </c>
      <c r="R17" s="2">
        <f t="shared" si="1"/>
        <v>16596.517499999994</v>
      </c>
    </row>
    <row r="18" spans="1:18">
      <c r="A18" s="14" t="s">
        <v>82</v>
      </c>
      <c r="B18" s="18">
        <v>53609.278500000037</v>
      </c>
      <c r="C18" s="18">
        <v>25001.058499999999</v>
      </c>
      <c r="E18" s="14" t="s">
        <v>67</v>
      </c>
      <c r="F18" s="18">
        <v>50319.473499999986</v>
      </c>
      <c r="N18" s="14" t="s">
        <v>67</v>
      </c>
      <c r="O18" s="18">
        <v>50319.473499999986</v>
      </c>
      <c r="Q18" s="2" t="str">
        <f t="shared" si="0"/>
        <v>Italy</v>
      </c>
      <c r="R18" s="2">
        <f t="shared" si="1"/>
        <v>50319.473499999986</v>
      </c>
    </row>
    <row r="19" spans="1:18">
      <c r="A19" s="14" t="s">
        <v>83</v>
      </c>
      <c r="B19" s="18">
        <v>49147.535000000003</v>
      </c>
      <c r="C19" s="18">
        <v>22793.035</v>
      </c>
      <c r="E19" s="14" t="s">
        <v>48</v>
      </c>
      <c r="F19" s="18">
        <v>42192.776500000007</v>
      </c>
      <c r="N19" s="14" t="s">
        <v>48</v>
      </c>
      <c r="O19" s="17">
        <v>42192.776500000007</v>
      </c>
      <c r="Q19" s="2" t="str">
        <f t="shared" si="0"/>
        <v>Netherlands</v>
      </c>
      <c r="R19" s="2">
        <f t="shared" si="1"/>
        <v>42192.776500000007</v>
      </c>
    </row>
    <row r="20" spans="1:18">
      <c r="A20" s="14" t="s">
        <v>84</v>
      </c>
      <c r="B20" s="18">
        <v>65523.639499999968</v>
      </c>
      <c r="C20" s="18">
        <v>28666.869500000012</v>
      </c>
      <c r="E20" s="14" t="s">
        <v>69</v>
      </c>
      <c r="F20" s="18">
        <v>26376.673999999999</v>
      </c>
      <c r="N20" s="14" t="s">
        <v>69</v>
      </c>
      <c r="O20" s="17">
        <v>26376.673999999999</v>
      </c>
      <c r="Q20" s="2" t="str">
        <f t="shared" si="0"/>
        <v>Norway</v>
      </c>
      <c r="R20" s="2">
        <f t="shared" si="1"/>
        <v>26376.673999999999</v>
      </c>
    </row>
    <row r="21" spans="1:18">
      <c r="A21" s="14" t="s">
        <v>85</v>
      </c>
      <c r="B21" s="18">
        <v>51026.850000000006</v>
      </c>
      <c r="C21" s="18">
        <v>22442.840000000007</v>
      </c>
      <c r="E21" s="14" t="s">
        <v>66</v>
      </c>
      <c r="F21" s="18">
        <v>40290.002</v>
      </c>
      <c r="N21" s="14" t="s">
        <v>66</v>
      </c>
      <c r="O21" s="17">
        <v>40290.002</v>
      </c>
      <c r="Q21" s="2" t="str">
        <f t="shared" si="0"/>
        <v>Poland</v>
      </c>
      <c r="R21" s="2">
        <f t="shared" si="1"/>
        <v>40290.002</v>
      </c>
    </row>
    <row r="22" spans="1:18">
      <c r="A22" s="14" t="s">
        <v>86</v>
      </c>
      <c r="B22" s="17">
        <v>645223.17949999985</v>
      </c>
      <c r="C22" s="17">
        <v>296384.24949999998</v>
      </c>
      <c r="E22" s="14" t="s">
        <v>53</v>
      </c>
      <c r="F22" s="18">
        <v>27591.421000000006</v>
      </c>
      <c r="N22" s="14" t="s">
        <v>53</v>
      </c>
      <c r="O22" s="17">
        <v>27591.421000000006</v>
      </c>
      <c r="Q22" s="2" t="str">
        <f t="shared" si="0"/>
        <v>Portugal</v>
      </c>
      <c r="R22" s="2">
        <f t="shared" si="1"/>
        <v>27591.421000000006</v>
      </c>
    </row>
    <row r="23" spans="1:18">
      <c r="E23" s="14" t="s">
        <v>18</v>
      </c>
      <c r="F23" s="18">
        <v>46624.590999999986</v>
      </c>
      <c r="N23" s="14" t="s">
        <v>18</v>
      </c>
      <c r="O23" s="18">
        <v>46624.590999999986</v>
      </c>
      <c r="Q23" s="2" t="str">
        <f t="shared" si="0"/>
        <v>Spain</v>
      </c>
      <c r="R23" s="2">
        <f t="shared" si="1"/>
        <v>46624.590999999986</v>
      </c>
    </row>
    <row r="24" spans="1:18">
      <c r="E24" s="14" t="s">
        <v>29</v>
      </c>
      <c r="F24" s="18">
        <v>35977.811999999991</v>
      </c>
      <c r="N24" s="14" t="s">
        <v>29</v>
      </c>
      <c r="O24" s="17">
        <v>35977.811999999991</v>
      </c>
      <c r="Q24" s="2" t="str">
        <f t="shared" si="0"/>
        <v>Sweden</v>
      </c>
      <c r="R24" s="2">
        <f t="shared" si="1"/>
        <v>35977.811999999991</v>
      </c>
    </row>
    <row r="25" spans="1:18">
      <c r="E25" s="14" t="s">
        <v>58</v>
      </c>
      <c r="F25" s="18">
        <v>24731.628500000003</v>
      </c>
      <c r="N25" s="14" t="s">
        <v>58</v>
      </c>
      <c r="O25" s="17">
        <v>24731.628500000003</v>
      </c>
      <c r="Q25" s="2" t="str">
        <f t="shared" si="0"/>
        <v>Switzerland</v>
      </c>
      <c r="R25" s="2">
        <f t="shared" si="1"/>
        <v>24731.628500000003</v>
      </c>
    </row>
    <row r="26" spans="1:18">
      <c r="E26" s="14" t="s">
        <v>50</v>
      </c>
      <c r="F26" s="18">
        <v>74427.368000000002</v>
      </c>
      <c r="N26" s="14" t="s">
        <v>50</v>
      </c>
      <c r="O26" s="18">
        <v>74427.368000000002</v>
      </c>
      <c r="Q26" s="2" t="str">
        <f t="shared" si="0"/>
        <v>United Kingdom</v>
      </c>
      <c r="R26" s="2">
        <f t="shared" si="1"/>
        <v>74427.368000000002</v>
      </c>
    </row>
    <row r="27" spans="1:18">
      <c r="E27" s="14" t="s">
        <v>86</v>
      </c>
      <c r="F27" s="17">
        <v>645223.17949999997</v>
      </c>
      <c r="N27" s="14" t="s">
        <v>86</v>
      </c>
      <c r="O27" s="17">
        <v>645223.17949999997</v>
      </c>
      <c r="Q27" s="2" t="str">
        <f t="shared" si="0"/>
        <v>Grand Total</v>
      </c>
      <c r="R27" s="2">
        <f t="shared" si="1"/>
        <v>645223.17949999997</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251EB-096B-4D5A-9DD8-B907CD4F348F}">
  <dimension ref="A1:Z102"/>
  <sheetViews>
    <sheetView showGridLines="0" tabSelected="1" zoomScale="76" zoomScaleNormal="70" workbookViewId="0">
      <selection activeCell="AB16" sqref="AB16"/>
    </sheetView>
  </sheetViews>
  <sheetFormatPr defaultRowHeight="14.4"/>
  <sheetData>
    <row r="1" spans="1:26">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c r="A36" s="16"/>
      <c r="B36" s="16"/>
      <c r="C36" s="16"/>
      <c r="D36" s="16"/>
      <c r="E36" s="16"/>
      <c r="F36" s="16"/>
      <c r="G36" s="16"/>
      <c r="H36" s="16"/>
      <c r="I36" s="16"/>
      <c r="J36" s="16"/>
      <c r="K36" s="16"/>
      <c r="L36" s="16"/>
      <c r="M36" s="16"/>
      <c r="N36" s="16"/>
      <c r="O36" s="16"/>
      <c r="P36" s="16"/>
      <c r="Q36" s="16"/>
      <c r="R36" s="16"/>
      <c r="S36" s="19"/>
      <c r="T36" s="16"/>
      <c r="U36" s="16"/>
      <c r="V36" s="16"/>
      <c r="W36" s="16"/>
      <c r="X36" s="16"/>
      <c r="Y36" s="16"/>
      <c r="Z36" s="16"/>
    </row>
    <row r="37" spans="1:26">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c r="A38" s="16"/>
      <c r="B38" s="16"/>
      <c r="C38" s="16"/>
      <c r="D38" s="16"/>
      <c r="E38" s="16"/>
      <c r="F38" s="16"/>
      <c r="G38" s="16"/>
      <c r="H38" s="16"/>
      <c r="I38" s="16"/>
      <c r="J38" s="16"/>
      <c r="K38" s="16"/>
      <c r="L38" s="16"/>
      <c r="M38" s="16"/>
      <c r="N38" s="16"/>
      <c r="O38" s="16"/>
      <c r="P38" s="16"/>
      <c r="Q38" s="16"/>
      <c r="R38" s="16"/>
      <c r="S38" s="16"/>
      <c r="T38" s="16"/>
      <c r="U38" s="16"/>
      <c r="V38" s="16"/>
      <c r="W38" s="16"/>
      <c r="X38" s="16"/>
      <c r="Y38" s="20"/>
      <c r="Z38" s="16"/>
    </row>
    <row r="39" spans="1:26">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c r="A89" s="16"/>
      <c r="B89" s="16"/>
      <c r="C89" s="16"/>
      <c r="D89" s="16"/>
      <c r="E89" s="16"/>
      <c r="F89" s="16"/>
      <c r="G89" s="16"/>
      <c r="H89" s="16"/>
      <c r="I89" s="16"/>
      <c r="J89" s="16"/>
      <c r="K89" s="16"/>
      <c r="L89" s="16"/>
      <c r="M89" s="16"/>
      <c r="N89" s="16"/>
      <c r="O89" s="16"/>
      <c r="P89" s="16"/>
      <c r="Q89" s="16"/>
      <c r="R89" s="16"/>
      <c r="S89" s="16"/>
      <c r="T89" s="16"/>
      <c r="U89" s="16"/>
      <c r="V89" s="16"/>
      <c r="W89" s="16"/>
    </row>
    <row r="90" spans="1:26">
      <c r="A90" s="16"/>
      <c r="B90" s="16"/>
      <c r="C90" s="16"/>
      <c r="D90" s="16"/>
      <c r="E90" s="16"/>
      <c r="F90" s="16"/>
      <c r="G90" s="16"/>
      <c r="H90" s="16"/>
      <c r="I90" s="16"/>
      <c r="J90" s="16"/>
      <c r="K90" s="16"/>
      <c r="L90" s="16"/>
      <c r="M90" s="16"/>
      <c r="N90" s="16"/>
      <c r="O90" s="16"/>
      <c r="P90" s="16"/>
      <c r="Q90" s="16"/>
      <c r="R90" s="16"/>
      <c r="S90" s="16"/>
      <c r="T90" s="16"/>
      <c r="U90" s="16"/>
      <c r="V90" s="16"/>
      <c r="W90" s="16"/>
    </row>
    <row r="91" spans="1:26">
      <c r="A91" s="16"/>
      <c r="B91" s="16"/>
      <c r="C91" s="16"/>
      <c r="D91" s="16"/>
      <c r="E91" s="16"/>
      <c r="F91" s="16"/>
      <c r="G91" s="16"/>
      <c r="H91" s="16"/>
      <c r="I91" s="16"/>
      <c r="J91" s="16"/>
      <c r="K91" s="16"/>
      <c r="L91" s="16"/>
      <c r="M91" s="16"/>
      <c r="N91" s="16"/>
      <c r="O91" s="16"/>
      <c r="P91" s="16"/>
      <c r="Q91" s="16"/>
      <c r="R91" s="16"/>
      <c r="S91" s="16"/>
      <c r="T91" s="16"/>
      <c r="U91" s="16"/>
      <c r="V91" s="16"/>
      <c r="W91" s="16"/>
    </row>
    <row r="92" spans="1:26">
      <c r="A92" s="16"/>
      <c r="B92" s="16"/>
      <c r="C92" s="16"/>
      <c r="D92" s="16"/>
      <c r="E92" s="16"/>
      <c r="F92" s="16"/>
      <c r="G92" s="16"/>
      <c r="H92" s="16"/>
      <c r="I92" s="16"/>
      <c r="J92" s="16"/>
      <c r="K92" s="16"/>
      <c r="L92" s="16"/>
      <c r="M92" s="16"/>
      <c r="N92" s="16"/>
      <c r="O92" s="16"/>
      <c r="P92" s="16"/>
      <c r="Q92" s="16"/>
      <c r="R92" s="16"/>
      <c r="S92" s="16"/>
      <c r="T92" s="16"/>
      <c r="U92" s="16"/>
      <c r="V92" s="16"/>
      <c r="W92" s="16"/>
    </row>
    <row r="93" spans="1:26">
      <c r="A93" s="16"/>
      <c r="B93" s="16"/>
      <c r="C93" s="16"/>
      <c r="D93" s="16"/>
      <c r="E93" s="16"/>
      <c r="F93" s="16"/>
      <c r="G93" s="16"/>
      <c r="H93" s="16"/>
      <c r="I93" s="16"/>
      <c r="J93" s="16"/>
      <c r="K93" s="16"/>
      <c r="L93" s="16"/>
      <c r="M93" s="16"/>
      <c r="N93" s="16"/>
      <c r="O93" s="16"/>
      <c r="P93" s="16"/>
      <c r="Q93" s="16"/>
      <c r="R93" s="16"/>
      <c r="S93" s="16"/>
      <c r="T93" s="16"/>
      <c r="U93" s="16"/>
      <c r="V93" s="16"/>
      <c r="W93" s="16"/>
    </row>
    <row r="94" spans="1:26">
      <c r="A94" s="16"/>
      <c r="B94" s="16"/>
      <c r="C94" s="16"/>
      <c r="D94" s="16"/>
      <c r="E94" s="16"/>
      <c r="F94" s="16"/>
      <c r="G94" s="16"/>
      <c r="H94" s="16"/>
      <c r="I94" s="16"/>
      <c r="J94" s="16"/>
      <c r="K94" s="16"/>
      <c r="L94" s="16"/>
      <c r="M94" s="16"/>
      <c r="N94" s="16"/>
      <c r="O94" s="16"/>
      <c r="P94" s="16"/>
      <c r="Q94" s="16"/>
      <c r="R94" s="16"/>
      <c r="S94" s="16"/>
      <c r="T94" s="16"/>
      <c r="U94" s="16"/>
      <c r="V94" s="16"/>
      <c r="W94" s="16"/>
    </row>
    <row r="95" spans="1:26">
      <c r="A95" s="16"/>
      <c r="B95" s="16"/>
      <c r="C95" s="16"/>
      <c r="D95" s="16"/>
      <c r="E95" s="16"/>
      <c r="F95" s="16"/>
      <c r="G95" s="16"/>
      <c r="H95" s="16"/>
      <c r="I95" s="16"/>
      <c r="J95" s="16"/>
      <c r="K95" s="16"/>
      <c r="L95" s="16"/>
      <c r="M95" s="16"/>
      <c r="N95" s="16"/>
      <c r="O95" s="16"/>
      <c r="P95" s="16"/>
      <c r="Q95" s="16"/>
      <c r="R95" s="16"/>
      <c r="S95" s="16"/>
      <c r="T95" s="16"/>
      <c r="U95" s="16"/>
      <c r="V95" s="16"/>
      <c r="W95" s="16"/>
    </row>
    <row r="96" spans="1:26">
      <c r="A96" s="16"/>
      <c r="B96" s="16"/>
      <c r="C96" s="16"/>
      <c r="D96" s="16"/>
      <c r="E96" s="16"/>
      <c r="F96" s="16"/>
      <c r="G96" s="16"/>
      <c r="H96" s="16"/>
      <c r="I96" s="16"/>
      <c r="J96" s="16"/>
      <c r="K96" s="16"/>
      <c r="L96" s="16"/>
      <c r="M96" s="16"/>
      <c r="N96" s="16"/>
      <c r="O96" s="16"/>
      <c r="P96" s="16"/>
      <c r="Q96" s="16"/>
      <c r="R96" s="16"/>
      <c r="S96" s="16"/>
      <c r="T96" s="16"/>
      <c r="U96" s="16"/>
      <c r="V96" s="16"/>
      <c r="W96" s="16"/>
    </row>
    <row r="97" spans="1:23">
      <c r="A97" s="16"/>
      <c r="B97" s="16"/>
      <c r="C97" s="16"/>
      <c r="D97" s="16"/>
      <c r="E97" s="16"/>
      <c r="F97" s="16"/>
      <c r="G97" s="16"/>
      <c r="H97" s="16"/>
      <c r="I97" s="16"/>
      <c r="J97" s="16"/>
      <c r="K97" s="16"/>
      <c r="L97" s="16"/>
      <c r="M97" s="16"/>
      <c r="N97" s="16"/>
      <c r="O97" s="16"/>
      <c r="P97" s="16"/>
      <c r="Q97" s="16"/>
      <c r="R97" s="16"/>
      <c r="S97" s="16"/>
      <c r="T97" s="16"/>
      <c r="U97" s="16"/>
      <c r="V97" s="16"/>
      <c r="W97" s="16"/>
    </row>
    <row r="98" spans="1:23">
      <c r="A98" s="16"/>
      <c r="B98" s="16"/>
      <c r="C98" s="16"/>
      <c r="D98" s="16"/>
      <c r="E98" s="16"/>
      <c r="F98" s="16"/>
      <c r="G98" s="16"/>
      <c r="H98" s="16"/>
      <c r="I98" s="16"/>
      <c r="J98" s="16"/>
      <c r="K98" s="16"/>
      <c r="L98" s="16"/>
      <c r="M98" s="16"/>
      <c r="N98" s="16"/>
      <c r="O98" s="16"/>
      <c r="P98" s="16"/>
      <c r="Q98" s="16"/>
      <c r="R98" s="16"/>
      <c r="S98" s="16"/>
      <c r="T98" s="16"/>
      <c r="U98" s="16"/>
      <c r="V98" s="16"/>
      <c r="W98" s="16"/>
    </row>
    <row r="99" spans="1:23">
      <c r="A99" s="16"/>
      <c r="B99" s="16"/>
      <c r="C99" s="16"/>
      <c r="D99" s="16"/>
      <c r="E99" s="16"/>
      <c r="F99" s="16"/>
      <c r="G99" s="16"/>
      <c r="H99" s="16"/>
      <c r="I99" s="16"/>
      <c r="J99" s="16"/>
      <c r="K99" s="16"/>
      <c r="L99" s="16"/>
      <c r="M99" s="16"/>
      <c r="N99" s="16"/>
      <c r="O99" s="16"/>
      <c r="P99" s="16"/>
      <c r="Q99" s="16"/>
      <c r="R99" s="16"/>
      <c r="S99" s="16"/>
      <c r="T99" s="16"/>
      <c r="U99" s="16"/>
      <c r="V99" s="16"/>
      <c r="W99" s="16"/>
    </row>
    <row r="100" spans="1:23">
      <c r="A100" s="16"/>
      <c r="B100" s="16"/>
      <c r="C100" s="16"/>
      <c r="D100" s="16"/>
      <c r="E100" s="16"/>
      <c r="F100" s="16"/>
      <c r="G100" s="16"/>
      <c r="H100" s="16"/>
      <c r="I100" s="16"/>
      <c r="J100" s="16"/>
      <c r="K100" s="16"/>
      <c r="L100" s="16"/>
      <c r="M100" s="16"/>
      <c r="N100" s="16"/>
      <c r="O100" s="16"/>
      <c r="P100" s="16"/>
      <c r="Q100" s="16"/>
      <c r="R100" s="16"/>
      <c r="S100" s="16"/>
      <c r="T100" s="16"/>
      <c r="U100" s="16"/>
      <c r="V100" s="16"/>
      <c r="W100" s="16"/>
    </row>
    <row r="101" spans="1:23">
      <c r="A101" s="16"/>
      <c r="B101" s="16"/>
      <c r="C101" s="16"/>
      <c r="D101" s="16"/>
      <c r="E101" s="16"/>
      <c r="F101" s="16"/>
      <c r="G101" s="16"/>
      <c r="H101" s="16"/>
      <c r="I101" s="16"/>
      <c r="J101" s="16"/>
      <c r="K101" s="16"/>
      <c r="L101" s="16"/>
      <c r="M101" s="16"/>
      <c r="N101" s="16"/>
      <c r="O101" s="16"/>
      <c r="P101" s="16"/>
      <c r="Q101" s="16"/>
      <c r="R101" s="16"/>
      <c r="S101" s="16"/>
      <c r="T101" s="16"/>
      <c r="U101" s="16"/>
      <c r="V101" s="16"/>
      <c r="W101" s="16"/>
    </row>
    <row r="102" spans="1:23">
      <c r="A102" s="16"/>
      <c r="B102" s="16"/>
      <c r="C102" s="16"/>
      <c r="D102" s="16"/>
      <c r="E102" s="16"/>
      <c r="F102" s="16"/>
      <c r="G102" s="16"/>
      <c r="H102" s="16"/>
      <c r="I102" s="16"/>
      <c r="J102" s="16"/>
      <c r="K102" s="16"/>
      <c r="L102" s="16"/>
      <c r="M102" s="16"/>
      <c r="N102" s="16"/>
      <c r="O102" s="16"/>
      <c r="P102" s="16"/>
      <c r="Q102" s="16"/>
      <c r="R102" s="16"/>
      <c r="S102" s="16"/>
      <c r="T102" s="16"/>
      <c r="U102" s="16"/>
      <c r="V102" s="16"/>
      <c r="W102"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DE3D-FDCA-4E99-B694-19EC24CA2030}">
  <sheetPr codeName="Sheet1"/>
  <dimension ref="A1:X2708"/>
  <sheetViews>
    <sheetView workbookViewId="0"/>
  </sheetViews>
  <sheetFormatPr defaultRowHeight="14.4"/>
  <cols>
    <col min="1" max="1" width="5.44140625" bestFit="1" customWidth="1"/>
    <col min="2" max="2" width="13.33203125" customWidth="1"/>
    <col min="3" max="3" width="5.44140625" style="2" bestFit="1" customWidth="1"/>
    <col min="4" max="4" width="8.33203125" style="2" bestFit="1" customWidth="1"/>
    <col min="5" max="5" width="10.5546875" style="2" bestFit="1" customWidth="1"/>
    <col min="6" max="6" width="13.109375" style="2" customWidth="1"/>
    <col min="7" max="7" width="16.88671875" bestFit="1" customWidth="1"/>
    <col min="8" max="8" width="16.109375" bestFit="1" customWidth="1"/>
    <col min="9" max="9" width="15.77734375" customWidth="1"/>
    <col min="10" max="10" width="16.88671875" customWidth="1"/>
    <col min="11" max="11" width="19" customWidth="1"/>
    <col min="12" max="12" width="21.77734375" bestFit="1" customWidth="1"/>
    <col min="13" max="13" width="12.33203125" customWidth="1"/>
    <col min="14" max="14" width="12" customWidth="1"/>
    <col min="15" max="15" width="13.33203125" customWidth="1"/>
    <col min="16" max="16" width="11.5546875" customWidth="1"/>
    <col min="17" max="17" width="10.88671875" customWidth="1"/>
    <col min="18" max="18" width="9.88671875" bestFit="1" customWidth="1"/>
    <col min="19" max="19" width="13.88671875" customWidth="1"/>
    <col min="20" max="20" width="17.44140625" customWidth="1"/>
  </cols>
  <sheetData>
    <row r="1" spans="1:24" ht="15.6">
      <c r="A1" s="3" t="s">
        <v>0</v>
      </c>
      <c r="B1" s="3" t="s">
        <v>1</v>
      </c>
      <c r="C1" s="3" t="s">
        <v>16</v>
      </c>
      <c r="D1" s="3" t="s">
        <v>72</v>
      </c>
      <c r="E1" s="3" t="s">
        <v>70</v>
      </c>
      <c r="F1" s="3" t="s">
        <v>71</v>
      </c>
      <c r="G1" s="3" t="s">
        <v>2</v>
      </c>
      <c r="H1" s="3" t="s">
        <v>3</v>
      </c>
      <c r="I1" s="3" t="s">
        <v>4</v>
      </c>
      <c r="J1" s="3" t="s">
        <v>5</v>
      </c>
      <c r="K1" s="3" t="s">
        <v>6</v>
      </c>
      <c r="L1" s="3" t="s">
        <v>7</v>
      </c>
      <c r="M1" s="3" t="s">
        <v>8</v>
      </c>
      <c r="N1" s="3" t="s">
        <v>9</v>
      </c>
      <c r="O1" s="3" t="s">
        <v>10</v>
      </c>
      <c r="P1" s="3" t="s">
        <v>11</v>
      </c>
      <c r="Q1" s="3" t="s">
        <v>12</v>
      </c>
      <c r="R1" s="3" t="s">
        <v>13</v>
      </c>
      <c r="S1" s="3" t="s">
        <v>14</v>
      </c>
      <c r="T1" s="3" t="s">
        <v>15</v>
      </c>
      <c r="U1" s="3"/>
      <c r="V1" s="3"/>
      <c r="W1" s="3"/>
      <c r="X1" s="3"/>
    </row>
    <row r="2" spans="1:24" ht="15.6">
      <c r="A2" s="4">
        <v>3392</v>
      </c>
      <c r="B2" s="5">
        <v>46023</v>
      </c>
      <c r="C2" s="1">
        <f>YEAR(B2)</f>
        <v>2026</v>
      </c>
      <c r="D2" s="1" t="str">
        <f>"Q" &amp;ROUNDUP(MONTH(SalesDataTable[[#This Row],[Order Date]])/3,0)</f>
        <v>Q1</v>
      </c>
      <c r="E2" s="1">
        <f>MONTH(B2)</f>
        <v>1</v>
      </c>
      <c r="F2" s="1" t="str">
        <f>TEXT(SalesDataTable[[#This Row],[Order Date]],"MMM")</f>
        <v>Jan</v>
      </c>
      <c r="G2" s="6" t="s">
        <v>17</v>
      </c>
      <c r="H2" s="6" t="s">
        <v>18</v>
      </c>
      <c r="I2" s="6" t="s">
        <v>19</v>
      </c>
      <c r="J2" s="6" t="s">
        <v>20</v>
      </c>
      <c r="K2" s="6" t="s">
        <v>21</v>
      </c>
      <c r="L2" s="6" t="s">
        <v>22</v>
      </c>
      <c r="M2" s="11">
        <v>2</v>
      </c>
      <c r="N2" s="8">
        <v>82.06</v>
      </c>
      <c r="O2" s="9">
        <v>0</v>
      </c>
      <c r="P2" s="8">
        <v>42.94</v>
      </c>
      <c r="Q2" s="8">
        <v>164.12</v>
      </c>
      <c r="R2" s="8">
        <v>85.88</v>
      </c>
      <c r="S2" s="8">
        <v>78.240000000000009</v>
      </c>
      <c r="T2" s="10">
        <v>0.476724348038021</v>
      </c>
      <c r="U2" s="7"/>
      <c r="V2" s="10"/>
      <c r="W2" s="11"/>
      <c r="X2" s="10"/>
    </row>
    <row r="3" spans="1:24" ht="15.6">
      <c r="A3" s="4">
        <v>4836</v>
      </c>
      <c r="B3" s="5">
        <v>46024</v>
      </c>
      <c r="C3" s="1">
        <f t="shared" ref="C3:C66" si="0">YEAR(B3)</f>
        <v>2026</v>
      </c>
      <c r="D3" s="1" t="str">
        <f>"Q" &amp;ROUNDUP(MONTH(SalesDataTable[[#This Row],[Order Date]])/3,0)</f>
        <v>Q1</v>
      </c>
      <c r="E3" s="1">
        <f t="shared" ref="E3:E66" si="1">MONTH(B3)</f>
        <v>1</v>
      </c>
      <c r="F3" s="1" t="str">
        <f>TEXT(SalesDataTable[[#This Row],[Order Date]],"MMM")</f>
        <v>Jan</v>
      </c>
      <c r="G3" s="6" t="s">
        <v>23</v>
      </c>
      <c r="H3" s="6" t="s">
        <v>24</v>
      </c>
      <c r="I3" s="6" t="s">
        <v>25</v>
      </c>
      <c r="J3" s="6" t="s">
        <v>20</v>
      </c>
      <c r="K3" s="6" t="s">
        <v>26</v>
      </c>
      <c r="L3" s="6" t="s">
        <v>27</v>
      </c>
      <c r="M3" s="11">
        <v>4</v>
      </c>
      <c r="N3" s="8">
        <v>94.18</v>
      </c>
      <c r="O3" s="9">
        <v>0.15</v>
      </c>
      <c r="P3" s="8">
        <v>45.03</v>
      </c>
      <c r="Q3" s="8">
        <v>320.21199999999999</v>
      </c>
      <c r="R3" s="8">
        <v>180.12</v>
      </c>
      <c r="S3" s="8">
        <v>140.09199999999998</v>
      </c>
      <c r="T3" s="10">
        <v>0.43749765780170635</v>
      </c>
      <c r="U3" s="7"/>
      <c r="V3" s="10"/>
      <c r="W3" s="11"/>
      <c r="X3" s="10"/>
    </row>
    <row r="4" spans="1:24" ht="15.6">
      <c r="A4" s="4">
        <v>163</v>
      </c>
      <c r="B4" s="5">
        <v>46025</v>
      </c>
      <c r="C4" s="1">
        <f t="shared" si="0"/>
        <v>2026</v>
      </c>
      <c r="D4" s="1" t="str">
        <f>"Q" &amp;ROUNDUP(MONTH(SalesDataTable[[#This Row],[Order Date]])/3,0)</f>
        <v>Q1</v>
      </c>
      <c r="E4" s="1">
        <f t="shared" si="1"/>
        <v>1</v>
      </c>
      <c r="F4" s="1" t="str">
        <f>TEXT(SalesDataTable[[#This Row],[Order Date]],"MMM")</f>
        <v>Jan</v>
      </c>
      <c r="G4" s="6" t="s">
        <v>28</v>
      </c>
      <c r="H4" s="6" t="s">
        <v>29</v>
      </c>
      <c r="I4" s="6" t="s">
        <v>19</v>
      </c>
      <c r="J4" s="6" t="s">
        <v>30</v>
      </c>
      <c r="K4" s="6" t="s">
        <v>31</v>
      </c>
      <c r="L4" s="6" t="s">
        <v>32</v>
      </c>
      <c r="M4" s="11">
        <v>2</v>
      </c>
      <c r="N4" s="8">
        <v>36.72</v>
      </c>
      <c r="O4" s="9">
        <v>0.05</v>
      </c>
      <c r="P4" s="8">
        <v>13.76</v>
      </c>
      <c r="Q4" s="8">
        <v>69.768000000000001</v>
      </c>
      <c r="R4" s="8">
        <v>27.52</v>
      </c>
      <c r="S4" s="8">
        <v>42.248000000000005</v>
      </c>
      <c r="T4" s="10">
        <v>0.60554982226808862</v>
      </c>
      <c r="U4" s="7"/>
      <c r="V4" s="10"/>
      <c r="W4" s="11"/>
      <c r="X4" s="10"/>
    </row>
    <row r="5" spans="1:24" ht="15.6">
      <c r="A5" s="4">
        <v>542</v>
      </c>
      <c r="B5" s="5">
        <v>46025</v>
      </c>
      <c r="C5" s="1">
        <f t="shared" si="0"/>
        <v>2026</v>
      </c>
      <c r="D5" s="1" t="str">
        <f>"Q" &amp;ROUNDUP(MONTH(SalesDataTable[[#This Row],[Order Date]])/3,0)</f>
        <v>Q1</v>
      </c>
      <c r="E5" s="1">
        <f t="shared" si="1"/>
        <v>1</v>
      </c>
      <c r="F5" s="1" t="str">
        <f>TEXT(SalesDataTable[[#This Row],[Order Date]],"MMM")</f>
        <v>Jan</v>
      </c>
      <c r="G5" s="6" t="s">
        <v>17</v>
      </c>
      <c r="H5" s="6" t="s">
        <v>18</v>
      </c>
      <c r="I5" s="6" t="s">
        <v>25</v>
      </c>
      <c r="J5" s="6" t="s">
        <v>33</v>
      </c>
      <c r="K5" s="6" t="s">
        <v>26</v>
      </c>
      <c r="L5" s="6" t="s">
        <v>34</v>
      </c>
      <c r="M5" s="11">
        <v>4</v>
      </c>
      <c r="N5" s="8">
        <v>143.66999999999999</v>
      </c>
      <c r="O5" s="9">
        <v>0.1</v>
      </c>
      <c r="P5" s="8">
        <v>81.22</v>
      </c>
      <c r="Q5" s="8">
        <v>517.21199999999999</v>
      </c>
      <c r="R5" s="8">
        <v>324.88</v>
      </c>
      <c r="S5" s="8">
        <v>192.33199999999999</v>
      </c>
      <c r="T5" s="10">
        <v>0.37186298848441257</v>
      </c>
      <c r="U5" s="7"/>
      <c r="V5" s="10"/>
      <c r="W5" s="11"/>
      <c r="X5" s="10"/>
    </row>
    <row r="6" spans="1:24" ht="15.6">
      <c r="A6" s="4">
        <v>2002</v>
      </c>
      <c r="B6" s="5">
        <v>46025</v>
      </c>
      <c r="C6" s="1">
        <f t="shared" si="0"/>
        <v>2026</v>
      </c>
      <c r="D6" s="1" t="str">
        <f>"Q" &amp;ROUNDUP(MONTH(SalesDataTable[[#This Row],[Order Date]])/3,0)</f>
        <v>Q1</v>
      </c>
      <c r="E6" s="1">
        <f t="shared" si="1"/>
        <v>1</v>
      </c>
      <c r="F6" s="1" t="str">
        <f>TEXT(SalesDataTable[[#This Row],[Order Date]],"MMM")</f>
        <v>Jan</v>
      </c>
      <c r="G6" s="6" t="s">
        <v>17</v>
      </c>
      <c r="H6" s="6" t="s">
        <v>18</v>
      </c>
      <c r="I6" s="6" t="s">
        <v>25</v>
      </c>
      <c r="J6" s="6" t="s">
        <v>33</v>
      </c>
      <c r="K6" s="6" t="s">
        <v>31</v>
      </c>
      <c r="L6" s="6" t="s">
        <v>32</v>
      </c>
      <c r="M6" s="11">
        <v>3</v>
      </c>
      <c r="N6" s="8">
        <v>36.53</v>
      </c>
      <c r="O6" s="9">
        <v>0.15</v>
      </c>
      <c r="P6" s="8">
        <v>13.67</v>
      </c>
      <c r="Q6" s="8">
        <v>93.151499999999999</v>
      </c>
      <c r="R6" s="8">
        <v>41.01</v>
      </c>
      <c r="S6" s="8">
        <v>52.141500000000001</v>
      </c>
      <c r="T6" s="10">
        <v>0.55974944042769037</v>
      </c>
      <c r="U6" s="7"/>
      <c r="V6" s="10"/>
      <c r="W6" s="11"/>
      <c r="X6" s="10"/>
    </row>
    <row r="7" spans="1:24" ht="15.6">
      <c r="A7" s="4">
        <v>2005</v>
      </c>
      <c r="B7" s="5">
        <v>46025</v>
      </c>
      <c r="C7" s="1">
        <f t="shared" si="0"/>
        <v>2026</v>
      </c>
      <c r="D7" s="1" t="str">
        <f>"Q" &amp;ROUNDUP(MONTH(SalesDataTable[[#This Row],[Order Date]])/3,0)</f>
        <v>Q1</v>
      </c>
      <c r="E7" s="1">
        <f t="shared" si="1"/>
        <v>1</v>
      </c>
      <c r="F7" s="1" t="str">
        <f>TEXT(SalesDataTable[[#This Row],[Order Date]],"MMM")</f>
        <v>Jan</v>
      </c>
      <c r="G7" s="6" t="s">
        <v>28</v>
      </c>
      <c r="H7" s="6" t="s">
        <v>35</v>
      </c>
      <c r="I7" s="6" t="s">
        <v>36</v>
      </c>
      <c r="J7" s="6" t="s">
        <v>30</v>
      </c>
      <c r="K7" s="6" t="s">
        <v>31</v>
      </c>
      <c r="L7" s="6" t="s">
        <v>32</v>
      </c>
      <c r="M7" s="11">
        <v>1</v>
      </c>
      <c r="N7" s="8">
        <v>35.340000000000003</v>
      </c>
      <c r="O7" s="9">
        <v>0</v>
      </c>
      <c r="P7" s="8">
        <v>13.37</v>
      </c>
      <c r="Q7" s="8">
        <v>35.340000000000003</v>
      </c>
      <c r="R7" s="8">
        <v>13.37</v>
      </c>
      <c r="S7" s="8">
        <v>21.970000000000006</v>
      </c>
      <c r="T7" s="10">
        <v>0.62167515563101317</v>
      </c>
      <c r="U7" s="7"/>
      <c r="V7" s="10"/>
      <c r="W7" s="11"/>
      <c r="X7" s="10"/>
    </row>
    <row r="8" spans="1:24" ht="15.6">
      <c r="A8" s="4">
        <v>2937</v>
      </c>
      <c r="B8" s="5">
        <v>46025</v>
      </c>
      <c r="C8" s="1">
        <f t="shared" si="0"/>
        <v>2026</v>
      </c>
      <c r="D8" s="1" t="str">
        <f>"Q" &amp;ROUNDUP(MONTH(SalesDataTable[[#This Row],[Order Date]])/3,0)</f>
        <v>Q1</v>
      </c>
      <c r="E8" s="1">
        <f t="shared" si="1"/>
        <v>1</v>
      </c>
      <c r="F8" s="1" t="str">
        <f>TEXT(SalesDataTable[[#This Row],[Order Date]],"MMM")</f>
        <v>Jan</v>
      </c>
      <c r="G8" s="6" t="s">
        <v>37</v>
      </c>
      <c r="H8" s="6" t="s">
        <v>38</v>
      </c>
      <c r="I8" s="6" t="s">
        <v>25</v>
      </c>
      <c r="J8" s="6" t="s">
        <v>20</v>
      </c>
      <c r="K8" s="6" t="s">
        <v>21</v>
      </c>
      <c r="L8" s="6" t="s">
        <v>39</v>
      </c>
      <c r="M8" s="11">
        <v>8</v>
      </c>
      <c r="N8" s="8">
        <v>49.6</v>
      </c>
      <c r="O8" s="9">
        <v>0.1</v>
      </c>
      <c r="P8" s="8">
        <v>23.05</v>
      </c>
      <c r="Q8" s="8">
        <v>357.12</v>
      </c>
      <c r="R8" s="8">
        <v>184.4</v>
      </c>
      <c r="S8" s="8">
        <v>172.72</v>
      </c>
      <c r="T8" s="10">
        <v>0.4836469534050179</v>
      </c>
      <c r="U8" s="7"/>
      <c r="V8" s="10"/>
      <c r="W8" s="11"/>
      <c r="X8" s="10"/>
    </row>
    <row r="9" spans="1:24" ht="15.6">
      <c r="A9" s="4">
        <v>3326</v>
      </c>
      <c r="B9" s="5">
        <v>46025</v>
      </c>
      <c r="C9" s="1">
        <f t="shared" si="0"/>
        <v>2026</v>
      </c>
      <c r="D9" s="1" t="str">
        <f>"Q" &amp;ROUNDUP(MONTH(SalesDataTable[[#This Row],[Order Date]])/3,0)</f>
        <v>Q1</v>
      </c>
      <c r="E9" s="1">
        <f t="shared" si="1"/>
        <v>1</v>
      </c>
      <c r="F9" s="1" t="str">
        <f>TEXT(SalesDataTable[[#This Row],[Order Date]],"MMM")</f>
        <v>Jan</v>
      </c>
      <c r="G9" s="6" t="s">
        <v>17</v>
      </c>
      <c r="H9" s="6" t="s">
        <v>18</v>
      </c>
      <c r="I9" s="6" t="s">
        <v>36</v>
      </c>
      <c r="J9" s="6" t="s">
        <v>30</v>
      </c>
      <c r="K9" s="6" t="s">
        <v>40</v>
      </c>
      <c r="L9" s="6" t="s">
        <v>41</v>
      </c>
      <c r="M9" s="11">
        <v>2</v>
      </c>
      <c r="N9" s="8">
        <v>347.51</v>
      </c>
      <c r="O9" s="9">
        <v>0</v>
      </c>
      <c r="P9" s="8">
        <v>190.16</v>
      </c>
      <c r="Q9" s="8">
        <v>695.02</v>
      </c>
      <c r="R9" s="8">
        <v>380.32</v>
      </c>
      <c r="S9" s="8">
        <v>314.7</v>
      </c>
      <c r="T9" s="10">
        <v>0.4527927253891974</v>
      </c>
      <c r="U9" s="7"/>
      <c r="V9" s="10"/>
      <c r="W9" s="11"/>
      <c r="X9" s="10"/>
    </row>
    <row r="10" spans="1:24" ht="15.6">
      <c r="A10" s="4">
        <v>3863</v>
      </c>
      <c r="B10" s="5">
        <v>46025</v>
      </c>
      <c r="C10" s="1">
        <f t="shared" si="0"/>
        <v>2026</v>
      </c>
      <c r="D10" s="1" t="str">
        <f>"Q" &amp;ROUNDUP(MONTH(SalesDataTable[[#This Row],[Order Date]])/3,0)</f>
        <v>Q1</v>
      </c>
      <c r="E10" s="1">
        <f t="shared" si="1"/>
        <v>1</v>
      </c>
      <c r="F10" s="1" t="str">
        <f>TEXT(SalesDataTable[[#This Row],[Order Date]],"MMM")</f>
        <v>Jan</v>
      </c>
      <c r="G10" s="6" t="s">
        <v>28</v>
      </c>
      <c r="H10" s="6" t="s">
        <v>42</v>
      </c>
      <c r="I10" s="6" t="s">
        <v>25</v>
      </c>
      <c r="J10" s="6" t="s">
        <v>20</v>
      </c>
      <c r="K10" s="6" t="s">
        <v>21</v>
      </c>
      <c r="L10" s="6" t="s">
        <v>43</v>
      </c>
      <c r="M10" s="11">
        <v>12</v>
      </c>
      <c r="N10" s="8">
        <v>41.22</v>
      </c>
      <c r="O10" s="9">
        <v>0.1</v>
      </c>
      <c r="P10" s="8">
        <v>16.64</v>
      </c>
      <c r="Q10" s="8">
        <v>445.17599999999999</v>
      </c>
      <c r="R10" s="8">
        <v>199.68</v>
      </c>
      <c r="S10" s="8">
        <v>245.49599999999998</v>
      </c>
      <c r="T10" s="10">
        <v>0.55145829963879456</v>
      </c>
      <c r="U10" s="7"/>
      <c r="V10" s="10"/>
      <c r="W10" s="11"/>
      <c r="X10" s="10"/>
    </row>
    <row r="11" spans="1:24" ht="15.6">
      <c r="A11" s="4">
        <v>4910</v>
      </c>
      <c r="B11" s="5">
        <v>46025</v>
      </c>
      <c r="C11" s="1">
        <f t="shared" si="0"/>
        <v>2026</v>
      </c>
      <c r="D11" s="1" t="str">
        <f>"Q" &amp;ROUNDUP(MONTH(SalesDataTable[[#This Row],[Order Date]])/3,0)</f>
        <v>Q1</v>
      </c>
      <c r="E11" s="1">
        <f t="shared" si="1"/>
        <v>1</v>
      </c>
      <c r="F11" s="1" t="str">
        <f>TEXT(SalesDataTable[[#This Row],[Order Date]],"MMM")</f>
        <v>Jan</v>
      </c>
      <c r="G11" s="6" t="s">
        <v>28</v>
      </c>
      <c r="H11" s="6" t="s">
        <v>35</v>
      </c>
      <c r="I11" s="6" t="s">
        <v>36</v>
      </c>
      <c r="J11" s="6" t="s">
        <v>33</v>
      </c>
      <c r="K11" s="6" t="s">
        <v>40</v>
      </c>
      <c r="L11" s="6" t="s">
        <v>41</v>
      </c>
      <c r="M11" s="11">
        <v>1</v>
      </c>
      <c r="N11" s="8">
        <v>332.18</v>
      </c>
      <c r="O11" s="9">
        <v>0</v>
      </c>
      <c r="P11" s="8">
        <v>195.33</v>
      </c>
      <c r="Q11" s="8">
        <v>332.18</v>
      </c>
      <c r="R11" s="8">
        <v>195.33</v>
      </c>
      <c r="S11" s="8">
        <v>136.85</v>
      </c>
      <c r="T11" s="10">
        <v>0.41197543500511768</v>
      </c>
      <c r="U11" s="7"/>
      <c r="V11" s="10"/>
      <c r="W11" s="11"/>
      <c r="X11" s="10"/>
    </row>
    <row r="12" spans="1:24" ht="15.6">
      <c r="A12" s="4">
        <v>5188</v>
      </c>
      <c r="B12" s="5">
        <v>46025</v>
      </c>
      <c r="C12" s="1">
        <f t="shared" si="0"/>
        <v>2026</v>
      </c>
      <c r="D12" s="1" t="str">
        <f>"Q" &amp;ROUNDUP(MONTH(SalesDataTable[[#This Row],[Order Date]])/3,0)</f>
        <v>Q1</v>
      </c>
      <c r="E12" s="1">
        <f t="shared" si="1"/>
        <v>1</v>
      </c>
      <c r="F12" s="1" t="str">
        <f>TEXT(SalesDataTable[[#This Row],[Order Date]],"MMM")</f>
        <v>Jan</v>
      </c>
      <c r="G12" s="6" t="s">
        <v>23</v>
      </c>
      <c r="H12" s="6" t="s">
        <v>44</v>
      </c>
      <c r="I12" s="6" t="s">
        <v>45</v>
      </c>
      <c r="J12" s="6" t="s">
        <v>20</v>
      </c>
      <c r="K12" s="6" t="s">
        <v>21</v>
      </c>
      <c r="L12" s="6" t="s">
        <v>39</v>
      </c>
      <c r="M12" s="11">
        <v>1</v>
      </c>
      <c r="N12" s="8">
        <v>49.71</v>
      </c>
      <c r="O12" s="9">
        <v>0</v>
      </c>
      <c r="P12" s="8">
        <v>23.15</v>
      </c>
      <c r="Q12" s="8">
        <v>49.71</v>
      </c>
      <c r="R12" s="8">
        <v>23.15</v>
      </c>
      <c r="S12" s="8">
        <v>26.560000000000002</v>
      </c>
      <c r="T12" s="10">
        <v>0.53429893381613358</v>
      </c>
      <c r="U12" s="7"/>
      <c r="V12" s="10"/>
      <c r="W12" s="11"/>
      <c r="X12" s="10"/>
    </row>
    <row r="13" spans="1:24" ht="15.6">
      <c r="A13" s="4">
        <v>845</v>
      </c>
      <c r="B13" s="5">
        <v>46026</v>
      </c>
      <c r="C13" s="1">
        <f t="shared" si="0"/>
        <v>2026</v>
      </c>
      <c r="D13" s="1" t="str">
        <f>"Q" &amp;ROUNDUP(MONTH(SalesDataTable[[#This Row],[Order Date]])/3,0)</f>
        <v>Q1</v>
      </c>
      <c r="E13" s="1">
        <f t="shared" si="1"/>
        <v>1</v>
      </c>
      <c r="F13" s="1" t="str">
        <f>TEXT(SalesDataTable[[#This Row],[Order Date]],"MMM")</f>
        <v>Jan</v>
      </c>
      <c r="G13" s="6" t="s">
        <v>28</v>
      </c>
      <c r="H13" s="6" t="s">
        <v>35</v>
      </c>
      <c r="I13" s="6" t="s">
        <v>19</v>
      </c>
      <c r="J13" s="6" t="s">
        <v>30</v>
      </c>
      <c r="K13" s="6" t="s">
        <v>40</v>
      </c>
      <c r="L13" s="6" t="s">
        <v>46</v>
      </c>
      <c r="M13" s="11">
        <v>2</v>
      </c>
      <c r="N13" s="8">
        <v>194.35</v>
      </c>
      <c r="O13" s="9">
        <v>0</v>
      </c>
      <c r="P13" s="8">
        <v>104.22</v>
      </c>
      <c r="Q13" s="8">
        <v>388.7</v>
      </c>
      <c r="R13" s="8">
        <v>208.44</v>
      </c>
      <c r="S13" s="8">
        <v>180.26</v>
      </c>
      <c r="T13" s="10">
        <v>0.46375096475430921</v>
      </c>
      <c r="U13" s="7"/>
      <c r="V13" s="10"/>
      <c r="W13" s="11"/>
      <c r="X13" s="10"/>
    </row>
    <row r="14" spans="1:24" ht="15.6">
      <c r="A14" s="4">
        <v>1077</v>
      </c>
      <c r="B14" s="5">
        <v>46026</v>
      </c>
      <c r="C14" s="1">
        <f t="shared" si="0"/>
        <v>2026</v>
      </c>
      <c r="D14" s="1" t="str">
        <f>"Q" &amp;ROUNDUP(MONTH(SalesDataTable[[#This Row],[Order Date]])/3,0)</f>
        <v>Q1</v>
      </c>
      <c r="E14" s="1">
        <f t="shared" si="1"/>
        <v>1</v>
      </c>
      <c r="F14" s="1" t="str">
        <f>TEXT(SalesDataTable[[#This Row],[Order Date]],"MMM")</f>
        <v>Jan</v>
      </c>
      <c r="G14" s="6" t="s">
        <v>23</v>
      </c>
      <c r="H14" s="6" t="s">
        <v>44</v>
      </c>
      <c r="I14" s="6" t="s">
        <v>19</v>
      </c>
      <c r="J14" s="6" t="s">
        <v>30</v>
      </c>
      <c r="K14" s="6" t="s">
        <v>21</v>
      </c>
      <c r="L14" s="6" t="s">
        <v>47</v>
      </c>
      <c r="M14" s="11">
        <v>3</v>
      </c>
      <c r="N14" s="8">
        <v>102.12</v>
      </c>
      <c r="O14" s="9">
        <v>0.1</v>
      </c>
      <c r="P14" s="8">
        <v>51.28</v>
      </c>
      <c r="Q14" s="8">
        <v>275.72400000000005</v>
      </c>
      <c r="R14" s="8">
        <v>153.84</v>
      </c>
      <c r="S14" s="8">
        <v>121.88400000000004</v>
      </c>
      <c r="T14" s="10">
        <v>0.44205074639857256</v>
      </c>
      <c r="U14" s="7"/>
      <c r="V14" s="10"/>
      <c r="W14" s="11"/>
      <c r="X14" s="10"/>
    </row>
    <row r="15" spans="1:24" ht="15.6">
      <c r="A15" s="4">
        <v>1237</v>
      </c>
      <c r="B15" s="5">
        <v>46026</v>
      </c>
      <c r="C15" s="1">
        <f t="shared" si="0"/>
        <v>2026</v>
      </c>
      <c r="D15" s="1" t="str">
        <f>"Q" &amp;ROUNDUP(MONTH(SalesDataTable[[#This Row],[Order Date]])/3,0)</f>
        <v>Q1</v>
      </c>
      <c r="E15" s="1">
        <f t="shared" si="1"/>
        <v>1</v>
      </c>
      <c r="F15" s="1" t="str">
        <f>TEXT(SalesDataTable[[#This Row],[Order Date]],"MMM")</f>
        <v>Jan</v>
      </c>
      <c r="G15" s="6" t="s">
        <v>37</v>
      </c>
      <c r="H15" s="6" t="s">
        <v>48</v>
      </c>
      <c r="I15" s="6" t="s">
        <v>36</v>
      </c>
      <c r="J15" s="6" t="s">
        <v>33</v>
      </c>
      <c r="K15" s="6" t="s">
        <v>31</v>
      </c>
      <c r="L15" s="6" t="s">
        <v>49</v>
      </c>
      <c r="M15" s="11">
        <v>1</v>
      </c>
      <c r="N15" s="8">
        <v>46.99</v>
      </c>
      <c r="O15" s="9">
        <v>0.05</v>
      </c>
      <c r="P15" s="8">
        <v>18.11</v>
      </c>
      <c r="Q15" s="8">
        <v>44.640500000000003</v>
      </c>
      <c r="R15" s="8">
        <v>18.11</v>
      </c>
      <c r="S15" s="8">
        <v>26.530500000000004</v>
      </c>
      <c r="T15" s="10">
        <v>0.59431457980981395</v>
      </c>
      <c r="U15" s="7"/>
      <c r="V15" s="10"/>
      <c r="W15" s="11"/>
      <c r="X15" s="10"/>
    </row>
    <row r="16" spans="1:24" ht="15.6">
      <c r="A16" s="4">
        <v>1908</v>
      </c>
      <c r="B16" s="5">
        <v>46026</v>
      </c>
      <c r="C16" s="1">
        <f t="shared" si="0"/>
        <v>2026</v>
      </c>
      <c r="D16" s="1" t="str">
        <f>"Q" &amp;ROUNDUP(MONTH(SalesDataTable[[#This Row],[Order Date]])/3,0)</f>
        <v>Q1</v>
      </c>
      <c r="E16" s="1">
        <f t="shared" si="1"/>
        <v>1</v>
      </c>
      <c r="F16" s="1" t="str">
        <f>TEXT(SalesDataTable[[#This Row],[Order Date]],"MMM")</f>
        <v>Jan</v>
      </c>
      <c r="G16" s="6" t="s">
        <v>37</v>
      </c>
      <c r="H16" s="6" t="s">
        <v>50</v>
      </c>
      <c r="I16" s="6" t="s">
        <v>19</v>
      </c>
      <c r="J16" s="6" t="s">
        <v>30</v>
      </c>
      <c r="K16" s="6" t="s">
        <v>51</v>
      </c>
      <c r="L16" s="6" t="s">
        <v>52</v>
      </c>
      <c r="M16" s="11">
        <v>1</v>
      </c>
      <c r="N16" s="8">
        <v>40</v>
      </c>
      <c r="O16" s="9">
        <v>0</v>
      </c>
      <c r="P16" s="8">
        <v>15.04</v>
      </c>
      <c r="Q16" s="8">
        <v>40</v>
      </c>
      <c r="R16" s="8">
        <v>15.04</v>
      </c>
      <c r="S16" s="8">
        <v>24.96</v>
      </c>
      <c r="T16" s="10">
        <v>0.624</v>
      </c>
      <c r="U16" s="7"/>
      <c r="V16" s="10"/>
      <c r="W16" s="11"/>
      <c r="X16" s="10"/>
    </row>
    <row r="17" spans="1:24" ht="15.6">
      <c r="A17" s="4">
        <v>2245</v>
      </c>
      <c r="B17" s="5">
        <v>46026</v>
      </c>
      <c r="C17" s="1">
        <f t="shared" si="0"/>
        <v>2026</v>
      </c>
      <c r="D17" s="1" t="str">
        <f>"Q" &amp;ROUNDUP(MONTH(SalesDataTable[[#This Row],[Order Date]])/3,0)</f>
        <v>Q1</v>
      </c>
      <c r="E17" s="1">
        <f t="shared" si="1"/>
        <v>1</v>
      </c>
      <c r="F17" s="1" t="str">
        <f>TEXT(SalesDataTable[[#This Row],[Order Date]],"MMM")</f>
        <v>Jan</v>
      </c>
      <c r="G17" s="6" t="s">
        <v>17</v>
      </c>
      <c r="H17" s="6" t="s">
        <v>53</v>
      </c>
      <c r="I17" s="6" t="s">
        <v>19</v>
      </c>
      <c r="J17" s="6" t="s">
        <v>30</v>
      </c>
      <c r="K17" s="6" t="s">
        <v>26</v>
      </c>
      <c r="L17" s="6" t="s">
        <v>54</v>
      </c>
      <c r="M17" s="11">
        <v>1</v>
      </c>
      <c r="N17" s="8">
        <v>153.38999999999999</v>
      </c>
      <c r="O17" s="9">
        <v>0</v>
      </c>
      <c r="P17" s="8">
        <v>78.59</v>
      </c>
      <c r="Q17" s="8">
        <v>153.38999999999999</v>
      </c>
      <c r="R17" s="8">
        <v>78.59</v>
      </c>
      <c r="S17" s="8">
        <v>74.799999999999983</v>
      </c>
      <c r="T17" s="10">
        <v>0.48764587000456344</v>
      </c>
      <c r="U17" s="7"/>
      <c r="V17" s="10"/>
      <c r="W17" s="11"/>
      <c r="X17" s="10"/>
    </row>
    <row r="18" spans="1:24" ht="15.6">
      <c r="A18" s="4">
        <v>2928</v>
      </c>
      <c r="B18" s="5">
        <v>46026</v>
      </c>
      <c r="C18" s="1">
        <f t="shared" si="0"/>
        <v>2026</v>
      </c>
      <c r="D18" s="1" t="str">
        <f>"Q" &amp;ROUNDUP(MONTH(SalesDataTable[[#This Row],[Order Date]])/3,0)</f>
        <v>Q1</v>
      </c>
      <c r="E18" s="1">
        <f t="shared" si="1"/>
        <v>1</v>
      </c>
      <c r="F18" s="1" t="str">
        <f>TEXT(SalesDataTable[[#This Row],[Order Date]],"MMM")</f>
        <v>Jan</v>
      </c>
      <c r="G18" s="6" t="s">
        <v>23</v>
      </c>
      <c r="H18" s="6" t="s">
        <v>44</v>
      </c>
      <c r="I18" s="6" t="s">
        <v>19</v>
      </c>
      <c r="J18" s="6" t="s">
        <v>20</v>
      </c>
      <c r="K18" s="6" t="s">
        <v>51</v>
      </c>
      <c r="L18" s="6" t="s">
        <v>55</v>
      </c>
      <c r="M18" s="11">
        <v>2</v>
      </c>
      <c r="N18" s="8">
        <v>124.97</v>
      </c>
      <c r="O18" s="9">
        <v>0.1</v>
      </c>
      <c r="P18" s="8">
        <v>67.36</v>
      </c>
      <c r="Q18" s="8">
        <v>224.946</v>
      </c>
      <c r="R18" s="8">
        <v>134.72</v>
      </c>
      <c r="S18" s="8">
        <v>90.225999999999999</v>
      </c>
      <c r="T18" s="10">
        <v>0.40110070861451191</v>
      </c>
      <c r="U18" s="7"/>
      <c r="V18" s="10"/>
      <c r="W18" s="11"/>
      <c r="X18" s="10"/>
    </row>
    <row r="19" spans="1:24" ht="15.6">
      <c r="A19" s="4">
        <v>4249</v>
      </c>
      <c r="B19" s="5">
        <v>46026</v>
      </c>
      <c r="C19" s="1">
        <f t="shared" si="0"/>
        <v>2026</v>
      </c>
      <c r="D19" s="1" t="str">
        <f>"Q" &amp;ROUNDUP(MONTH(SalesDataTable[[#This Row],[Order Date]])/3,0)</f>
        <v>Q1</v>
      </c>
      <c r="E19" s="1">
        <f t="shared" si="1"/>
        <v>1</v>
      </c>
      <c r="F19" s="1" t="str">
        <f>TEXT(SalesDataTable[[#This Row],[Order Date]],"MMM")</f>
        <v>Jan</v>
      </c>
      <c r="G19" s="6" t="s">
        <v>37</v>
      </c>
      <c r="H19" s="6" t="s">
        <v>38</v>
      </c>
      <c r="I19" s="6" t="s">
        <v>45</v>
      </c>
      <c r="J19" s="6" t="s">
        <v>30</v>
      </c>
      <c r="K19" s="6" t="s">
        <v>21</v>
      </c>
      <c r="L19" s="6" t="s">
        <v>47</v>
      </c>
      <c r="M19" s="11">
        <v>2</v>
      </c>
      <c r="N19" s="8">
        <v>100.12</v>
      </c>
      <c r="O19" s="9">
        <v>0.1</v>
      </c>
      <c r="P19" s="8">
        <v>49.67</v>
      </c>
      <c r="Q19" s="8">
        <v>180.21600000000001</v>
      </c>
      <c r="R19" s="8">
        <v>99.34</v>
      </c>
      <c r="S19" s="8">
        <v>80.876000000000005</v>
      </c>
      <c r="T19" s="10">
        <v>0.44877258401029874</v>
      </c>
      <c r="U19" s="7"/>
      <c r="V19" s="10"/>
      <c r="W19" s="11"/>
      <c r="X19" s="10"/>
    </row>
    <row r="20" spans="1:24" ht="15.6">
      <c r="A20" s="4">
        <v>1734</v>
      </c>
      <c r="B20" s="5">
        <v>46027</v>
      </c>
      <c r="C20" s="1">
        <f t="shared" si="0"/>
        <v>2026</v>
      </c>
      <c r="D20" s="1" t="str">
        <f>"Q" &amp;ROUNDUP(MONTH(SalesDataTable[[#This Row],[Order Date]])/3,0)</f>
        <v>Q1</v>
      </c>
      <c r="E20" s="1">
        <f t="shared" si="1"/>
        <v>1</v>
      </c>
      <c r="F20" s="1" t="str">
        <f>TEXT(SalesDataTable[[#This Row],[Order Date]],"MMM")</f>
        <v>Jan</v>
      </c>
      <c r="G20" s="6" t="s">
        <v>37</v>
      </c>
      <c r="H20" s="6" t="s">
        <v>50</v>
      </c>
      <c r="I20" s="6" t="s">
        <v>45</v>
      </c>
      <c r="J20" s="6" t="s">
        <v>20</v>
      </c>
      <c r="K20" s="6" t="s">
        <v>51</v>
      </c>
      <c r="L20" s="6" t="s">
        <v>52</v>
      </c>
      <c r="M20" s="11">
        <v>1</v>
      </c>
      <c r="N20" s="8">
        <v>40.6</v>
      </c>
      <c r="O20" s="9">
        <v>0.15</v>
      </c>
      <c r="P20" s="8">
        <v>14.61</v>
      </c>
      <c r="Q20" s="8">
        <v>34.51</v>
      </c>
      <c r="R20" s="8">
        <v>14.61</v>
      </c>
      <c r="S20" s="8">
        <v>19.899999999999999</v>
      </c>
      <c r="T20" s="10">
        <v>0.57664445088380178</v>
      </c>
      <c r="U20" s="7"/>
      <c r="V20" s="10"/>
      <c r="W20" s="11"/>
      <c r="X20" s="10"/>
    </row>
    <row r="21" spans="1:24" ht="15.6">
      <c r="A21" s="4">
        <v>2331</v>
      </c>
      <c r="B21" s="5">
        <v>46027</v>
      </c>
      <c r="C21" s="1">
        <f t="shared" si="0"/>
        <v>2026</v>
      </c>
      <c r="D21" s="1" t="str">
        <f>"Q" &amp;ROUNDUP(MONTH(SalesDataTable[[#This Row],[Order Date]])/3,0)</f>
        <v>Q1</v>
      </c>
      <c r="E21" s="1">
        <f t="shared" si="1"/>
        <v>1</v>
      </c>
      <c r="F21" s="1" t="str">
        <f>TEXT(SalesDataTable[[#This Row],[Order Date]],"MMM")</f>
        <v>Jan</v>
      </c>
      <c r="G21" s="6" t="s">
        <v>37</v>
      </c>
      <c r="H21" s="6" t="s">
        <v>50</v>
      </c>
      <c r="I21" s="6" t="s">
        <v>19</v>
      </c>
      <c r="J21" s="6" t="s">
        <v>30</v>
      </c>
      <c r="K21" s="6" t="s">
        <v>21</v>
      </c>
      <c r="L21" s="6" t="s">
        <v>47</v>
      </c>
      <c r="M21" s="11">
        <v>1</v>
      </c>
      <c r="N21" s="8">
        <v>104.23</v>
      </c>
      <c r="O21" s="9">
        <v>0.1</v>
      </c>
      <c r="P21" s="8">
        <v>51.6</v>
      </c>
      <c r="Q21" s="8">
        <v>93.807000000000002</v>
      </c>
      <c r="R21" s="8">
        <v>51.6</v>
      </c>
      <c r="S21" s="8">
        <v>42.207000000000001</v>
      </c>
      <c r="T21" s="10">
        <v>0.44993443986056475</v>
      </c>
      <c r="U21" s="7"/>
      <c r="V21" s="10"/>
      <c r="W21" s="11"/>
      <c r="X21" s="10"/>
    </row>
    <row r="22" spans="1:24" ht="15.6">
      <c r="A22" s="4">
        <v>2475</v>
      </c>
      <c r="B22" s="5">
        <v>46027</v>
      </c>
      <c r="C22" s="1">
        <f t="shared" si="0"/>
        <v>2026</v>
      </c>
      <c r="D22" s="1" t="str">
        <f>"Q" &amp;ROUNDUP(MONTH(SalesDataTable[[#This Row],[Order Date]])/3,0)</f>
        <v>Q1</v>
      </c>
      <c r="E22" s="1">
        <f t="shared" si="1"/>
        <v>1</v>
      </c>
      <c r="F22" s="1" t="str">
        <f>TEXT(SalesDataTable[[#This Row],[Order Date]],"MMM")</f>
        <v>Jan</v>
      </c>
      <c r="G22" s="6" t="s">
        <v>23</v>
      </c>
      <c r="H22" s="6" t="s">
        <v>24</v>
      </c>
      <c r="I22" s="6" t="s">
        <v>36</v>
      </c>
      <c r="J22" s="6" t="s">
        <v>20</v>
      </c>
      <c r="K22" s="6" t="s">
        <v>51</v>
      </c>
      <c r="L22" s="6" t="s">
        <v>55</v>
      </c>
      <c r="M22" s="11">
        <v>5</v>
      </c>
      <c r="N22" s="8">
        <v>122.87</v>
      </c>
      <c r="O22" s="9">
        <v>0.05</v>
      </c>
      <c r="P22" s="8">
        <v>69.67</v>
      </c>
      <c r="Q22" s="8">
        <v>583.63250000000005</v>
      </c>
      <c r="R22" s="8">
        <v>348.35</v>
      </c>
      <c r="S22" s="8">
        <v>235.28250000000003</v>
      </c>
      <c r="T22" s="10">
        <v>0.40313467807224584</v>
      </c>
      <c r="U22" s="7"/>
      <c r="V22" s="10"/>
      <c r="W22" s="11"/>
      <c r="X22" s="10"/>
    </row>
    <row r="23" spans="1:24" ht="15.6">
      <c r="A23" s="4">
        <v>1433</v>
      </c>
      <c r="B23" s="5">
        <v>46028</v>
      </c>
      <c r="C23" s="1">
        <f t="shared" si="0"/>
        <v>2026</v>
      </c>
      <c r="D23" s="1" t="str">
        <f>"Q" &amp;ROUNDUP(MONTH(SalesDataTable[[#This Row],[Order Date]])/3,0)</f>
        <v>Q1</v>
      </c>
      <c r="E23" s="1">
        <f t="shared" si="1"/>
        <v>1</v>
      </c>
      <c r="F23" s="1" t="str">
        <f>TEXT(SalesDataTable[[#This Row],[Order Date]],"MMM")</f>
        <v>Jan</v>
      </c>
      <c r="G23" s="6" t="s">
        <v>28</v>
      </c>
      <c r="H23" s="6" t="s">
        <v>56</v>
      </c>
      <c r="I23" s="6" t="s">
        <v>19</v>
      </c>
      <c r="J23" s="6" t="s">
        <v>30</v>
      </c>
      <c r="K23" s="6" t="s">
        <v>31</v>
      </c>
      <c r="L23" s="6" t="s">
        <v>32</v>
      </c>
      <c r="M23" s="11">
        <v>2</v>
      </c>
      <c r="N23" s="8">
        <v>36.619999999999997</v>
      </c>
      <c r="O23" s="9">
        <v>0.05</v>
      </c>
      <c r="P23" s="8">
        <v>13.87</v>
      </c>
      <c r="Q23" s="8">
        <v>69.577999999999989</v>
      </c>
      <c r="R23" s="8">
        <v>27.74</v>
      </c>
      <c r="S23" s="8">
        <v>41.837999999999994</v>
      </c>
      <c r="T23" s="10">
        <v>0.60131075914800658</v>
      </c>
      <c r="U23" s="7"/>
      <c r="V23" s="10"/>
      <c r="W23" s="11"/>
      <c r="X23" s="10"/>
    </row>
    <row r="24" spans="1:24" ht="15.6">
      <c r="A24" s="4">
        <v>3624</v>
      </c>
      <c r="B24" s="5">
        <v>46028</v>
      </c>
      <c r="C24" s="1">
        <f t="shared" si="0"/>
        <v>2026</v>
      </c>
      <c r="D24" s="1" t="str">
        <f>"Q" &amp;ROUNDUP(MONTH(SalesDataTable[[#This Row],[Order Date]])/3,0)</f>
        <v>Q1</v>
      </c>
      <c r="E24" s="1">
        <f t="shared" si="1"/>
        <v>1</v>
      </c>
      <c r="F24" s="1" t="str">
        <f>TEXT(SalesDataTable[[#This Row],[Order Date]],"MMM")</f>
        <v>Jan</v>
      </c>
      <c r="G24" s="6" t="s">
        <v>37</v>
      </c>
      <c r="H24" s="6" t="s">
        <v>48</v>
      </c>
      <c r="I24" s="6" t="s">
        <v>19</v>
      </c>
      <c r="J24" s="6" t="s">
        <v>30</v>
      </c>
      <c r="K24" s="6" t="s">
        <v>26</v>
      </c>
      <c r="L24" s="6" t="s">
        <v>27</v>
      </c>
      <c r="M24" s="11">
        <v>1</v>
      </c>
      <c r="N24" s="8">
        <v>93.4</v>
      </c>
      <c r="O24" s="9">
        <v>0</v>
      </c>
      <c r="P24" s="8">
        <v>46.11</v>
      </c>
      <c r="Q24" s="8">
        <v>93.4</v>
      </c>
      <c r="R24" s="8">
        <v>46.11</v>
      </c>
      <c r="S24" s="8">
        <v>47.290000000000006</v>
      </c>
      <c r="T24" s="10">
        <v>0.50631691648822275</v>
      </c>
      <c r="U24" s="7"/>
      <c r="V24" s="10"/>
      <c r="W24" s="11"/>
      <c r="X24" s="10"/>
    </row>
    <row r="25" spans="1:24" ht="15.6">
      <c r="A25" s="4">
        <v>4680</v>
      </c>
      <c r="B25" s="5">
        <v>46028</v>
      </c>
      <c r="C25" s="1">
        <f t="shared" si="0"/>
        <v>2026</v>
      </c>
      <c r="D25" s="1" t="str">
        <f>"Q" &amp;ROUNDUP(MONTH(SalesDataTable[[#This Row],[Order Date]])/3,0)</f>
        <v>Q1</v>
      </c>
      <c r="E25" s="1">
        <f t="shared" si="1"/>
        <v>1</v>
      </c>
      <c r="F25" s="1" t="str">
        <f>TEXT(SalesDataTable[[#This Row],[Order Date]],"MMM")</f>
        <v>Jan</v>
      </c>
      <c r="G25" s="6" t="s">
        <v>23</v>
      </c>
      <c r="H25" s="6" t="s">
        <v>24</v>
      </c>
      <c r="I25" s="6" t="s">
        <v>45</v>
      </c>
      <c r="J25" s="6" t="s">
        <v>30</v>
      </c>
      <c r="K25" s="6" t="s">
        <v>40</v>
      </c>
      <c r="L25" s="6" t="s">
        <v>57</v>
      </c>
      <c r="M25" s="11">
        <v>2</v>
      </c>
      <c r="N25" s="8">
        <v>81.260000000000005</v>
      </c>
      <c r="O25" s="9">
        <v>0</v>
      </c>
      <c r="P25" s="8">
        <v>39.119999999999997</v>
      </c>
      <c r="Q25" s="8">
        <v>162.52000000000001</v>
      </c>
      <c r="R25" s="8">
        <v>78.239999999999995</v>
      </c>
      <c r="S25" s="8">
        <v>84.280000000000015</v>
      </c>
      <c r="T25" s="10">
        <v>0.51858232832882112</v>
      </c>
      <c r="U25" s="7"/>
      <c r="V25" s="10"/>
      <c r="W25" s="11"/>
      <c r="X25" s="10"/>
    </row>
    <row r="26" spans="1:24" ht="15.6">
      <c r="A26" s="4">
        <v>4803</v>
      </c>
      <c r="B26" s="5">
        <v>46028</v>
      </c>
      <c r="C26" s="1">
        <f t="shared" si="0"/>
        <v>2026</v>
      </c>
      <c r="D26" s="1" t="str">
        <f>"Q" &amp;ROUNDUP(MONTH(SalesDataTable[[#This Row],[Order Date]])/3,0)</f>
        <v>Q1</v>
      </c>
      <c r="E26" s="1">
        <f t="shared" si="1"/>
        <v>1</v>
      </c>
      <c r="F26" s="1" t="str">
        <f>TEXT(SalesDataTable[[#This Row],[Order Date]],"MMM")</f>
        <v>Jan</v>
      </c>
      <c r="G26" s="6" t="s">
        <v>23</v>
      </c>
      <c r="H26" s="6" t="s">
        <v>58</v>
      </c>
      <c r="I26" s="6" t="s">
        <v>45</v>
      </c>
      <c r="J26" s="6" t="s">
        <v>30</v>
      </c>
      <c r="K26" s="6" t="s">
        <v>51</v>
      </c>
      <c r="L26" s="6" t="s">
        <v>59</v>
      </c>
      <c r="M26" s="11">
        <v>2</v>
      </c>
      <c r="N26" s="8">
        <v>35.78</v>
      </c>
      <c r="O26" s="9">
        <v>0</v>
      </c>
      <c r="P26" s="8">
        <v>13.84</v>
      </c>
      <c r="Q26" s="8">
        <v>71.56</v>
      </c>
      <c r="R26" s="8">
        <v>27.68</v>
      </c>
      <c r="S26" s="8">
        <v>43.88</v>
      </c>
      <c r="T26" s="10">
        <v>0.61319172722191173</v>
      </c>
      <c r="U26" s="7"/>
      <c r="V26" s="10"/>
      <c r="W26" s="11"/>
      <c r="X26" s="10"/>
    </row>
    <row r="27" spans="1:24" ht="15.6">
      <c r="A27" s="4">
        <v>248</v>
      </c>
      <c r="B27" s="5">
        <v>46029</v>
      </c>
      <c r="C27" s="1">
        <f t="shared" si="0"/>
        <v>2026</v>
      </c>
      <c r="D27" s="1" t="str">
        <f>"Q" &amp;ROUNDUP(MONTH(SalesDataTable[[#This Row],[Order Date]])/3,0)</f>
        <v>Q1</v>
      </c>
      <c r="E27" s="1">
        <f t="shared" si="1"/>
        <v>1</v>
      </c>
      <c r="F27" s="1" t="str">
        <f>TEXT(SalesDataTable[[#This Row],[Order Date]],"MMM")</f>
        <v>Jan</v>
      </c>
      <c r="G27" s="6" t="s">
        <v>23</v>
      </c>
      <c r="H27" s="6" t="s">
        <v>60</v>
      </c>
      <c r="I27" s="6" t="s">
        <v>45</v>
      </c>
      <c r="J27" s="6" t="s">
        <v>30</v>
      </c>
      <c r="K27" s="6" t="s">
        <v>21</v>
      </c>
      <c r="L27" s="6" t="s">
        <v>22</v>
      </c>
      <c r="M27" s="11">
        <v>3</v>
      </c>
      <c r="N27" s="8">
        <v>81.64</v>
      </c>
      <c r="O27" s="9">
        <v>0</v>
      </c>
      <c r="P27" s="8">
        <v>43.84</v>
      </c>
      <c r="Q27" s="8">
        <v>244.92000000000002</v>
      </c>
      <c r="R27" s="8">
        <v>131.52000000000001</v>
      </c>
      <c r="S27" s="8">
        <v>113.4</v>
      </c>
      <c r="T27" s="10">
        <v>0.46300832925036745</v>
      </c>
      <c r="U27" s="7"/>
      <c r="V27" s="10"/>
      <c r="W27" s="11"/>
      <c r="X27" s="10"/>
    </row>
    <row r="28" spans="1:24" ht="15.6">
      <c r="A28" s="4">
        <v>1118</v>
      </c>
      <c r="B28" s="5">
        <v>46029</v>
      </c>
      <c r="C28" s="1">
        <f t="shared" si="0"/>
        <v>2026</v>
      </c>
      <c r="D28" s="1" t="str">
        <f>"Q" &amp;ROUNDUP(MONTH(SalesDataTable[[#This Row],[Order Date]])/3,0)</f>
        <v>Q1</v>
      </c>
      <c r="E28" s="1">
        <f t="shared" si="1"/>
        <v>1</v>
      </c>
      <c r="F28" s="1" t="str">
        <f>TEXT(SalesDataTable[[#This Row],[Order Date]],"MMM")</f>
        <v>Jan</v>
      </c>
      <c r="G28" s="6" t="s">
        <v>23</v>
      </c>
      <c r="H28" s="6" t="s">
        <v>60</v>
      </c>
      <c r="I28" s="6" t="s">
        <v>19</v>
      </c>
      <c r="J28" s="6" t="s">
        <v>20</v>
      </c>
      <c r="K28" s="6" t="s">
        <v>31</v>
      </c>
      <c r="L28" s="6" t="s">
        <v>61</v>
      </c>
      <c r="M28" s="11">
        <v>2</v>
      </c>
      <c r="N28" s="8">
        <v>131.63999999999999</v>
      </c>
      <c r="O28" s="9">
        <v>0.05</v>
      </c>
      <c r="P28" s="8">
        <v>69.02</v>
      </c>
      <c r="Q28" s="8">
        <v>250.11599999999996</v>
      </c>
      <c r="R28" s="8">
        <v>138.04</v>
      </c>
      <c r="S28" s="8">
        <v>112.07599999999996</v>
      </c>
      <c r="T28" s="10">
        <v>0.44809608341729429</v>
      </c>
      <c r="U28" s="7"/>
      <c r="V28" s="10"/>
      <c r="W28" s="11"/>
      <c r="X28" s="10"/>
    </row>
    <row r="29" spans="1:24" ht="15.6">
      <c r="A29" s="4">
        <v>3023</v>
      </c>
      <c r="B29" s="5">
        <v>46029</v>
      </c>
      <c r="C29" s="1">
        <f t="shared" si="0"/>
        <v>2026</v>
      </c>
      <c r="D29" s="1" t="str">
        <f>"Q" &amp;ROUNDUP(MONTH(SalesDataTable[[#This Row],[Order Date]])/3,0)</f>
        <v>Q1</v>
      </c>
      <c r="E29" s="1">
        <f t="shared" si="1"/>
        <v>1</v>
      </c>
      <c r="F29" s="1" t="str">
        <f>TEXT(SalesDataTable[[#This Row],[Order Date]],"MMM")</f>
        <v>Jan</v>
      </c>
      <c r="G29" s="6" t="s">
        <v>28</v>
      </c>
      <c r="H29" s="6" t="s">
        <v>35</v>
      </c>
      <c r="I29" s="6" t="s">
        <v>45</v>
      </c>
      <c r="J29" s="6" t="s">
        <v>30</v>
      </c>
      <c r="K29" s="6" t="s">
        <v>26</v>
      </c>
      <c r="L29" s="6" t="s">
        <v>54</v>
      </c>
      <c r="M29" s="11">
        <v>2</v>
      </c>
      <c r="N29" s="8">
        <v>155.35</v>
      </c>
      <c r="O29" s="9">
        <v>0</v>
      </c>
      <c r="P29" s="8">
        <v>80.790000000000006</v>
      </c>
      <c r="Q29" s="8">
        <v>310.7</v>
      </c>
      <c r="R29" s="8">
        <v>161.58000000000001</v>
      </c>
      <c r="S29" s="8">
        <v>149.11999999999998</v>
      </c>
      <c r="T29" s="10">
        <v>0.47994850337946565</v>
      </c>
      <c r="U29" s="7"/>
      <c r="V29" s="10"/>
      <c r="W29" s="11"/>
      <c r="X29" s="10"/>
    </row>
    <row r="30" spans="1:24" ht="15.6">
      <c r="A30" s="4">
        <v>3903</v>
      </c>
      <c r="B30" s="5">
        <v>46029</v>
      </c>
      <c r="C30" s="1">
        <f t="shared" si="0"/>
        <v>2026</v>
      </c>
      <c r="D30" s="1" t="str">
        <f>"Q" &amp;ROUNDUP(MONTH(SalesDataTable[[#This Row],[Order Date]])/3,0)</f>
        <v>Q1</v>
      </c>
      <c r="E30" s="1">
        <f t="shared" si="1"/>
        <v>1</v>
      </c>
      <c r="F30" s="1" t="str">
        <f>TEXT(SalesDataTable[[#This Row],[Order Date]],"MMM")</f>
        <v>Jan</v>
      </c>
      <c r="G30" s="6" t="s">
        <v>37</v>
      </c>
      <c r="H30" s="6" t="s">
        <v>50</v>
      </c>
      <c r="I30" s="6" t="s">
        <v>19</v>
      </c>
      <c r="J30" s="6" t="s">
        <v>20</v>
      </c>
      <c r="K30" s="6" t="s">
        <v>51</v>
      </c>
      <c r="L30" s="6" t="s">
        <v>62</v>
      </c>
      <c r="M30" s="11">
        <v>2</v>
      </c>
      <c r="N30" s="8">
        <v>51.56</v>
      </c>
      <c r="O30" s="9">
        <v>0.05</v>
      </c>
      <c r="P30" s="8">
        <v>22.26</v>
      </c>
      <c r="Q30" s="8">
        <v>97.963999999999999</v>
      </c>
      <c r="R30" s="8">
        <v>44.52</v>
      </c>
      <c r="S30" s="8">
        <v>53.443999999999996</v>
      </c>
      <c r="T30" s="10">
        <v>0.54554734392225712</v>
      </c>
      <c r="U30" s="7"/>
      <c r="V30" s="10"/>
      <c r="W30" s="11"/>
      <c r="X30" s="10"/>
    </row>
    <row r="31" spans="1:24" ht="15.6">
      <c r="A31" s="4">
        <v>62</v>
      </c>
      <c r="B31" s="5">
        <v>46030</v>
      </c>
      <c r="C31" s="1">
        <f t="shared" si="0"/>
        <v>2026</v>
      </c>
      <c r="D31" s="1" t="str">
        <f>"Q" &amp;ROUNDUP(MONTH(SalesDataTable[[#This Row],[Order Date]])/3,0)</f>
        <v>Q1</v>
      </c>
      <c r="E31" s="1">
        <f t="shared" si="1"/>
        <v>1</v>
      </c>
      <c r="F31" s="1" t="str">
        <f>TEXT(SalesDataTable[[#This Row],[Order Date]],"MMM")</f>
        <v>Jan</v>
      </c>
      <c r="G31" s="6" t="s">
        <v>23</v>
      </c>
      <c r="H31" s="6" t="s">
        <v>60</v>
      </c>
      <c r="I31" s="6" t="s">
        <v>19</v>
      </c>
      <c r="J31" s="6" t="s">
        <v>30</v>
      </c>
      <c r="K31" s="6" t="s">
        <v>21</v>
      </c>
      <c r="L31" s="6" t="s">
        <v>39</v>
      </c>
      <c r="M31" s="11">
        <v>2</v>
      </c>
      <c r="N31" s="8">
        <v>51.63</v>
      </c>
      <c r="O31" s="9">
        <v>0</v>
      </c>
      <c r="P31" s="8">
        <v>22.54</v>
      </c>
      <c r="Q31" s="8">
        <v>103.26</v>
      </c>
      <c r="R31" s="8">
        <v>45.08</v>
      </c>
      <c r="S31" s="8">
        <v>58.180000000000007</v>
      </c>
      <c r="T31" s="10">
        <v>0.5634321131125315</v>
      </c>
      <c r="U31" s="7"/>
      <c r="V31" s="10"/>
      <c r="W31" s="11"/>
      <c r="X31" s="10"/>
    </row>
    <row r="32" spans="1:24" ht="15.6">
      <c r="A32" s="4">
        <v>142</v>
      </c>
      <c r="B32" s="5">
        <v>46030</v>
      </c>
      <c r="C32" s="1">
        <f t="shared" si="0"/>
        <v>2026</v>
      </c>
      <c r="D32" s="1" t="str">
        <f>"Q" &amp;ROUNDUP(MONTH(SalesDataTable[[#This Row],[Order Date]])/3,0)</f>
        <v>Q1</v>
      </c>
      <c r="E32" s="1">
        <f t="shared" si="1"/>
        <v>1</v>
      </c>
      <c r="F32" s="1" t="str">
        <f>TEXT(SalesDataTable[[#This Row],[Order Date]],"MMM")</f>
        <v>Jan</v>
      </c>
      <c r="G32" s="6" t="s">
        <v>17</v>
      </c>
      <c r="H32" s="6" t="s">
        <v>53</v>
      </c>
      <c r="I32" s="6" t="s">
        <v>25</v>
      </c>
      <c r="J32" s="6" t="s">
        <v>33</v>
      </c>
      <c r="K32" s="6" t="s">
        <v>40</v>
      </c>
      <c r="L32" s="6" t="s">
        <v>41</v>
      </c>
      <c r="M32" s="11">
        <v>5</v>
      </c>
      <c r="N32" s="8">
        <v>344.88</v>
      </c>
      <c r="O32" s="9">
        <v>0.15</v>
      </c>
      <c r="P32" s="8">
        <v>190.66</v>
      </c>
      <c r="Q32" s="8">
        <v>1465.74</v>
      </c>
      <c r="R32" s="8">
        <v>953.3</v>
      </c>
      <c r="S32" s="8">
        <v>512.44000000000005</v>
      </c>
      <c r="T32" s="10">
        <v>0.34961180018284282</v>
      </c>
      <c r="U32" s="7"/>
      <c r="V32" s="10"/>
      <c r="W32" s="11"/>
      <c r="X32" s="10"/>
    </row>
    <row r="33" spans="1:24" ht="15.6">
      <c r="A33" s="4">
        <v>450</v>
      </c>
      <c r="B33" s="5">
        <v>46030</v>
      </c>
      <c r="C33" s="1">
        <f t="shared" si="0"/>
        <v>2026</v>
      </c>
      <c r="D33" s="1" t="str">
        <f>"Q" &amp;ROUNDUP(MONTH(SalesDataTable[[#This Row],[Order Date]])/3,0)</f>
        <v>Q1</v>
      </c>
      <c r="E33" s="1">
        <f t="shared" si="1"/>
        <v>1</v>
      </c>
      <c r="F33" s="1" t="str">
        <f>TEXT(SalesDataTable[[#This Row],[Order Date]],"MMM")</f>
        <v>Jan</v>
      </c>
      <c r="G33" s="6" t="s">
        <v>28</v>
      </c>
      <c r="H33" s="6" t="s">
        <v>35</v>
      </c>
      <c r="I33" s="6" t="s">
        <v>36</v>
      </c>
      <c r="J33" s="6" t="s">
        <v>30</v>
      </c>
      <c r="K33" s="6" t="s">
        <v>26</v>
      </c>
      <c r="L33" s="6" t="s">
        <v>27</v>
      </c>
      <c r="M33" s="11">
        <v>2</v>
      </c>
      <c r="N33" s="8">
        <v>94.06</v>
      </c>
      <c r="O33" s="9">
        <v>0.15</v>
      </c>
      <c r="P33" s="8">
        <v>46.33</v>
      </c>
      <c r="Q33" s="8">
        <v>159.90199999999999</v>
      </c>
      <c r="R33" s="8">
        <v>92.66</v>
      </c>
      <c r="S33" s="8">
        <v>67.24199999999999</v>
      </c>
      <c r="T33" s="10">
        <v>0.42052006854198193</v>
      </c>
      <c r="U33" s="7"/>
      <c r="V33" s="10"/>
      <c r="W33" s="11"/>
      <c r="X33" s="10"/>
    </row>
    <row r="34" spans="1:24" ht="15.6">
      <c r="A34" s="4">
        <v>4397</v>
      </c>
      <c r="B34" s="5">
        <v>46030</v>
      </c>
      <c r="C34" s="1">
        <f t="shared" si="0"/>
        <v>2026</v>
      </c>
      <c r="D34" s="1" t="str">
        <f>"Q" &amp;ROUNDUP(MONTH(SalesDataTable[[#This Row],[Order Date]])/3,0)</f>
        <v>Q1</v>
      </c>
      <c r="E34" s="1">
        <f t="shared" si="1"/>
        <v>1</v>
      </c>
      <c r="F34" s="1" t="str">
        <f>TEXT(SalesDataTable[[#This Row],[Order Date]],"MMM")</f>
        <v>Jan</v>
      </c>
      <c r="G34" s="6" t="s">
        <v>17</v>
      </c>
      <c r="H34" s="6" t="s">
        <v>18</v>
      </c>
      <c r="I34" s="6" t="s">
        <v>19</v>
      </c>
      <c r="J34" s="6" t="s">
        <v>33</v>
      </c>
      <c r="K34" s="6" t="s">
        <v>26</v>
      </c>
      <c r="L34" s="6" t="s">
        <v>63</v>
      </c>
      <c r="M34" s="11">
        <v>1</v>
      </c>
      <c r="N34" s="8">
        <v>72.38</v>
      </c>
      <c r="O34" s="9">
        <v>0</v>
      </c>
      <c r="P34" s="8">
        <v>31.65</v>
      </c>
      <c r="Q34" s="8">
        <v>72.38</v>
      </c>
      <c r="R34" s="8">
        <v>31.65</v>
      </c>
      <c r="S34" s="8">
        <v>40.729999999999997</v>
      </c>
      <c r="T34" s="10">
        <v>0.56272450953302011</v>
      </c>
      <c r="U34" s="7"/>
      <c r="V34" s="10"/>
      <c r="W34" s="11"/>
      <c r="X34" s="10"/>
    </row>
    <row r="35" spans="1:24" ht="15.6">
      <c r="A35" s="4">
        <v>4798</v>
      </c>
      <c r="B35" s="5">
        <v>46030</v>
      </c>
      <c r="C35" s="1">
        <f t="shared" si="0"/>
        <v>2026</v>
      </c>
      <c r="D35" s="1" t="str">
        <f>"Q" &amp;ROUNDUP(MONTH(SalesDataTable[[#This Row],[Order Date]])/3,0)</f>
        <v>Q1</v>
      </c>
      <c r="E35" s="1">
        <f t="shared" si="1"/>
        <v>1</v>
      </c>
      <c r="F35" s="1" t="str">
        <f>TEXT(SalesDataTable[[#This Row],[Order Date]],"MMM")</f>
        <v>Jan</v>
      </c>
      <c r="G35" s="6" t="s">
        <v>23</v>
      </c>
      <c r="H35" s="6" t="s">
        <v>44</v>
      </c>
      <c r="I35" s="6" t="s">
        <v>19</v>
      </c>
      <c r="J35" s="6" t="s">
        <v>30</v>
      </c>
      <c r="K35" s="6" t="s">
        <v>26</v>
      </c>
      <c r="L35" s="6" t="s">
        <v>54</v>
      </c>
      <c r="M35" s="11">
        <v>1</v>
      </c>
      <c r="N35" s="8">
        <v>153.69</v>
      </c>
      <c r="O35" s="9">
        <v>0</v>
      </c>
      <c r="P35" s="8">
        <v>77.47</v>
      </c>
      <c r="Q35" s="8">
        <v>153.69</v>
      </c>
      <c r="R35" s="8">
        <v>77.47</v>
      </c>
      <c r="S35" s="8">
        <v>76.22</v>
      </c>
      <c r="T35" s="10">
        <v>0.49593337237295854</v>
      </c>
      <c r="U35" s="7"/>
      <c r="V35" s="10"/>
      <c r="W35" s="11"/>
      <c r="X35" s="10"/>
    </row>
    <row r="36" spans="1:24" ht="15.6">
      <c r="A36" s="4">
        <v>136</v>
      </c>
      <c r="B36" s="5">
        <v>46031</v>
      </c>
      <c r="C36" s="1">
        <f t="shared" si="0"/>
        <v>2026</v>
      </c>
      <c r="D36" s="1" t="str">
        <f>"Q" &amp;ROUNDUP(MONTH(SalesDataTable[[#This Row],[Order Date]])/3,0)</f>
        <v>Q1</v>
      </c>
      <c r="E36" s="1">
        <f t="shared" si="1"/>
        <v>1</v>
      </c>
      <c r="F36" s="1" t="str">
        <f>TEXT(SalesDataTable[[#This Row],[Order Date]],"MMM")</f>
        <v>Jan</v>
      </c>
      <c r="G36" s="6" t="s">
        <v>37</v>
      </c>
      <c r="H36" s="6" t="s">
        <v>64</v>
      </c>
      <c r="I36" s="6" t="s">
        <v>25</v>
      </c>
      <c r="J36" s="6" t="s">
        <v>33</v>
      </c>
      <c r="K36" s="6" t="s">
        <v>31</v>
      </c>
      <c r="L36" s="6" t="s">
        <v>65</v>
      </c>
      <c r="M36" s="11">
        <v>15</v>
      </c>
      <c r="N36" s="8">
        <v>168.62</v>
      </c>
      <c r="O36" s="9">
        <v>0.05</v>
      </c>
      <c r="P36" s="8">
        <v>86.09</v>
      </c>
      <c r="Q36" s="8">
        <v>2402.835</v>
      </c>
      <c r="R36" s="8">
        <v>1291.3500000000001</v>
      </c>
      <c r="S36" s="8">
        <v>1111.4849999999999</v>
      </c>
      <c r="T36" s="10">
        <v>0.46257233642759488</v>
      </c>
      <c r="U36" s="7"/>
      <c r="V36" s="10"/>
      <c r="W36" s="11"/>
      <c r="X36" s="10"/>
    </row>
    <row r="37" spans="1:24" ht="15.6">
      <c r="A37" s="4">
        <v>2782</v>
      </c>
      <c r="B37" s="5">
        <v>46031</v>
      </c>
      <c r="C37" s="1">
        <f t="shared" si="0"/>
        <v>2026</v>
      </c>
      <c r="D37" s="1" t="str">
        <f>"Q" &amp;ROUNDUP(MONTH(SalesDataTable[[#This Row],[Order Date]])/3,0)</f>
        <v>Q1</v>
      </c>
      <c r="E37" s="1">
        <f t="shared" si="1"/>
        <v>1</v>
      </c>
      <c r="F37" s="1" t="str">
        <f>TEXT(SalesDataTable[[#This Row],[Order Date]],"MMM")</f>
        <v>Jan</v>
      </c>
      <c r="G37" s="6" t="s">
        <v>37</v>
      </c>
      <c r="H37" s="6" t="s">
        <v>38</v>
      </c>
      <c r="I37" s="6" t="s">
        <v>19</v>
      </c>
      <c r="J37" s="6" t="s">
        <v>30</v>
      </c>
      <c r="K37" s="6" t="s">
        <v>26</v>
      </c>
      <c r="L37" s="6" t="s">
        <v>54</v>
      </c>
      <c r="M37" s="11">
        <v>1</v>
      </c>
      <c r="N37" s="8">
        <v>152.75</v>
      </c>
      <c r="O37" s="9">
        <v>0.05</v>
      </c>
      <c r="P37" s="8">
        <v>79.88</v>
      </c>
      <c r="Q37" s="8">
        <v>145.11249999999998</v>
      </c>
      <c r="R37" s="8">
        <v>79.88</v>
      </c>
      <c r="S37" s="8">
        <v>65.232499999999987</v>
      </c>
      <c r="T37" s="10">
        <v>0.44953053665259707</v>
      </c>
      <c r="U37" s="7"/>
      <c r="V37" s="10"/>
      <c r="W37" s="11"/>
      <c r="X37" s="10"/>
    </row>
    <row r="38" spans="1:24" ht="15.6">
      <c r="A38" s="4">
        <v>4704</v>
      </c>
      <c r="B38" s="5">
        <v>46031</v>
      </c>
      <c r="C38" s="1">
        <f t="shared" si="0"/>
        <v>2026</v>
      </c>
      <c r="D38" s="1" t="str">
        <f>"Q" &amp;ROUNDUP(MONTH(SalesDataTable[[#This Row],[Order Date]])/3,0)</f>
        <v>Q1</v>
      </c>
      <c r="E38" s="1">
        <f t="shared" si="1"/>
        <v>1</v>
      </c>
      <c r="F38" s="1" t="str">
        <f>TEXT(SalesDataTable[[#This Row],[Order Date]],"MMM")</f>
        <v>Jan</v>
      </c>
      <c r="G38" s="6" t="s">
        <v>23</v>
      </c>
      <c r="H38" s="6" t="s">
        <v>66</v>
      </c>
      <c r="I38" s="6" t="s">
        <v>45</v>
      </c>
      <c r="J38" s="6" t="s">
        <v>30</v>
      </c>
      <c r="K38" s="6" t="s">
        <v>51</v>
      </c>
      <c r="L38" s="6" t="s">
        <v>59</v>
      </c>
      <c r="M38" s="11">
        <v>2</v>
      </c>
      <c r="N38" s="8">
        <v>36.72</v>
      </c>
      <c r="O38" s="9">
        <v>0.05</v>
      </c>
      <c r="P38" s="8">
        <v>14.15</v>
      </c>
      <c r="Q38" s="8">
        <v>69.768000000000001</v>
      </c>
      <c r="R38" s="8">
        <v>28.3</v>
      </c>
      <c r="S38" s="8">
        <v>41.468000000000004</v>
      </c>
      <c r="T38" s="10">
        <v>0.59436991170737308</v>
      </c>
      <c r="U38" s="7"/>
      <c r="V38" s="10"/>
      <c r="W38" s="11"/>
      <c r="X38" s="10"/>
    </row>
    <row r="39" spans="1:24" ht="15.6">
      <c r="A39" s="4">
        <v>69</v>
      </c>
      <c r="B39" s="5">
        <v>46032</v>
      </c>
      <c r="C39" s="1">
        <f t="shared" si="0"/>
        <v>2026</v>
      </c>
      <c r="D39" s="1" t="str">
        <f>"Q" &amp;ROUNDUP(MONTH(SalesDataTable[[#This Row],[Order Date]])/3,0)</f>
        <v>Q1</v>
      </c>
      <c r="E39" s="1">
        <f t="shared" si="1"/>
        <v>1</v>
      </c>
      <c r="F39" s="1" t="str">
        <f>TEXT(SalesDataTable[[#This Row],[Order Date]],"MMM")</f>
        <v>Jan</v>
      </c>
      <c r="G39" s="6" t="s">
        <v>17</v>
      </c>
      <c r="H39" s="6" t="s">
        <v>67</v>
      </c>
      <c r="I39" s="6" t="s">
        <v>19</v>
      </c>
      <c r="J39" s="6" t="s">
        <v>20</v>
      </c>
      <c r="K39" s="6" t="s">
        <v>26</v>
      </c>
      <c r="L39" s="6" t="s">
        <v>34</v>
      </c>
      <c r="M39" s="11">
        <v>6</v>
      </c>
      <c r="N39" s="8">
        <v>141.31</v>
      </c>
      <c r="O39" s="9">
        <v>0.05</v>
      </c>
      <c r="P39" s="8">
        <v>79.349999999999994</v>
      </c>
      <c r="Q39" s="8">
        <v>805.46699999999998</v>
      </c>
      <c r="R39" s="8">
        <v>476.09999999999997</v>
      </c>
      <c r="S39" s="8">
        <v>329.36700000000002</v>
      </c>
      <c r="T39" s="10">
        <v>0.4089143316858419</v>
      </c>
      <c r="U39" s="7"/>
      <c r="V39" s="10"/>
      <c r="W39" s="11"/>
      <c r="X39" s="10"/>
    </row>
    <row r="40" spans="1:24" ht="15.6">
      <c r="A40" s="4">
        <v>490</v>
      </c>
      <c r="B40" s="5">
        <v>46032</v>
      </c>
      <c r="C40" s="1">
        <f t="shared" si="0"/>
        <v>2026</v>
      </c>
      <c r="D40" s="1" t="str">
        <f>"Q" &amp;ROUNDUP(MONTH(SalesDataTable[[#This Row],[Order Date]])/3,0)</f>
        <v>Q1</v>
      </c>
      <c r="E40" s="1">
        <f t="shared" si="1"/>
        <v>1</v>
      </c>
      <c r="F40" s="1" t="str">
        <f>TEXT(SalesDataTable[[#This Row],[Order Date]],"MMM")</f>
        <v>Jan</v>
      </c>
      <c r="G40" s="6" t="s">
        <v>28</v>
      </c>
      <c r="H40" s="6" t="s">
        <v>56</v>
      </c>
      <c r="I40" s="6" t="s">
        <v>19</v>
      </c>
      <c r="J40" s="6" t="s">
        <v>33</v>
      </c>
      <c r="K40" s="6" t="s">
        <v>40</v>
      </c>
      <c r="L40" s="6" t="s">
        <v>68</v>
      </c>
      <c r="M40" s="11">
        <v>2</v>
      </c>
      <c r="N40" s="8">
        <v>121.23</v>
      </c>
      <c r="O40" s="9">
        <v>0</v>
      </c>
      <c r="P40" s="8">
        <v>59.66</v>
      </c>
      <c r="Q40" s="8">
        <v>242.46</v>
      </c>
      <c r="R40" s="8">
        <v>119.32</v>
      </c>
      <c r="S40" s="8">
        <v>123.14000000000001</v>
      </c>
      <c r="T40" s="10">
        <v>0.50787758805576178</v>
      </c>
      <c r="U40" s="7"/>
      <c r="V40" s="10"/>
      <c r="W40" s="11"/>
      <c r="X40" s="10"/>
    </row>
    <row r="41" spans="1:24" ht="15.6">
      <c r="A41" s="4">
        <v>3685</v>
      </c>
      <c r="B41" s="5">
        <v>46032</v>
      </c>
      <c r="C41" s="1">
        <f t="shared" si="0"/>
        <v>2026</v>
      </c>
      <c r="D41" s="1" t="str">
        <f>"Q" &amp;ROUNDUP(MONTH(SalesDataTable[[#This Row],[Order Date]])/3,0)</f>
        <v>Q1</v>
      </c>
      <c r="E41" s="1">
        <f t="shared" si="1"/>
        <v>1</v>
      </c>
      <c r="F41" s="1" t="str">
        <f>TEXT(SalesDataTable[[#This Row],[Order Date]],"MMM")</f>
        <v>Jan</v>
      </c>
      <c r="G41" s="6" t="s">
        <v>37</v>
      </c>
      <c r="H41" s="6" t="s">
        <v>50</v>
      </c>
      <c r="I41" s="6" t="s">
        <v>19</v>
      </c>
      <c r="J41" s="6" t="s">
        <v>30</v>
      </c>
      <c r="K41" s="6" t="s">
        <v>31</v>
      </c>
      <c r="L41" s="6" t="s">
        <v>65</v>
      </c>
      <c r="M41" s="11">
        <v>3</v>
      </c>
      <c r="N41" s="8">
        <v>161.58000000000001</v>
      </c>
      <c r="O41" s="9">
        <v>0</v>
      </c>
      <c r="P41" s="8">
        <v>85.58</v>
      </c>
      <c r="Q41" s="8">
        <v>484.74</v>
      </c>
      <c r="R41" s="8">
        <v>256.74</v>
      </c>
      <c r="S41" s="8">
        <v>228</v>
      </c>
      <c r="T41" s="10">
        <v>0.47035524198539425</v>
      </c>
      <c r="U41" s="7"/>
      <c r="V41" s="10"/>
      <c r="W41" s="11"/>
      <c r="X41" s="10"/>
    </row>
    <row r="42" spans="1:24" ht="15.6">
      <c r="A42" s="4">
        <v>3796</v>
      </c>
      <c r="B42" s="5">
        <v>46032</v>
      </c>
      <c r="C42" s="1">
        <f t="shared" si="0"/>
        <v>2026</v>
      </c>
      <c r="D42" s="1" t="str">
        <f>"Q" &amp;ROUNDUP(MONTH(SalesDataTable[[#This Row],[Order Date]])/3,0)</f>
        <v>Q1</v>
      </c>
      <c r="E42" s="1">
        <f t="shared" si="1"/>
        <v>1</v>
      </c>
      <c r="F42" s="1" t="str">
        <f>TEXT(SalesDataTable[[#This Row],[Order Date]],"MMM")</f>
        <v>Jan</v>
      </c>
      <c r="G42" s="6" t="s">
        <v>37</v>
      </c>
      <c r="H42" s="6" t="s">
        <v>50</v>
      </c>
      <c r="I42" s="6" t="s">
        <v>36</v>
      </c>
      <c r="J42" s="6" t="s">
        <v>20</v>
      </c>
      <c r="K42" s="6" t="s">
        <v>31</v>
      </c>
      <c r="L42" s="6" t="s">
        <v>65</v>
      </c>
      <c r="M42" s="11">
        <v>2</v>
      </c>
      <c r="N42" s="8">
        <v>166.84</v>
      </c>
      <c r="O42" s="9">
        <v>0</v>
      </c>
      <c r="P42" s="8">
        <v>88.67</v>
      </c>
      <c r="Q42" s="8">
        <v>333.68</v>
      </c>
      <c r="R42" s="8">
        <v>177.34</v>
      </c>
      <c r="S42" s="8">
        <v>156.34</v>
      </c>
      <c r="T42" s="10">
        <v>0.4685327259649964</v>
      </c>
      <c r="U42" s="7"/>
      <c r="V42" s="10"/>
      <c r="W42" s="11"/>
      <c r="X42" s="10"/>
    </row>
    <row r="43" spans="1:24" ht="15.6">
      <c r="A43" s="4">
        <v>387</v>
      </c>
      <c r="B43" s="5">
        <v>46033</v>
      </c>
      <c r="C43" s="1">
        <f t="shared" si="0"/>
        <v>2026</v>
      </c>
      <c r="D43" s="1" t="str">
        <f>"Q" &amp;ROUNDUP(MONTH(SalesDataTable[[#This Row],[Order Date]])/3,0)</f>
        <v>Q1</v>
      </c>
      <c r="E43" s="1">
        <f t="shared" si="1"/>
        <v>1</v>
      </c>
      <c r="F43" s="1" t="str">
        <f>TEXT(SalesDataTable[[#This Row],[Order Date]],"MMM")</f>
        <v>Jan</v>
      </c>
      <c r="G43" s="6" t="s">
        <v>28</v>
      </c>
      <c r="H43" s="6" t="s">
        <v>42</v>
      </c>
      <c r="I43" s="6" t="s">
        <v>19</v>
      </c>
      <c r="J43" s="6" t="s">
        <v>20</v>
      </c>
      <c r="K43" s="6" t="s">
        <v>26</v>
      </c>
      <c r="L43" s="6" t="s">
        <v>54</v>
      </c>
      <c r="M43" s="11">
        <v>1</v>
      </c>
      <c r="N43" s="8">
        <v>150.96</v>
      </c>
      <c r="O43" s="9">
        <v>0</v>
      </c>
      <c r="P43" s="8">
        <v>77.5</v>
      </c>
      <c r="Q43" s="8">
        <v>150.96</v>
      </c>
      <c r="R43" s="8">
        <v>77.5</v>
      </c>
      <c r="S43" s="8">
        <v>73.460000000000008</v>
      </c>
      <c r="T43" s="10">
        <v>0.48661897191308956</v>
      </c>
      <c r="U43" s="7"/>
      <c r="V43" s="10"/>
      <c r="W43" s="11"/>
      <c r="X43" s="10"/>
    </row>
    <row r="44" spans="1:24" ht="15.6">
      <c r="A44" s="4">
        <v>2796</v>
      </c>
      <c r="B44" s="5">
        <v>46033</v>
      </c>
      <c r="C44" s="1">
        <f t="shared" si="0"/>
        <v>2026</v>
      </c>
      <c r="D44" s="1" t="str">
        <f>"Q" &amp;ROUNDUP(MONTH(SalesDataTable[[#This Row],[Order Date]])/3,0)</f>
        <v>Q1</v>
      </c>
      <c r="E44" s="1">
        <f t="shared" si="1"/>
        <v>1</v>
      </c>
      <c r="F44" s="1" t="str">
        <f>TEXT(SalesDataTable[[#This Row],[Order Date]],"MMM")</f>
        <v>Jan</v>
      </c>
      <c r="G44" s="6" t="s">
        <v>37</v>
      </c>
      <c r="H44" s="6" t="s">
        <v>48</v>
      </c>
      <c r="I44" s="6" t="s">
        <v>36</v>
      </c>
      <c r="J44" s="6" t="s">
        <v>20</v>
      </c>
      <c r="K44" s="6" t="s">
        <v>31</v>
      </c>
      <c r="L44" s="6" t="s">
        <v>32</v>
      </c>
      <c r="M44" s="11">
        <v>3</v>
      </c>
      <c r="N44" s="8">
        <v>36.33</v>
      </c>
      <c r="O44" s="9">
        <v>0.05</v>
      </c>
      <c r="P44" s="8">
        <v>13.27</v>
      </c>
      <c r="Q44" s="8">
        <v>103.54049999999999</v>
      </c>
      <c r="R44" s="8">
        <v>39.81</v>
      </c>
      <c r="S44" s="8">
        <v>63.730499999999992</v>
      </c>
      <c r="T44" s="10">
        <v>0.61551277036521934</v>
      </c>
      <c r="U44" s="7"/>
      <c r="V44" s="10"/>
      <c r="W44" s="11"/>
      <c r="X44" s="10"/>
    </row>
    <row r="45" spans="1:24" ht="15.6">
      <c r="A45" s="4">
        <v>3703</v>
      </c>
      <c r="B45" s="5">
        <v>46033</v>
      </c>
      <c r="C45" s="1">
        <f t="shared" si="0"/>
        <v>2026</v>
      </c>
      <c r="D45" s="1" t="str">
        <f>"Q" &amp;ROUNDUP(MONTH(SalesDataTable[[#This Row],[Order Date]])/3,0)</f>
        <v>Q1</v>
      </c>
      <c r="E45" s="1">
        <f t="shared" si="1"/>
        <v>1</v>
      </c>
      <c r="F45" s="1" t="str">
        <f>TEXT(SalesDataTable[[#This Row],[Order Date]],"MMM")</f>
        <v>Jan</v>
      </c>
      <c r="G45" s="6" t="s">
        <v>37</v>
      </c>
      <c r="H45" s="6" t="s">
        <v>50</v>
      </c>
      <c r="I45" s="6" t="s">
        <v>19</v>
      </c>
      <c r="J45" s="6" t="s">
        <v>20</v>
      </c>
      <c r="K45" s="6" t="s">
        <v>31</v>
      </c>
      <c r="L45" s="6" t="s">
        <v>32</v>
      </c>
      <c r="M45" s="11">
        <v>1</v>
      </c>
      <c r="N45" s="8">
        <v>35.340000000000003</v>
      </c>
      <c r="O45" s="9">
        <v>0.1</v>
      </c>
      <c r="P45" s="8">
        <v>13.36</v>
      </c>
      <c r="Q45" s="8">
        <v>31.806000000000004</v>
      </c>
      <c r="R45" s="8">
        <v>13.36</v>
      </c>
      <c r="S45" s="8">
        <v>18.446000000000005</v>
      </c>
      <c r="T45" s="10">
        <v>0.5799534678991386</v>
      </c>
      <c r="U45" s="7"/>
      <c r="V45" s="10"/>
      <c r="W45" s="11"/>
      <c r="X45" s="10"/>
    </row>
    <row r="46" spans="1:24" ht="15.6">
      <c r="A46" s="4">
        <v>4674</v>
      </c>
      <c r="B46" s="5">
        <v>46033</v>
      </c>
      <c r="C46" s="1">
        <f t="shared" si="0"/>
        <v>2026</v>
      </c>
      <c r="D46" s="1" t="str">
        <f>"Q" &amp;ROUNDUP(MONTH(SalesDataTable[[#This Row],[Order Date]])/3,0)</f>
        <v>Q1</v>
      </c>
      <c r="E46" s="1">
        <f t="shared" si="1"/>
        <v>1</v>
      </c>
      <c r="F46" s="1" t="str">
        <f>TEXT(SalesDataTable[[#This Row],[Order Date]],"MMM")</f>
        <v>Jan</v>
      </c>
      <c r="G46" s="6" t="s">
        <v>37</v>
      </c>
      <c r="H46" s="6" t="s">
        <v>50</v>
      </c>
      <c r="I46" s="6" t="s">
        <v>19</v>
      </c>
      <c r="J46" s="6" t="s">
        <v>20</v>
      </c>
      <c r="K46" s="6" t="s">
        <v>31</v>
      </c>
      <c r="L46" s="6" t="s">
        <v>49</v>
      </c>
      <c r="M46" s="11">
        <v>2</v>
      </c>
      <c r="N46" s="8">
        <v>46.27</v>
      </c>
      <c r="O46" s="9">
        <v>0</v>
      </c>
      <c r="P46" s="8">
        <v>18.23</v>
      </c>
      <c r="Q46" s="8">
        <v>92.54</v>
      </c>
      <c r="R46" s="8">
        <v>36.46</v>
      </c>
      <c r="S46" s="8">
        <v>56.080000000000005</v>
      </c>
      <c r="T46" s="10">
        <v>0.60600821266479366</v>
      </c>
      <c r="U46" s="7"/>
      <c r="V46" s="10"/>
      <c r="W46" s="11"/>
      <c r="X46" s="10"/>
    </row>
    <row r="47" spans="1:24" ht="15.6">
      <c r="A47" s="4">
        <v>4789</v>
      </c>
      <c r="B47" s="5">
        <v>46033</v>
      </c>
      <c r="C47" s="1">
        <f t="shared" si="0"/>
        <v>2026</v>
      </c>
      <c r="D47" s="1" t="str">
        <f>"Q" &amp;ROUNDUP(MONTH(SalesDataTable[[#This Row],[Order Date]])/3,0)</f>
        <v>Q1</v>
      </c>
      <c r="E47" s="1">
        <f t="shared" si="1"/>
        <v>1</v>
      </c>
      <c r="F47" s="1" t="str">
        <f>TEXT(SalesDataTable[[#This Row],[Order Date]],"MMM")</f>
        <v>Jan</v>
      </c>
      <c r="G47" s="6" t="s">
        <v>37</v>
      </c>
      <c r="H47" s="6" t="s">
        <v>48</v>
      </c>
      <c r="I47" s="6" t="s">
        <v>19</v>
      </c>
      <c r="J47" s="6" t="s">
        <v>20</v>
      </c>
      <c r="K47" s="6" t="s">
        <v>21</v>
      </c>
      <c r="L47" s="6" t="s">
        <v>22</v>
      </c>
      <c r="M47" s="11">
        <v>1</v>
      </c>
      <c r="N47" s="8">
        <v>79.930000000000007</v>
      </c>
      <c r="O47" s="9">
        <v>0.05</v>
      </c>
      <c r="P47" s="8">
        <v>43.73</v>
      </c>
      <c r="Q47" s="8">
        <v>75.933500000000009</v>
      </c>
      <c r="R47" s="8">
        <v>43.73</v>
      </c>
      <c r="S47" s="8">
        <v>32.203500000000012</v>
      </c>
      <c r="T47" s="10">
        <v>0.42410135184075554</v>
      </c>
      <c r="U47" s="7"/>
      <c r="V47" s="10"/>
      <c r="W47" s="11"/>
      <c r="X47" s="10"/>
    </row>
    <row r="48" spans="1:24" ht="15.6">
      <c r="A48" s="4">
        <v>804</v>
      </c>
      <c r="B48" s="5">
        <v>46034</v>
      </c>
      <c r="C48" s="1">
        <f t="shared" si="0"/>
        <v>2026</v>
      </c>
      <c r="D48" s="1" t="str">
        <f>"Q" &amp;ROUNDUP(MONTH(SalesDataTable[[#This Row],[Order Date]])/3,0)</f>
        <v>Q1</v>
      </c>
      <c r="E48" s="1">
        <f t="shared" si="1"/>
        <v>1</v>
      </c>
      <c r="F48" s="1" t="str">
        <f>TEXT(SalesDataTable[[#This Row],[Order Date]],"MMM")</f>
        <v>Jan</v>
      </c>
      <c r="G48" s="6" t="s">
        <v>23</v>
      </c>
      <c r="H48" s="6" t="s">
        <v>60</v>
      </c>
      <c r="I48" s="6" t="s">
        <v>36</v>
      </c>
      <c r="J48" s="6" t="s">
        <v>30</v>
      </c>
      <c r="K48" s="6" t="s">
        <v>26</v>
      </c>
      <c r="L48" s="6" t="s">
        <v>34</v>
      </c>
      <c r="M48" s="11">
        <v>1</v>
      </c>
      <c r="N48" s="8">
        <v>141.25</v>
      </c>
      <c r="O48" s="9">
        <v>0</v>
      </c>
      <c r="P48" s="8">
        <v>78.72</v>
      </c>
      <c r="Q48" s="8">
        <v>141.25</v>
      </c>
      <c r="R48" s="8">
        <v>78.72</v>
      </c>
      <c r="S48" s="8">
        <v>62.53</v>
      </c>
      <c r="T48" s="10">
        <v>0.44269026548672569</v>
      </c>
      <c r="U48" s="7"/>
      <c r="V48" s="10"/>
      <c r="W48" s="11"/>
      <c r="X48" s="10"/>
    </row>
    <row r="49" spans="1:24" ht="15.6">
      <c r="A49" s="4">
        <v>1780</v>
      </c>
      <c r="B49" s="5">
        <v>46034</v>
      </c>
      <c r="C49" s="1">
        <f t="shared" si="0"/>
        <v>2026</v>
      </c>
      <c r="D49" s="1" t="str">
        <f>"Q" &amp;ROUNDUP(MONTH(SalesDataTable[[#This Row],[Order Date]])/3,0)</f>
        <v>Q1</v>
      </c>
      <c r="E49" s="1">
        <f t="shared" si="1"/>
        <v>1</v>
      </c>
      <c r="F49" s="1" t="str">
        <f>TEXT(SalesDataTable[[#This Row],[Order Date]],"MMM")</f>
        <v>Jan</v>
      </c>
      <c r="G49" s="6" t="s">
        <v>37</v>
      </c>
      <c r="H49" s="6" t="s">
        <v>50</v>
      </c>
      <c r="I49" s="6" t="s">
        <v>19</v>
      </c>
      <c r="J49" s="6" t="s">
        <v>20</v>
      </c>
      <c r="K49" s="6" t="s">
        <v>21</v>
      </c>
      <c r="L49" s="6" t="s">
        <v>47</v>
      </c>
      <c r="M49" s="11">
        <v>2</v>
      </c>
      <c r="N49" s="8">
        <v>103.64</v>
      </c>
      <c r="O49" s="9">
        <v>0.1</v>
      </c>
      <c r="P49" s="8">
        <v>50.96</v>
      </c>
      <c r="Q49" s="8">
        <v>186.55199999999999</v>
      </c>
      <c r="R49" s="8">
        <v>101.92</v>
      </c>
      <c r="S49" s="8">
        <v>84.631999999999991</v>
      </c>
      <c r="T49" s="10">
        <v>0.45366439384193147</v>
      </c>
      <c r="U49" s="7"/>
      <c r="V49" s="10"/>
      <c r="W49" s="11"/>
      <c r="X49" s="10"/>
    </row>
    <row r="50" spans="1:24" ht="15.6">
      <c r="A50" s="4">
        <v>2844</v>
      </c>
      <c r="B50" s="5">
        <v>46034</v>
      </c>
      <c r="C50" s="1">
        <f t="shared" si="0"/>
        <v>2026</v>
      </c>
      <c r="D50" s="1" t="str">
        <f>"Q" &amp;ROUNDUP(MONTH(SalesDataTable[[#This Row],[Order Date]])/3,0)</f>
        <v>Q1</v>
      </c>
      <c r="E50" s="1">
        <f t="shared" si="1"/>
        <v>1</v>
      </c>
      <c r="F50" s="1" t="str">
        <f>TEXT(SalesDataTable[[#This Row],[Order Date]],"MMM")</f>
        <v>Jan</v>
      </c>
      <c r="G50" s="6" t="s">
        <v>17</v>
      </c>
      <c r="H50" s="6" t="s">
        <v>18</v>
      </c>
      <c r="I50" s="6" t="s">
        <v>19</v>
      </c>
      <c r="J50" s="6" t="s">
        <v>30</v>
      </c>
      <c r="K50" s="6" t="s">
        <v>31</v>
      </c>
      <c r="L50" s="6" t="s">
        <v>61</v>
      </c>
      <c r="M50" s="11">
        <v>1</v>
      </c>
      <c r="N50" s="8">
        <v>136.18</v>
      </c>
      <c r="O50" s="9">
        <v>0</v>
      </c>
      <c r="P50" s="8">
        <v>68.34</v>
      </c>
      <c r="Q50" s="8">
        <v>136.18</v>
      </c>
      <c r="R50" s="8">
        <v>68.34</v>
      </c>
      <c r="S50" s="8">
        <v>67.84</v>
      </c>
      <c r="T50" s="10">
        <v>0.498164194448524</v>
      </c>
      <c r="U50" s="7"/>
      <c r="V50" s="10"/>
      <c r="W50" s="11"/>
      <c r="X50" s="10"/>
    </row>
    <row r="51" spans="1:24" ht="15.6">
      <c r="A51" s="4">
        <v>3068</v>
      </c>
      <c r="B51" s="5">
        <v>46034</v>
      </c>
      <c r="C51" s="1">
        <f t="shared" si="0"/>
        <v>2026</v>
      </c>
      <c r="D51" s="1" t="str">
        <f>"Q" &amp;ROUNDUP(MONTH(SalesDataTable[[#This Row],[Order Date]])/3,0)</f>
        <v>Q1</v>
      </c>
      <c r="E51" s="1">
        <f t="shared" si="1"/>
        <v>1</v>
      </c>
      <c r="F51" s="1" t="str">
        <f>TEXT(SalesDataTable[[#This Row],[Order Date]],"MMM")</f>
        <v>Jan</v>
      </c>
      <c r="G51" s="6" t="s">
        <v>28</v>
      </c>
      <c r="H51" s="6" t="s">
        <v>29</v>
      </c>
      <c r="I51" s="6" t="s">
        <v>45</v>
      </c>
      <c r="J51" s="6" t="s">
        <v>30</v>
      </c>
      <c r="K51" s="6" t="s">
        <v>51</v>
      </c>
      <c r="L51" s="6" t="s">
        <v>59</v>
      </c>
      <c r="M51" s="11">
        <v>1</v>
      </c>
      <c r="N51" s="8">
        <v>36.43</v>
      </c>
      <c r="O51" s="9">
        <v>0</v>
      </c>
      <c r="P51" s="8">
        <v>14.33</v>
      </c>
      <c r="Q51" s="8">
        <v>36.43</v>
      </c>
      <c r="R51" s="8">
        <v>14.33</v>
      </c>
      <c r="S51" s="8">
        <v>22.1</v>
      </c>
      <c r="T51" s="10">
        <v>0.60664287674993145</v>
      </c>
      <c r="U51" s="7"/>
      <c r="V51" s="10"/>
      <c r="W51" s="11"/>
      <c r="X51" s="10"/>
    </row>
    <row r="52" spans="1:24" ht="15.6">
      <c r="A52" s="4">
        <v>3096</v>
      </c>
      <c r="B52" s="5">
        <v>46034</v>
      </c>
      <c r="C52" s="1">
        <f t="shared" si="0"/>
        <v>2026</v>
      </c>
      <c r="D52" s="1" t="str">
        <f>"Q" &amp;ROUNDUP(MONTH(SalesDataTable[[#This Row],[Order Date]])/3,0)</f>
        <v>Q1</v>
      </c>
      <c r="E52" s="1">
        <f t="shared" si="1"/>
        <v>1</v>
      </c>
      <c r="F52" s="1" t="str">
        <f>TEXT(SalesDataTable[[#This Row],[Order Date]],"MMM")</f>
        <v>Jan</v>
      </c>
      <c r="G52" s="6" t="s">
        <v>37</v>
      </c>
      <c r="H52" s="6" t="s">
        <v>48</v>
      </c>
      <c r="I52" s="6" t="s">
        <v>19</v>
      </c>
      <c r="J52" s="6" t="s">
        <v>30</v>
      </c>
      <c r="K52" s="6" t="s">
        <v>51</v>
      </c>
      <c r="L52" s="6" t="s">
        <v>62</v>
      </c>
      <c r="M52" s="11">
        <v>2</v>
      </c>
      <c r="N52" s="8">
        <v>50.51</v>
      </c>
      <c r="O52" s="9">
        <v>0.1</v>
      </c>
      <c r="P52" s="8">
        <v>21.84</v>
      </c>
      <c r="Q52" s="8">
        <v>90.917999999999992</v>
      </c>
      <c r="R52" s="8">
        <v>43.68</v>
      </c>
      <c r="S52" s="8">
        <v>47.237999999999992</v>
      </c>
      <c r="T52" s="10">
        <v>0.5195670824259222</v>
      </c>
      <c r="U52" s="7"/>
      <c r="V52" s="10"/>
      <c r="W52" s="11"/>
      <c r="X52" s="10"/>
    </row>
    <row r="53" spans="1:24" ht="15.6">
      <c r="A53" s="4">
        <v>3129</v>
      </c>
      <c r="B53" s="5">
        <v>46034</v>
      </c>
      <c r="C53" s="1">
        <f t="shared" si="0"/>
        <v>2026</v>
      </c>
      <c r="D53" s="1" t="str">
        <f>"Q" &amp;ROUNDUP(MONTH(SalesDataTable[[#This Row],[Order Date]])/3,0)</f>
        <v>Q1</v>
      </c>
      <c r="E53" s="1">
        <f t="shared" si="1"/>
        <v>1</v>
      </c>
      <c r="F53" s="1" t="str">
        <f>TEXT(SalesDataTable[[#This Row],[Order Date]],"MMM")</f>
        <v>Jan</v>
      </c>
      <c r="G53" s="6" t="s">
        <v>37</v>
      </c>
      <c r="H53" s="6" t="s">
        <v>64</v>
      </c>
      <c r="I53" s="6" t="s">
        <v>36</v>
      </c>
      <c r="J53" s="6" t="s">
        <v>20</v>
      </c>
      <c r="K53" s="6" t="s">
        <v>51</v>
      </c>
      <c r="L53" s="6" t="s">
        <v>55</v>
      </c>
      <c r="M53" s="11">
        <v>1</v>
      </c>
      <c r="N53" s="8">
        <v>123</v>
      </c>
      <c r="O53" s="9">
        <v>0</v>
      </c>
      <c r="P53" s="8">
        <v>67.3</v>
      </c>
      <c r="Q53" s="8">
        <v>123</v>
      </c>
      <c r="R53" s="8">
        <v>67.3</v>
      </c>
      <c r="S53" s="8">
        <v>55.7</v>
      </c>
      <c r="T53" s="10">
        <v>0.45284552845528458</v>
      </c>
      <c r="U53" s="7"/>
      <c r="V53" s="10"/>
      <c r="W53" s="11"/>
      <c r="X53" s="10"/>
    </row>
    <row r="54" spans="1:24" ht="15.6">
      <c r="A54" s="4">
        <v>3948</v>
      </c>
      <c r="B54" s="5">
        <v>46034</v>
      </c>
      <c r="C54" s="1">
        <f t="shared" si="0"/>
        <v>2026</v>
      </c>
      <c r="D54" s="1" t="str">
        <f>"Q" &amp;ROUNDUP(MONTH(SalesDataTable[[#This Row],[Order Date]])/3,0)</f>
        <v>Q1</v>
      </c>
      <c r="E54" s="1">
        <f t="shared" si="1"/>
        <v>1</v>
      </c>
      <c r="F54" s="1" t="str">
        <f>TEXT(SalesDataTable[[#This Row],[Order Date]],"MMM")</f>
        <v>Jan</v>
      </c>
      <c r="G54" s="6" t="s">
        <v>23</v>
      </c>
      <c r="H54" s="6" t="s">
        <v>66</v>
      </c>
      <c r="I54" s="6" t="s">
        <v>19</v>
      </c>
      <c r="J54" s="6" t="s">
        <v>30</v>
      </c>
      <c r="K54" s="6" t="s">
        <v>26</v>
      </c>
      <c r="L54" s="6" t="s">
        <v>63</v>
      </c>
      <c r="M54" s="11">
        <v>2</v>
      </c>
      <c r="N54" s="8">
        <v>72.239999999999995</v>
      </c>
      <c r="O54" s="9">
        <v>0</v>
      </c>
      <c r="P54" s="8">
        <v>32.94</v>
      </c>
      <c r="Q54" s="8">
        <v>144.47999999999999</v>
      </c>
      <c r="R54" s="8">
        <v>65.88</v>
      </c>
      <c r="S54" s="8">
        <v>78.599999999999994</v>
      </c>
      <c r="T54" s="10">
        <v>0.54401993355481726</v>
      </c>
      <c r="U54" s="7"/>
      <c r="V54" s="10"/>
      <c r="W54" s="11"/>
      <c r="X54" s="10"/>
    </row>
    <row r="55" spans="1:24" ht="15.6">
      <c r="A55" s="4">
        <v>5036</v>
      </c>
      <c r="B55" s="5">
        <v>46034</v>
      </c>
      <c r="C55" s="1">
        <f t="shared" si="0"/>
        <v>2026</v>
      </c>
      <c r="D55" s="1" t="str">
        <f>"Q" &amp;ROUNDUP(MONTH(SalesDataTable[[#This Row],[Order Date]])/3,0)</f>
        <v>Q1</v>
      </c>
      <c r="E55" s="1">
        <f t="shared" si="1"/>
        <v>1</v>
      </c>
      <c r="F55" s="1" t="str">
        <f>TEXT(SalesDataTable[[#This Row],[Order Date]],"MMM")</f>
        <v>Jan</v>
      </c>
      <c r="G55" s="6" t="s">
        <v>28</v>
      </c>
      <c r="H55" s="6" t="s">
        <v>35</v>
      </c>
      <c r="I55" s="6" t="s">
        <v>36</v>
      </c>
      <c r="J55" s="6" t="s">
        <v>20</v>
      </c>
      <c r="K55" s="6" t="s">
        <v>26</v>
      </c>
      <c r="L55" s="6" t="s">
        <v>54</v>
      </c>
      <c r="M55" s="11">
        <v>1</v>
      </c>
      <c r="N55" s="8">
        <v>151.11000000000001</v>
      </c>
      <c r="O55" s="9">
        <v>0.15</v>
      </c>
      <c r="P55" s="8">
        <v>79.650000000000006</v>
      </c>
      <c r="Q55" s="8">
        <v>128.4435</v>
      </c>
      <c r="R55" s="8">
        <v>79.650000000000006</v>
      </c>
      <c r="S55" s="8">
        <v>48.793499999999995</v>
      </c>
      <c r="T55" s="10">
        <v>0.37988298356865075</v>
      </c>
      <c r="U55" s="7"/>
      <c r="V55" s="10"/>
      <c r="W55" s="11"/>
      <c r="X55" s="10"/>
    </row>
    <row r="56" spans="1:24" ht="15.6">
      <c r="A56" s="4">
        <v>2681</v>
      </c>
      <c r="B56" s="5">
        <v>46035</v>
      </c>
      <c r="C56" s="1">
        <f t="shared" si="0"/>
        <v>2026</v>
      </c>
      <c r="D56" s="1" t="str">
        <f>"Q" &amp;ROUNDUP(MONTH(SalesDataTable[[#This Row],[Order Date]])/3,0)</f>
        <v>Q1</v>
      </c>
      <c r="E56" s="1">
        <f t="shared" si="1"/>
        <v>1</v>
      </c>
      <c r="F56" s="1" t="str">
        <f>TEXT(SalesDataTable[[#This Row],[Order Date]],"MMM")</f>
        <v>Jan</v>
      </c>
      <c r="G56" s="6" t="s">
        <v>37</v>
      </c>
      <c r="H56" s="6" t="s">
        <v>38</v>
      </c>
      <c r="I56" s="6" t="s">
        <v>19</v>
      </c>
      <c r="J56" s="6" t="s">
        <v>30</v>
      </c>
      <c r="K56" s="6" t="s">
        <v>26</v>
      </c>
      <c r="L56" s="6" t="s">
        <v>27</v>
      </c>
      <c r="M56" s="11">
        <v>1</v>
      </c>
      <c r="N56" s="8">
        <v>94.32</v>
      </c>
      <c r="O56" s="9">
        <v>0</v>
      </c>
      <c r="P56" s="8">
        <v>45.93</v>
      </c>
      <c r="Q56" s="8">
        <v>94.32</v>
      </c>
      <c r="R56" s="8">
        <v>45.93</v>
      </c>
      <c r="S56" s="8">
        <v>48.389999999999993</v>
      </c>
      <c r="T56" s="10">
        <v>0.51304071246819338</v>
      </c>
      <c r="U56" s="7"/>
      <c r="V56" s="10"/>
      <c r="W56" s="11"/>
      <c r="X56" s="10"/>
    </row>
    <row r="57" spans="1:24" ht="15.6">
      <c r="A57" s="4">
        <v>5101</v>
      </c>
      <c r="B57" s="5">
        <v>46035</v>
      </c>
      <c r="C57" s="1">
        <f t="shared" si="0"/>
        <v>2026</v>
      </c>
      <c r="D57" s="1" t="str">
        <f>"Q" &amp;ROUNDUP(MONTH(SalesDataTable[[#This Row],[Order Date]])/3,0)</f>
        <v>Q1</v>
      </c>
      <c r="E57" s="1">
        <f t="shared" si="1"/>
        <v>1</v>
      </c>
      <c r="F57" s="1" t="str">
        <f>TEXT(SalesDataTable[[#This Row],[Order Date]],"MMM")</f>
        <v>Jan</v>
      </c>
      <c r="G57" s="6" t="s">
        <v>23</v>
      </c>
      <c r="H57" s="6" t="s">
        <v>60</v>
      </c>
      <c r="I57" s="6" t="s">
        <v>19</v>
      </c>
      <c r="J57" s="6" t="s">
        <v>20</v>
      </c>
      <c r="K57" s="6" t="s">
        <v>21</v>
      </c>
      <c r="L57" s="6" t="s">
        <v>39</v>
      </c>
      <c r="M57" s="11">
        <v>3</v>
      </c>
      <c r="N57" s="8">
        <v>51.52</v>
      </c>
      <c r="O57" s="9">
        <v>0</v>
      </c>
      <c r="P57" s="8">
        <v>21.92</v>
      </c>
      <c r="Q57" s="8">
        <v>154.56</v>
      </c>
      <c r="R57" s="8">
        <v>65.760000000000005</v>
      </c>
      <c r="S57" s="8">
        <v>88.8</v>
      </c>
      <c r="T57" s="10">
        <v>0.57453416149068315</v>
      </c>
      <c r="U57" s="7"/>
      <c r="V57" s="10"/>
      <c r="W57" s="11"/>
      <c r="X57" s="10"/>
    </row>
    <row r="58" spans="1:24" ht="15.6">
      <c r="A58" s="4">
        <v>3871</v>
      </c>
      <c r="B58" s="5">
        <v>46036</v>
      </c>
      <c r="C58" s="1">
        <f t="shared" si="0"/>
        <v>2026</v>
      </c>
      <c r="D58" s="1" t="str">
        <f>"Q" &amp;ROUNDUP(MONTH(SalesDataTable[[#This Row],[Order Date]])/3,0)</f>
        <v>Q1</v>
      </c>
      <c r="E58" s="1">
        <f t="shared" si="1"/>
        <v>1</v>
      </c>
      <c r="F58" s="1" t="str">
        <f>TEXT(SalesDataTable[[#This Row],[Order Date]],"MMM")</f>
        <v>Jan</v>
      </c>
      <c r="G58" s="6" t="s">
        <v>17</v>
      </c>
      <c r="H58" s="6" t="s">
        <v>67</v>
      </c>
      <c r="I58" s="6" t="s">
        <v>19</v>
      </c>
      <c r="J58" s="6" t="s">
        <v>30</v>
      </c>
      <c r="K58" s="6" t="s">
        <v>26</v>
      </c>
      <c r="L58" s="6" t="s">
        <v>34</v>
      </c>
      <c r="M58" s="11">
        <v>2</v>
      </c>
      <c r="N58" s="8">
        <v>146.4</v>
      </c>
      <c r="O58" s="9">
        <v>0.05</v>
      </c>
      <c r="P58" s="8">
        <v>81.72</v>
      </c>
      <c r="Q58" s="8">
        <v>278.16000000000003</v>
      </c>
      <c r="R58" s="8">
        <v>163.44</v>
      </c>
      <c r="S58" s="8">
        <v>114.72000000000003</v>
      </c>
      <c r="T58" s="10">
        <v>0.4124245038826575</v>
      </c>
      <c r="U58" s="7"/>
      <c r="V58" s="10"/>
      <c r="W58" s="11"/>
      <c r="X58" s="10"/>
    </row>
    <row r="59" spans="1:24" ht="15.6">
      <c r="A59" s="4">
        <v>4643</v>
      </c>
      <c r="B59" s="5">
        <v>46036</v>
      </c>
      <c r="C59" s="1">
        <f t="shared" si="0"/>
        <v>2026</v>
      </c>
      <c r="D59" s="1" t="str">
        <f>"Q" &amp;ROUNDUP(MONTH(SalesDataTable[[#This Row],[Order Date]])/3,0)</f>
        <v>Q1</v>
      </c>
      <c r="E59" s="1">
        <f t="shared" si="1"/>
        <v>1</v>
      </c>
      <c r="F59" s="1" t="str">
        <f>TEXT(SalesDataTable[[#This Row],[Order Date]],"MMM")</f>
        <v>Jan</v>
      </c>
      <c r="G59" s="6" t="s">
        <v>17</v>
      </c>
      <c r="H59" s="6" t="s">
        <v>18</v>
      </c>
      <c r="I59" s="6" t="s">
        <v>25</v>
      </c>
      <c r="J59" s="6" t="s">
        <v>33</v>
      </c>
      <c r="K59" s="6" t="s">
        <v>31</v>
      </c>
      <c r="L59" s="6" t="s">
        <v>49</v>
      </c>
      <c r="M59" s="11">
        <v>3</v>
      </c>
      <c r="N59" s="8">
        <v>47.32</v>
      </c>
      <c r="O59" s="9">
        <v>0.1</v>
      </c>
      <c r="P59" s="8">
        <v>18.420000000000002</v>
      </c>
      <c r="Q59" s="8">
        <v>127.76400000000001</v>
      </c>
      <c r="R59" s="8">
        <v>55.260000000000005</v>
      </c>
      <c r="S59" s="8">
        <v>72.504000000000005</v>
      </c>
      <c r="T59" s="10">
        <v>0.56748379825302897</v>
      </c>
      <c r="U59" s="7"/>
      <c r="V59" s="10"/>
      <c r="W59" s="11"/>
      <c r="X59" s="10"/>
    </row>
    <row r="60" spans="1:24" ht="15.6">
      <c r="A60" s="4">
        <v>4703</v>
      </c>
      <c r="B60" s="5">
        <v>46036</v>
      </c>
      <c r="C60" s="1">
        <f t="shared" si="0"/>
        <v>2026</v>
      </c>
      <c r="D60" s="1" t="str">
        <f>"Q" &amp;ROUNDUP(MONTH(SalesDataTable[[#This Row],[Order Date]])/3,0)</f>
        <v>Q1</v>
      </c>
      <c r="E60" s="1">
        <f t="shared" si="1"/>
        <v>1</v>
      </c>
      <c r="F60" s="1" t="str">
        <f>TEXT(SalesDataTable[[#This Row],[Order Date]],"MMM")</f>
        <v>Jan</v>
      </c>
      <c r="G60" s="6" t="s">
        <v>37</v>
      </c>
      <c r="H60" s="6" t="s">
        <v>64</v>
      </c>
      <c r="I60" s="6" t="s">
        <v>36</v>
      </c>
      <c r="J60" s="6" t="s">
        <v>33</v>
      </c>
      <c r="K60" s="6" t="s">
        <v>51</v>
      </c>
      <c r="L60" s="6" t="s">
        <v>52</v>
      </c>
      <c r="M60" s="11">
        <v>2</v>
      </c>
      <c r="N60" s="8">
        <v>40.450000000000003</v>
      </c>
      <c r="O60" s="9">
        <v>0.05</v>
      </c>
      <c r="P60" s="8">
        <v>15.14</v>
      </c>
      <c r="Q60" s="8">
        <v>76.855000000000004</v>
      </c>
      <c r="R60" s="8">
        <v>30.28</v>
      </c>
      <c r="S60" s="8">
        <v>46.575000000000003</v>
      </c>
      <c r="T60" s="10">
        <v>0.60601132001821612</v>
      </c>
      <c r="U60" s="7"/>
      <c r="V60" s="10"/>
      <c r="W60" s="11"/>
      <c r="X60" s="10"/>
    </row>
    <row r="61" spans="1:24" ht="15.6">
      <c r="A61" s="4">
        <v>5068</v>
      </c>
      <c r="B61" s="5">
        <v>46036</v>
      </c>
      <c r="C61" s="1">
        <f t="shared" si="0"/>
        <v>2026</v>
      </c>
      <c r="D61" s="1" t="str">
        <f>"Q" &amp;ROUNDUP(MONTH(SalesDataTable[[#This Row],[Order Date]])/3,0)</f>
        <v>Q1</v>
      </c>
      <c r="E61" s="1">
        <f t="shared" si="1"/>
        <v>1</v>
      </c>
      <c r="F61" s="1" t="str">
        <f>TEXT(SalesDataTable[[#This Row],[Order Date]],"MMM")</f>
        <v>Jan</v>
      </c>
      <c r="G61" s="6" t="s">
        <v>17</v>
      </c>
      <c r="H61" s="6" t="s">
        <v>18</v>
      </c>
      <c r="I61" s="6" t="s">
        <v>19</v>
      </c>
      <c r="J61" s="6" t="s">
        <v>20</v>
      </c>
      <c r="K61" s="6" t="s">
        <v>31</v>
      </c>
      <c r="L61" s="6" t="s">
        <v>49</v>
      </c>
      <c r="M61" s="11">
        <v>2</v>
      </c>
      <c r="N61" s="8">
        <v>47.05</v>
      </c>
      <c r="O61" s="9">
        <v>0.1</v>
      </c>
      <c r="P61" s="8">
        <v>18.8</v>
      </c>
      <c r="Q61" s="8">
        <v>84.69</v>
      </c>
      <c r="R61" s="8">
        <v>37.6</v>
      </c>
      <c r="S61" s="8">
        <v>47.089999999999996</v>
      </c>
      <c r="T61" s="10">
        <v>0.55602786633604906</v>
      </c>
      <c r="U61" s="7"/>
      <c r="V61" s="10"/>
      <c r="W61" s="11"/>
      <c r="X61" s="10"/>
    </row>
    <row r="62" spans="1:24" ht="15.6">
      <c r="A62" s="4">
        <v>1539</v>
      </c>
      <c r="B62" s="5">
        <v>46037</v>
      </c>
      <c r="C62" s="1">
        <f t="shared" si="0"/>
        <v>2026</v>
      </c>
      <c r="D62" s="1" t="str">
        <f>"Q" &amp;ROUNDUP(MONTH(SalesDataTable[[#This Row],[Order Date]])/3,0)</f>
        <v>Q1</v>
      </c>
      <c r="E62" s="1">
        <f t="shared" si="1"/>
        <v>1</v>
      </c>
      <c r="F62" s="1" t="str">
        <f>TEXT(SalesDataTable[[#This Row],[Order Date]],"MMM")</f>
        <v>Jan</v>
      </c>
      <c r="G62" s="6" t="s">
        <v>37</v>
      </c>
      <c r="H62" s="6" t="s">
        <v>50</v>
      </c>
      <c r="I62" s="6" t="s">
        <v>36</v>
      </c>
      <c r="J62" s="6" t="s">
        <v>33</v>
      </c>
      <c r="K62" s="6" t="s">
        <v>51</v>
      </c>
      <c r="L62" s="6" t="s">
        <v>55</v>
      </c>
      <c r="M62" s="11">
        <v>3</v>
      </c>
      <c r="N62" s="8">
        <v>123.14</v>
      </c>
      <c r="O62" s="9">
        <v>0.05</v>
      </c>
      <c r="P62" s="8">
        <v>70.67</v>
      </c>
      <c r="Q62" s="8">
        <v>350.94900000000001</v>
      </c>
      <c r="R62" s="8">
        <v>212.01</v>
      </c>
      <c r="S62" s="8">
        <v>138.93900000000002</v>
      </c>
      <c r="T62" s="10">
        <v>0.39589513006163296</v>
      </c>
      <c r="U62" s="7"/>
      <c r="V62" s="10"/>
      <c r="W62" s="11"/>
      <c r="X62" s="10"/>
    </row>
    <row r="63" spans="1:24" ht="15.6">
      <c r="A63" s="4">
        <v>1709</v>
      </c>
      <c r="B63" s="5">
        <v>46037</v>
      </c>
      <c r="C63" s="1">
        <f t="shared" si="0"/>
        <v>2026</v>
      </c>
      <c r="D63" s="1" t="str">
        <f>"Q" &amp;ROUNDUP(MONTH(SalesDataTable[[#This Row],[Order Date]])/3,0)</f>
        <v>Q1</v>
      </c>
      <c r="E63" s="1">
        <f t="shared" si="1"/>
        <v>1</v>
      </c>
      <c r="F63" s="1" t="str">
        <f>TEXT(SalesDataTable[[#This Row],[Order Date]],"MMM")</f>
        <v>Jan</v>
      </c>
      <c r="G63" s="6" t="s">
        <v>37</v>
      </c>
      <c r="H63" s="6" t="s">
        <v>64</v>
      </c>
      <c r="I63" s="6" t="s">
        <v>19</v>
      </c>
      <c r="J63" s="6" t="s">
        <v>20</v>
      </c>
      <c r="K63" s="6" t="s">
        <v>26</v>
      </c>
      <c r="L63" s="6" t="s">
        <v>54</v>
      </c>
      <c r="M63" s="11">
        <v>2</v>
      </c>
      <c r="N63" s="8">
        <v>151.33000000000001</v>
      </c>
      <c r="O63" s="9">
        <v>0.1</v>
      </c>
      <c r="P63" s="8">
        <v>78.44</v>
      </c>
      <c r="Q63" s="8">
        <v>272.39400000000001</v>
      </c>
      <c r="R63" s="8">
        <v>156.88</v>
      </c>
      <c r="S63" s="8">
        <v>115.51400000000001</v>
      </c>
      <c r="T63" s="10">
        <v>0.42406954631893512</v>
      </c>
      <c r="U63" s="7"/>
      <c r="V63" s="10"/>
      <c r="W63" s="11"/>
      <c r="X63" s="10"/>
    </row>
    <row r="64" spans="1:24" ht="15.6">
      <c r="A64" s="4">
        <v>2702</v>
      </c>
      <c r="B64" s="5">
        <v>46037</v>
      </c>
      <c r="C64" s="1">
        <f t="shared" si="0"/>
        <v>2026</v>
      </c>
      <c r="D64" s="1" t="str">
        <f>"Q" &amp;ROUNDUP(MONTH(SalesDataTable[[#This Row],[Order Date]])/3,0)</f>
        <v>Q1</v>
      </c>
      <c r="E64" s="1">
        <f t="shared" si="1"/>
        <v>1</v>
      </c>
      <c r="F64" s="1" t="str">
        <f>TEXT(SalesDataTable[[#This Row],[Order Date]],"MMM")</f>
        <v>Jan</v>
      </c>
      <c r="G64" s="6" t="s">
        <v>23</v>
      </c>
      <c r="H64" s="6" t="s">
        <v>66</v>
      </c>
      <c r="I64" s="6" t="s">
        <v>19</v>
      </c>
      <c r="J64" s="6" t="s">
        <v>20</v>
      </c>
      <c r="K64" s="6" t="s">
        <v>26</v>
      </c>
      <c r="L64" s="6" t="s">
        <v>34</v>
      </c>
      <c r="M64" s="11">
        <v>5</v>
      </c>
      <c r="N64" s="8">
        <v>144.01</v>
      </c>
      <c r="O64" s="9">
        <v>0.05</v>
      </c>
      <c r="P64" s="8">
        <v>79.64</v>
      </c>
      <c r="Q64" s="8">
        <v>684.0474999999999</v>
      </c>
      <c r="R64" s="8">
        <v>398.2</v>
      </c>
      <c r="S64" s="8">
        <v>285.84749999999991</v>
      </c>
      <c r="T64" s="10">
        <v>0.41787668254032062</v>
      </c>
      <c r="U64" s="7"/>
      <c r="V64" s="10"/>
      <c r="W64" s="11"/>
      <c r="X64" s="10"/>
    </row>
    <row r="65" spans="1:24" ht="15.6">
      <c r="A65" s="4">
        <v>3176</v>
      </c>
      <c r="B65" s="5">
        <v>46037</v>
      </c>
      <c r="C65" s="1">
        <f t="shared" si="0"/>
        <v>2026</v>
      </c>
      <c r="D65" s="1" t="str">
        <f>"Q" &amp;ROUNDUP(MONTH(SalesDataTable[[#This Row],[Order Date]])/3,0)</f>
        <v>Q1</v>
      </c>
      <c r="E65" s="1">
        <f t="shared" si="1"/>
        <v>1</v>
      </c>
      <c r="F65" s="1" t="str">
        <f>TEXT(SalesDataTable[[#This Row],[Order Date]],"MMM")</f>
        <v>Jan</v>
      </c>
      <c r="G65" s="6" t="s">
        <v>37</v>
      </c>
      <c r="H65" s="6" t="s">
        <v>50</v>
      </c>
      <c r="I65" s="6" t="s">
        <v>19</v>
      </c>
      <c r="J65" s="6" t="s">
        <v>20</v>
      </c>
      <c r="K65" s="6" t="s">
        <v>26</v>
      </c>
      <c r="L65" s="6" t="s">
        <v>27</v>
      </c>
      <c r="M65" s="11">
        <v>3</v>
      </c>
      <c r="N65" s="8">
        <v>91.19</v>
      </c>
      <c r="O65" s="9">
        <v>0</v>
      </c>
      <c r="P65" s="8">
        <v>44.47</v>
      </c>
      <c r="Q65" s="8">
        <v>273.57</v>
      </c>
      <c r="R65" s="8">
        <v>133.41</v>
      </c>
      <c r="S65" s="8">
        <v>140.16</v>
      </c>
      <c r="T65" s="10">
        <v>0.5123368790437548</v>
      </c>
      <c r="U65" s="7"/>
      <c r="V65" s="10"/>
      <c r="W65" s="11"/>
      <c r="X65" s="10"/>
    </row>
    <row r="66" spans="1:24" ht="15.6">
      <c r="A66" s="4">
        <v>3705</v>
      </c>
      <c r="B66" s="5">
        <v>46037</v>
      </c>
      <c r="C66" s="1">
        <f t="shared" si="0"/>
        <v>2026</v>
      </c>
      <c r="D66" s="1" t="str">
        <f>"Q" &amp;ROUNDUP(MONTH(SalesDataTable[[#This Row],[Order Date]])/3,0)</f>
        <v>Q1</v>
      </c>
      <c r="E66" s="1">
        <f t="shared" si="1"/>
        <v>1</v>
      </c>
      <c r="F66" s="1" t="str">
        <f>TEXT(SalesDataTable[[#This Row],[Order Date]],"MMM")</f>
        <v>Jan</v>
      </c>
      <c r="G66" s="6" t="s">
        <v>37</v>
      </c>
      <c r="H66" s="6" t="s">
        <v>48</v>
      </c>
      <c r="I66" s="6" t="s">
        <v>36</v>
      </c>
      <c r="J66" s="6" t="s">
        <v>30</v>
      </c>
      <c r="K66" s="6" t="s">
        <v>31</v>
      </c>
      <c r="L66" s="6" t="s">
        <v>49</v>
      </c>
      <c r="M66" s="11">
        <v>2</v>
      </c>
      <c r="N66" s="8">
        <v>45.45</v>
      </c>
      <c r="O66" s="9">
        <v>0</v>
      </c>
      <c r="P66" s="8">
        <v>18.190000000000001</v>
      </c>
      <c r="Q66" s="8">
        <v>90.9</v>
      </c>
      <c r="R66" s="8">
        <v>36.380000000000003</v>
      </c>
      <c r="S66" s="8">
        <v>54.52</v>
      </c>
      <c r="T66" s="10">
        <v>0.59977997799779981</v>
      </c>
      <c r="U66" s="7"/>
      <c r="V66" s="10"/>
      <c r="W66" s="11"/>
      <c r="X66" s="10"/>
    </row>
    <row r="67" spans="1:24" ht="15.6">
      <c r="A67" s="4">
        <v>3736</v>
      </c>
      <c r="B67" s="5">
        <v>46037</v>
      </c>
      <c r="C67" s="1">
        <f t="shared" ref="C67:C130" si="2">YEAR(B67)</f>
        <v>2026</v>
      </c>
      <c r="D67" s="1" t="str">
        <f>"Q" &amp;ROUNDUP(MONTH(SalesDataTable[[#This Row],[Order Date]])/3,0)</f>
        <v>Q1</v>
      </c>
      <c r="E67" s="1">
        <f t="shared" ref="E67:E130" si="3">MONTH(B67)</f>
        <v>1</v>
      </c>
      <c r="F67" s="1" t="str">
        <f>TEXT(SalesDataTable[[#This Row],[Order Date]],"MMM")</f>
        <v>Jan</v>
      </c>
      <c r="G67" s="6" t="s">
        <v>23</v>
      </c>
      <c r="H67" s="6" t="s">
        <v>24</v>
      </c>
      <c r="I67" s="6" t="s">
        <v>45</v>
      </c>
      <c r="J67" s="6" t="s">
        <v>30</v>
      </c>
      <c r="K67" s="6" t="s">
        <v>51</v>
      </c>
      <c r="L67" s="6" t="s">
        <v>52</v>
      </c>
      <c r="M67" s="11">
        <v>1</v>
      </c>
      <c r="N67" s="8">
        <v>40.72</v>
      </c>
      <c r="O67" s="9">
        <v>0</v>
      </c>
      <c r="P67" s="8">
        <v>14.94</v>
      </c>
      <c r="Q67" s="8">
        <v>40.72</v>
      </c>
      <c r="R67" s="8">
        <v>14.94</v>
      </c>
      <c r="S67" s="8">
        <v>25.78</v>
      </c>
      <c r="T67" s="10">
        <v>0.6331041257367388</v>
      </c>
      <c r="U67" s="7"/>
      <c r="V67" s="10"/>
      <c r="W67" s="11"/>
      <c r="X67" s="10"/>
    </row>
    <row r="68" spans="1:24" ht="15.6">
      <c r="A68" s="4">
        <v>3967</v>
      </c>
      <c r="B68" s="5">
        <v>46037</v>
      </c>
      <c r="C68" s="1">
        <f t="shared" si="2"/>
        <v>2026</v>
      </c>
      <c r="D68" s="1" t="str">
        <f>"Q" &amp;ROUNDUP(MONTH(SalesDataTable[[#This Row],[Order Date]])/3,0)</f>
        <v>Q1</v>
      </c>
      <c r="E68" s="1">
        <f t="shared" si="3"/>
        <v>1</v>
      </c>
      <c r="F68" s="1" t="str">
        <f>TEXT(SalesDataTable[[#This Row],[Order Date]],"MMM")</f>
        <v>Jan</v>
      </c>
      <c r="G68" s="6" t="s">
        <v>23</v>
      </c>
      <c r="H68" s="6" t="s">
        <v>60</v>
      </c>
      <c r="I68" s="6" t="s">
        <v>19</v>
      </c>
      <c r="J68" s="6" t="s">
        <v>33</v>
      </c>
      <c r="K68" s="6" t="s">
        <v>31</v>
      </c>
      <c r="L68" s="6" t="s">
        <v>32</v>
      </c>
      <c r="M68" s="11">
        <v>2</v>
      </c>
      <c r="N68" s="8">
        <v>37.090000000000003</v>
      </c>
      <c r="O68" s="9">
        <v>0</v>
      </c>
      <c r="P68" s="8">
        <v>13.29</v>
      </c>
      <c r="Q68" s="8">
        <v>74.180000000000007</v>
      </c>
      <c r="R68" s="8">
        <v>26.58</v>
      </c>
      <c r="S68" s="8">
        <v>47.600000000000009</v>
      </c>
      <c r="T68" s="10">
        <v>0.64168239417632789</v>
      </c>
      <c r="U68" s="7"/>
      <c r="V68" s="10"/>
      <c r="W68" s="11"/>
      <c r="X68" s="10"/>
    </row>
    <row r="69" spans="1:24" ht="15.6">
      <c r="A69" s="4">
        <v>170</v>
      </c>
      <c r="B69" s="5">
        <v>46038</v>
      </c>
      <c r="C69" s="1">
        <f t="shared" si="2"/>
        <v>2026</v>
      </c>
      <c r="D69" s="1" t="str">
        <f>"Q" &amp;ROUNDUP(MONTH(SalesDataTable[[#This Row],[Order Date]])/3,0)</f>
        <v>Q1</v>
      </c>
      <c r="E69" s="1">
        <f t="shared" si="3"/>
        <v>1</v>
      </c>
      <c r="F69" s="1" t="str">
        <f>TEXT(SalesDataTable[[#This Row],[Order Date]],"MMM")</f>
        <v>Jan</v>
      </c>
      <c r="G69" s="6" t="s">
        <v>28</v>
      </c>
      <c r="H69" s="6" t="s">
        <v>56</v>
      </c>
      <c r="I69" s="6" t="s">
        <v>19</v>
      </c>
      <c r="J69" s="6" t="s">
        <v>30</v>
      </c>
      <c r="K69" s="6" t="s">
        <v>40</v>
      </c>
      <c r="L69" s="6" t="s">
        <v>68</v>
      </c>
      <c r="M69" s="11">
        <v>1</v>
      </c>
      <c r="N69" s="8">
        <v>124.45</v>
      </c>
      <c r="O69" s="9">
        <v>0.15</v>
      </c>
      <c r="P69" s="8">
        <v>59.77</v>
      </c>
      <c r="Q69" s="8">
        <v>105.7825</v>
      </c>
      <c r="R69" s="8">
        <v>59.77</v>
      </c>
      <c r="S69" s="8">
        <v>46.012499999999996</v>
      </c>
      <c r="T69" s="10">
        <v>0.43497270342447941</v>
      </c>
      <c r="U69" s="7"/>
      <c r="V69" s="10"/>
      <c r="W69" s="11"/>
      <c r="X69" s="10"/>
    </row>
    <row r="70" spans="1:24" ht="15.6">
      <c r="A70" s="4">
        <v>1040</v>
      </c>
      <c r="B70" s="5">
        <v>46038</v>
      </c>
      <c r="C70" s="1">
        <f t="shared" si="2"/>
        <v>2026</v>
      </c>
      <c r="D70" s="1" t="str">
        <f>"Q" &amp;ROUNDUP(MONTH(SalesDataTable[[#This Row],[Order Date]])/3,0)</f>
        <v>Q1</v>
      </c>
      <c r="E70" s="1">
        <f t="shared" si="3"/>
        <v>1</v>
      </c>
      <c r="F70" s="1" t="str">
        <f>TEXT(SalesDataTable[[#This Row],[Order Date]],"MMM")</f>
        <v>Jan</v>
      </c>
      <c r="G70" s="6" t="s">
        <v>17</v>
      </c>
      <c r="H70" s="6" t="s">
        <v>18</v>
      </c>
      <c r="I70" s="6" t="s">
        <v>36</v>
      </c>
      <c r="J70" s="6" t="s">
        <v>30</v>
      </c>
      <c r="K70" s="6" t="s">
        <v>31</v>
      </c>
      <c r="L70" s="6" t="s">
        <v>32</v>
      </c>
      <c r="M70" s="11">
        <v>1</v>
      </c>
      <c r="N70" s="8">
        <v>35.93</v>
      </c>
      <c r="O70" s="9">
        <v>0.05</v>
      </c>
      <c r="P70" s="8">
        <v>13.33</v>
      </c>
      <c r="Q70" s="8">
        <v>34.133499999999998</v>
      </c>
      <c r="R70" s="8">
        <v>13.33</v>
      </c>
      <c r="S70" s="8">
        <v>20.8035</v>
      </c>
      <c r="T70" s="10">
        <v>0.60947456311248482</v>
      </c>
      <c r="U70" s="7"/>
      <c r="V70" s="10"/>
      <c r="W70" s="11"/>
      <c r="X70" s="10"/>
    </row>
    <row r="71" spans="1:24" ht="15.6">
      <c r="A71" s="4">
        <v>2380</v>
      </c>
      <c r="B71" s="5">
        <v>46038</v>
      </c>
      <c r="C71" s="1">
        <f t="shared" si="2"/>
        <v>2026</v>
      </c>
      <c r="D71" s="1" t="str">
        <f>"Q" &amp;ROUNDUP(MONTH(SalesDataTable[[#This Row],[Order Date]])/3,0)</f>
        <v>Q1</v>
      </c>
      <c r="E71" s="1">
        <f t="shared" si="3"/>
        <v>1</v>
      </c>
      <c r="F71" s="1" t="str">
        <f>TEXT(SalesDataTable[[#This Row],[Order Date]],"MMM")</f>
        <v>Jan</v>
      </c>
      <c r="G71" s="6" t="s">
        <v>37</v>
      </c>
      <c r="H71" s="6" t="s">
        <v>64</v>
      </c>
      <c r="I71" s="6" t="s">
        <v>19</v>
      </c>
      <c r="J71" s="6" t="s">
        <v>20</v>
      </c>
      <c r="K71" s="6" t="s">
        <v>40</v>
      </c>
      <c r="L71" s="6" t="s">
        <v>68</v>
      </c>
      <c r="M71" s="11">
        <v>4</v>
      </c>
      <c r="N71" s="8">
        <v>121.8</v>
      </c>
      <c r="O71" s="9">
        <v>0.05</v>
      </c>
      <c r="P71" s="8">
        <v>59.57</v>
      </c>
      <c r="Q71" s="8">
        <v>462.84</v>
      </c>
      <c r="R71" s="8">
        <v>238.28</v>
      </c>
      <c r="S71" s="8">
        <v>224.55999999999997</v>
      </c>
      <c r="T71" s="10">
        <v>0.48517846339987897</v>
      </c>
      <c r="U71" s="7"/>
      <c r="V71" s="10"/>
      <c r="W71" s="11"/>
      <c r="X71" s="10"/>
    </row>
    <row r="72" spans="1:24" ht="15.6">
      <c r="A72" s="4">
        <v>3219</v>
      </c>
      <c r="B72" s="5">
        <v>46038</v>
      </c>
      <c r="C72" s="1">
        <f t="shared" si="2"/>
        <v>2026</v>
      </c>
      <c r="D72" s="1" t="str">
        <f>"Q" &amp;ROUNDUP(MONTH(SalesDataTable[[#This Row],[Order Date]])/3,0)</f>
        <v>Q1</v>
      </c>
      <c r="E72" s="1">
        <f t="shared" si="3"/>
        <v>1</v>
      </c>
      <c r="F72" s="1" t="str">
        <f>TEXT(SalesDataTable[[#This Row],[Order Date]],"MMM")</f>
        <v>Jan</v>
      </c>
      <c r="G72" s="6" t="s">
        <v>23</v>
      </c>
      <c r="H72" s="6" t="s">
        <v>58</v>
      </c>
      <c r="I72" s="6" t="s">
        <v>36</v>
      </c>
      <c r="J72" s="6" t="s">
        <v>20</v>
      </c>
      <c r="K72" s="6" t="s">
        <v>26</v>
      </c>
      <c r="L72" s="6" t="s">
        <v>27</v>
      </c>
      <c r="M72" s="11">
        <v>1</v>
      </c>
      <c r="N72" s="8">
        <v>92.6</v>
      </c>
      <c r="O72" s="9">
        <v>0.05</v>
      </c>
      <c r="P72" s="8">
        <v>44.15</v>
      </c>
      <c r="Q72" s="8">
        <v>87.969999999999985</v>
      </c>
      <c r="R72" s="8">
        <v>44.15</v>
      </c>
      <c r="S72" s="8">
        <v>43.819999999999986</v>
      </c>
      <c r="T72" s="10">
        <v>0.4981243605774695</v>
      </c>
      <c r="U72" s="7"/>
      <c r="V72" s="10"/>
      <c r="W72" s="11"/>
      <c r="X72" s="10"/>
    </row>
    <row r="73" spans="1:24" ht="15.6">
      <c r="A73" s="4">
        <v>4425</v>
      </c>
      <c r="B73" s="5">
        <v>46038</v>
      </c>
      <c r="C73" s="1">
        <f t="shared" si="2"/>
        <v>2026</v>
      </c>
      <c r="D73" s="1" t="str">
        <f>"Q" &amp;ROUNDUP(MONTH(SalesDataTable[[#This Row],[Order Date]])/3,0)</f>
        <v>Q1</v>
      </c>
      <c r="E73" s="1">
        <f t="shared" si="3"/>
        <v>1</v>
      </c>
      <c r="F73" s="1" t="str">
        <f>TEXT(SalesDataTable[[#This Row],[Order Date]],"MMM")</f>
        <v>Jan</v>
      </c>
      <c r="G73" s="6" t="s">
        <v>23</v>
      </c>
      <c r="H73" s="6" t="s">
        <v>60</v>
      </c>
      <c r="I73" s="6" t="s">
        <v>25</v>
      </c>
      <c r="J73" s="6" t="s">
        <v>33</v>
      </c>
      <c r="K73" s="6" t="s">
        <v>21</v>
      </c>
      <c r="L73" s="6" t="s">
        <v>47</v>
      </c>
      <c r="M73" s="11">
        <v>10</v>
      </c>
      <c r="N73" s="8">
        <v>102.68</v>
      </c>
      <c r="O73" s="9">
        <v>0.15</v>
      </c>
      <c r="P73" s="8">
        <v>51.07</v>
      </c>
      <c r="Q73" s="8">
        <v>872.78000000000009</v>
      </c>
      <c r="R73" s="8">
        <v>510.7</v>
      </c>
      <c r="S73" s="8">
        <v>362.0800000000001</v>
      </c>
      <c r="T73" s="10">
        <v>0.41485826897958256</v>
      </c>
      <c r="U73" s="7"/>
      <c r="V73" s="10"/>
      <c r="W73" s="11"/>
      <c r="X73" s="10"/>
    </row>
    <row r="74" spans="1:24" ht="15.6">
      <c r="A74" s="4">
        <v>4508</v>
      </c>
      <c r="B74" s="5">
        <v>46038</v>
      </c>
      <c r="C74" s="1">
        <f t="shared" si="2"/>
        <v>2026</v>
      </c>
      <c r="D74" s="1" t="str">
        <f>"Q" &amp;ROUNDUP(MONTH(SalesDataTable[[#This Row],[Order Date]])/3,0)</f>
        <v>Q1</v>
      </c>
      <c r="E74" s="1">
        <f t="shared" si="3"/>
        <v>1</v>
      </c>
      <c r="F74" s="1" t="str">
        <f>TEXT(SalesDataTable[[#This Row],[Order Date]],"MMM")</f>
        <v>Jan</v>
      </c>
      <c r="G74" s="6" t="s">
        <v>37</v>
      </c>
      <c r="H74" s="6" t="s">
        <v>64</v>
      </c>
      <c r="I74" s="6" t="s">
        <v>45</v>
      </c>
      <c r="J74" s="6" t="s">
        <v>30</v>
      </c>
      <c r="K74" s="6" t="s">
        <v>21</v>
      </c>
      <c r="L74" s="6" t="s">
        <v>43</v>
      </c>
      <c r="M74" s="11">
        <v>3</v>
      </c>
      <c r="N74" s="8">
        <v>40.92</v>
      </c>
      <c r="O74" s="9">
        <v>0.15</v>
      </c>
      <c r="P74" s="8">
        <v>16.71</v>
      </c>
      <c r="Q74" s="8">
        <v>104.346</v>
      </c>
      <c r="R74" s="8">
        <v>50.13</v>
      </c>
      <c r="S74" s="8">
        <v>54.216000000000001</v>
      </c>
      <c r="T74" s="10">
        <v>0.51957909263412105</v>
      </c>
      <c r="U74" s="7"/>
      <c r="V74" s="10"/>
      <c r="W74" s="11"/>
      <c r="X74" s="10"/>
    </row>
    <row r="75" spans="1:24" ht="15.6">
      <c r="A75" s="4">
        <v>4806</v>
      </c>
      <c r="B75" s="5">
        <v>46038</v>
      </c>
      <c r="C75" s="1">
        <f t="shared" si="2"/>
        <v>2026</v>
      </c>
      <c r="D75" s="1" t="str">
        <f>"Q" &amp;ROUNDUP(MONTH(SalesDataTable[[#This Row],[Order Date]])/3,0)</f>
        <v>Q1</v>
      </c>
      <c r="E75" s="1">
        <f t="shared" si="3"/>
        <v>1</v>
      </c>
      <c r="F75" s="1" t="str">
        <f>TEXT(SalesDataTable[[#This Row],[Order Date]],"MMM")</f>
        <v>Jan</v>
      </c>
      <c r="G75" s="6" t="s">
        <v>28</v>
      </c>
      <c r="H75" s="6" t="s">
        <v>69</v>
      </c>
      <c r="I75" s="6" t="s">
        <v>36</v>
      </c>
      <c r="J75" s="6" t="s">
        <v>30</v>
      </c>
      <c r="K75" s="6" t="s">
        <v>21</v>
      </c>
      <c r="L75" s="6" t="s">
        <v>47</v>
      </c>
      <c r="M75" s="11">
        <v>4</v>
      </c>
      <c r="N75" s="8">
        <v>102.68</v>
      </c>
      <c r="O75" s="9">
        <v>0</v>
      </c>
      <c r="P75" s="8">
        <v>50.83</v>
      </c>
      <c r="Q75" s="8">
        <v>410.72</v>
      </c>
      <c r="R75" s="8">
        <v>203.32</v>
      </c>
      <c r="S75" s="8">
        <v>207.40000000000003</v>
      </c>
      <c r="T75" s="10">
        <v>0.50496688741721862</v>
      </c>
      <c r="U75" s="7"/>
      <c r="V75" s="10"/>
      <c r="W75" s="11"/>
      <c r="X75" s="10"/>
    </row>
    <row r="76" spans="1:24" ht="15.6">
      <c r="A76" s="4">
        <v>755</v>
      </c>
      <c r="B76" s="5">
        <v>46039</v>
      </c>
      <c r="C76" s="1">
        <f t="shared" si="2"/>
        <v>2026</v>
      </c>
      <c r="D76" s="1" t="str">
        <f>"Q" &amp;ROUNDUP(MONTH(SalesDataTable[[#This Row],[Order Date]])/3,0)</f>
        <v>Q1</v>
      </c>
      <c r="E76" s="1">
        <f t="shared" si="3"/>
        <v>1</v>
      </c>
      <c r="F76" s="1" t="str">
        <f>TEXT(SalesDataTable[[#This Row],[Order Date]],"MMM")</f>
        <v>Jan</v>
      </c>
      <c r="G76" s="6" t="s">
        <v>17</v>
      </c>
      <c r="H76" s="6" t="s">
        <v>53</v>
      </c>
      <c r="I76" s="6" t="s">
        <v>45</v>
      </c>
      <c r="J76" s="6" t="s">
        <v>30</v>
      </c>
      <c r="K76" s="6" t="s">
        <v>31</v>
      </c>
      <c r="L76" s="6" t="s">
        <v>65</v>
      </c>
      <c r="M76" s="11">
        <v>2</v>
      </c>
      <c r="N76" s="8">
        <v>164.38</v>
      </c>
      <c r="O76" s="9">
        <v>0.05</v>
      </c>
      <c r="P76" s="8">
        <v>85.93</v>
      </c>
      <c r="Q76" s="8">
        <v>312.322</v>
      </c>
      <c r="R76" s="8">
        <v>171.86</v>
      </c>
      <c r="S76" s="8">
        <v>140.46199999999999</v>
      </c>
      <c r="T76" s="10">
        <v>0.44973456881039436</v>
      </c>
      <c r="U76" s="7"/>
      <c r="V76" s="10"/>
      <c r="W76" s="11"/>
      <c r="X76" s="10"/>
    </row>
    <row r="77" spans="1:24" ht="15.6">
      <c r="A77" s="4">
        <v>3171</v>
      </c>
      <c r="B77" s="5">
        <v>46039</v>
      </c>
      <c r="C77" s="1">
        <f t="shared" si="2"/>
        <v>2026</v>
      </c>
      <c r="D77" s="1" t="str">
        <f>"Q" &amp;ROUNDUP(MONTH(SalesDataTable[[#This Row],[Order Date]])/3,0)</f>
        <v>Q1</v>
      </c>
      <c r="E77" s="1">
        <f t="shared" si="3"/>
        <v>1</v>
      </c>
      <c r="F77" s="1" t="str">
        <f>TEXT(SalesDataTable[[#This Row],[Order Date]],"MMM")</f>
        <v>Jan</v>
      </c>
      <c r="G77" s="6" t="s">
        <v>17</v>
      </c>
      <c r="H77" s="6" t="s">
        <v>67</v>
      </c>
      <c r="I77" s="6" t="s">
        <v>36</v>
      </c>
      <c r="J77" s="6" t="s">
        <v>20</v>
      </c>
      <c r="K77" s="6" t="s">
        <v>21</v>
      </c>
      <c r="L77" s="6" t="s">
        <v>39</v>
      </c>
      <c r="M77" s="11">
        <v>1</v>
      </c>
      <c r="N77" s="8">
        <v>51.78</v>
      </c>
      <c r="O77" s="9">
        <v>0</v>
      </c>
      <c r="P77" s="8">
        <v>22.64</v>
      </c>
      <c r="Q77" s="8">
        <v>51.78</v>
      </c>
      <c r="R77" s="8">
        <v>22.64</v>
      </c>
      <c r="S77" s="8">
        <v>29.14</v>
      </c>
      <c r="T77" s="10">
        <v>0.56276554654306687</v>
      </c>
      <c r="U77" s="7"/>
      <c r="V77" s="10"/>
      <c r="W77" s="11"/>
      <c r="X77" s="10"/>
    </row>
    <row r="78" spans="1:24" ht="15.6">
      <c r="A78" s="4">
        <v>4277</v>
      </c>
      <c r="B78" s="5">
        <v>46039</v>
      </c>
      <c r="C78" s="1">
        <f t="shared" si="2"/>
        <v>2026</v>
      </c>
      <c r="D78" s="1" t="str">
        <f>"Q" &amp;ROUNDUP(MONTH(SalesDataTable[[#This Row],[Order Date]])/3,0)</f>
        <v>Q1</v>
      </c>
      <c r="E78" s="1">
        <f t="shared" si="3"/>
        <v>1</v>
      </c>
      <c r="F78" s="1" t="str">
        <f>TEXT(SalesDataTable[[#This Row],[Order Date]],"MMM")</f>
        <v>Jan</v>
      </c>
      <c r="G78" s="6" t="s">
        <v>23</v>
      </c>
      <c r="H78" s="6" t="s">
        <v>58</v>
      </c>
      <c r="I78" s="6" t="s">
        <v>36</v>
      </c>
      <c r="J78" s="6" t="s">
        <v>20</v>
      </c>
      <c r="K78" s="6" t="s">
        <v>51</v>
      </c>
      <c r="L78" s="6" t="s">
        <v>62</v>
      </c>
      <c r="M78" s="11">
        <v>1</v>
      </c>
      <c r="N78" s="8">
        <v>50.52</v>
      </c>
      <c r="O78" s="9">
        <v>0.05</v>
      </c>
      <c r="P78" s="8">
        <v>22.37</v>
      </c>
      <c r="Q78" s="8">
        <v>47.994</v>
      </c>
      <c r="R78" s="8">
        <v>22.37</v>
      </c>
      <c r="S78" s="8">
        <v>25.623999999999999</v>
      </c>
      <c r="T78" s="10">
        <v>0.5339000708421886</v>
      </c>
      <c r="U78" s="7"/>
      <c r="V78" s="10"/>
      <c r="W78" s="11"/>
      <c r="X78" s="10"/>
    </row>
    <row r="79" spans="1:24" ht="15.6">
      <c r="A79" s="4">
        <v>4648</v>
      </c>
      <c r="B79" s="5">
        <v>46039</v>
      </c>
      <c r="C79" s="1">
        <f t="shared" si="2"/>
        <v>2026</v>
      </c>
      <c r="D79" s="1" t="str">
        <f>"Q" &amp;ROUNDUP(MONTH(SalesDataTable[[#This Row],[Order Date]])/3,0)</f>
        <v>Q1</v>
      </c>
      <c r="E79" s="1">
        <f t="shared" si="3"/>
        <v>1</v>
      </c>
      <c r="F79" s="1" t="str">
        <f>TEXT(SalesDataTable[[#This Row],[Order Date]],"MMM")</f>
        <v>Jan</v>
      </c>
      <c r="G79" s="6" t="s">
        <v>23</v>
      </c>
      <c r="H79" s="6" t="s">
        <v>66</v>
      </c>
      <c r="I79" s="6" t="s">
        <v>45</v>
      </c>
      <c r="J79" s="6" t="s">
        <v>30</v>
      </c>
      <c r="K79" s="6" t="s">
        <v>40</v>
      </c>
      <c r="L79" s="6" t="s">
        <v>46</v>
      </c>
      <c r="M79" s="11">
        <v>1</v>
      </c>
      <c r="N79" s="8">
        <v>199.02</v>
      </c>
      <c r="O79" s="9">
        <v>0</v>
      </c>
      <c r="P79" s="8">
        <v>106.49</v>
      </c>
      <c r="Q79" s="8">
        <v>199.02</v>
      </c>
      <c r="R79" s="8">
        <v>106.49</v>
      </c>
      <c r="S79" s="8">
        <v>92.530000000000015</v>
      </c>
      <c r="T79" s="10">
        <v>0.46492814792483173</v>
      </c>
      <c r="U79" s="7"/>
      <c r="V79" s="10"/>
      <c r="W79" s="11"/>
      <c r="X79" s="10"/>
    </row>
    <row r="80" spans="1:24" ht="15.6">
      <c r="A80" s="4">
        <v>157</v>
      </c>
      <c r="B80" s="5">
        <v>46040</v>
      </c>
      <c r="C80" s="1">
        <f t="shared" si="2"/>
        <v>2026</v>
      </c>
      <c r="D80" s="1" t="str">
        <f>"Q" &amp;ROUNDUP(MONTH(SalesDataTable[[#This Row],[Order Date]])/3,0)</f>
        <v>Q1</v>
      </c>
      <c r="E80" s="1">
        <f t="shared" si="3"/>
        <v>1</v>
      </c>
      <c r="F80" s="1" t="str">
        <f>TEXT(SalesDataTable[[#This Row],[Order Date]],"MMM")</f>
        <v>Jan</v>
      </c>
      <c r="G80" s="6" t="s">
        <v>37</v>
      </c>
      <c r="H80" s="6" t="s">
        <v>50</v>
      </c>
      <c r="I80" s="6" t="s">
        <v>36</v>
      </c>
      <c r="J80" s="6" t="s">
        <v>20</v>
      </c>
      <c r="K80" s="6" t="s">
        <v>40</v>
      </c>
      <c r="L80" s="6" t="s">
        <v>57</v>
      </c>
      <c r="M80" s="11">
        <v>3</v>
      </c>
      <c r="N80" s="8">
        <v>80.27</v>
      </c>
      <c r="O80" s="9">
        <v>0.1</v>
      </c>
      <c r="P80" s="8">
        <v>39.26</v>
      </c>
      <c r="Q80" s="8">
        <v>216.72900000000001</v>
      </c>
      <c r="R80" s="8">
        <v>117.78</v>
      </c>
      <c r="S80" s="8">
        <v>98.949000000000012</v>
      </c>
      <c r="T80" s="10">
        <v>0.45655634455933447</v>
      </c>
      <c r="U80" s="7"/>
      <c r="V80" s="10"/>
      <c r="W80" s="11"/>
      <c r="X80" s="10"/>
    </row>
    <row r="81" spans="1:24" ht="15.6">
      <c r="A81" s="4">
        <v>2271</v>
      </c>
      <c r="B81" s="5">
        <v>46040</v>
      </c>
      <c r="C81" s="1">
        <f t="shared" si="2"/>
        <v>2026</v>
      </c>
      <c r="D81" s="1" t="str">
        <f>"Q" &amp;ROUNDUP(MONTH(SalesDataTable[[#This Row],[Order Date]])/3,0)</f>
        <v>Q1</v>
      </c>
      <c r="E81" s="1">
        <f t="shared" si="3"/>
        <v>1</v>
      </c>
      <c r="F81" s="1" t="str">
        <f>TEXT(SalesDataTable[[#This Row],[Order Date]],"MMM")</f>
        <v>Jan</v>
      </c>
      <c r="G81" s="6" t="s">
        <v>23</v>
      </c>
      <c r="H81" s="6" t="s">
        <v>24</v>
      </c>
      <c r="I81" s="6" t="s">
        <v>36</v>
      </c>
      <c r="J81" s="6" t="s">
        <v>30</v>
      </c>
      <c r="K81" s="6" t="s">
        <v>40</v>
      </c>
      <c r="L81" s="6" t="s">
        <v>41</v>
      </c>
      <c r="M81" s="11">
        <v>4</v>
      </c>
      <c r="N81" s="8">
        <v>333.28</v>
      </c>
      <c r="O81" s="9">
        <v>0</v>
      </c>
      <c r="P81" s="8">
        <v>195.76</v>
      </c>
      <c r="Q81" s="8">
        <v>1333.12</v>
      </c>
      <c r="R81" s="8">
        <v>783.04</v>
      </c>
      <c r="S81" s="8">
        <v>550.07999999999993</v>
      </c>
      <c r="T81" s="10">
        <v>0.41262602016322608</v>
      </c>
      <c r="U81" s="7"/>
      <c r="V81" s="10"/>
      <c r="W81" s="11"/>
      <c r="X81" s="10"/>
    </row>
    <row r="82" spans="1:24" ht="15.6">
      <c r="A82" s="4">
        <v>3330</v>
      </c>
      <c r="B82" s="5">
        <v>46040</v>
      </c>
      <c r="C82" s="1">
        <f t="shared" si="2"/>
        <v>2026</v>
      </c>
      <c r="D82" s="1" t="str">
        <f>"Q" &amp;ROUNDUP(MONTH(SalesDataTable[[#This Row],[Order Date]])/3,0)</f>
        <v>Q1</v>
      </c>
      <c r="E82" s="1">
        <f t="shared" si="3"/>
        <v>1</v>
      </c>
      <c r="F82" s="1" t="str">
        <f>TEXT(SalesDataTable[[#This Row],[Order Date]],"MMM")</f>
        <v>Jan</v>
      </c>
      <c r="G82" s="6" t="s">
        <v>37</v>
      </c>
      <c r="H82" s="6" t="s">
        <v>64</v>
      </c>
      <c r="I82" s="6" t="s">
        <v>45</v>
      </c>
      <c r="J82" s="6" t="s">
        <v>30</v>
      </c>
      <c r="K82" s="6" t="s">
        <v>21</v>
      </c>
      <c r="L82" s="6" t="s">
        <v>47</v>
      </c>
      <c r="M82" s="11">
        <v>1</v>
      </c>
      <c r="N82" s="8">
        <v>104.36</v>
      </c>
      <c r="O82" s="9">
        <v>0</v>
      </c>
      <c r="P82" s="8">
        <v>51.63</v>
      </c>
      <c r="Q82" s="8">
        <v>104.36</v>
      </c>
      <c r="R82" s="8">
        <v>51.63</v>
      </c>
      <c r="S82" s="8">
        <v>52.73</v>
      </c>
      <c r="T82" s="10">
        <v>0.50527021847451126</v>
      </c>
      <c r="U82" s="7"/>
      <c r="V82" s="10"/>
      <c r="W82" s="11"/>
      <c r="X82" s="10"/>
    </row>
    <row r="83" spans="1:24" ht="15.6">
      <c r="A83" s="4">
        <v>4547</v>
      </c>
      <c r="B83" s="5">
        <v>46040</v>
      </c>
      <c r="C83" s="1">
        <f t="shared" si="2"/>
        <v>2026</v>
      </c>
      <c r="D83" s="1" t="str">
        <f>"Q" &amp;ROUNDUP(MONTH(SalesDataTable[[#This Row],[Order Date]])/3,0)</f>
        <v>Q1</v>
      </c>
      <c r="E83" s="1">
        <f t="shared" si="3"/>
        <v>1</v>
      </c>
      <c r="F83" s="1" t="str">
        <f>TEXT(SalesDataTable[[#This Row],[Order Date]],"MMM")</f>
        <v>Jan</v>
      </c>
      <c r="G83" s="6" t="s">
        <v>28</v>
      </c>
      <c r="H83" s="6" t="s">
        <v>42</v>
      </c>
      <c r="I83" s="6" t="s">
        <v>45</v>
      </c>
      <c r="J83" s="6" t="s">
        <v>30</v>
      </c>
      <c r="K83" s="6" t="s">
        <v>21</v>
      </c>
      <c r="L83" s="6" t="s">
        <v>22</v>
      </c>
      <c r="M83" s="11">
        <v>1</v>
      </c>
      <c r="N83" s="8">
        <v>83.52</v>
      </c>
      <c r="O83" s="9">
        <v>0.05</v>
      </c>
      <c r="P83" s="8">
        <v>42.97</v>
      </c>
      <c r="Q83" s="8">
        <v>79.343999999999994</v>
      </c>
      <c r="R83" s="8">
        <v>42.97</v>
      </c>
      <c r="S83" s="8">
        <v>36.373999999999995</v>
      </c>
      <c r="T83" s="10">
        <v>0.45843416011292598</v>
      </c>
      <c r="U83" s="7"/>
      <c r="V83" s="10"/>
      <c r="W83" s="11"/>
      <c r="X83" s="10"/>
    </row>
    <row r="84" spans="1:24" ht="15.6">
      <c r="A84" s="4">
        <v>1840</v>
      </c>
      <c r="B84" s="5">
        <v>46041</v>
      </c>
      <c r="C84" s="1">
        <f t="shared" si="2"/>
        <v>2026</v>
      </c>
      <c r="D84" s="1" t="str">
        <f>"Q" &amp;ROUNDUP(MONTH(SalesDataTable[[#This Row],[Order Date]])/3,0)</f>
        <v>Q1</v>
      </c>
      <c r="E84" s="1">
        <f t="shared" si="3"/>
        <v>1</v>
      </c>
      <c r="F84" s="1" t="str">
        <f>TEXT(SalesDataTable[[#This Row],[Order Date]],"MMM")</f>
        <v>Jan</v>
      </c>
      <c r="G84" s="6" t="s">
        <v>28</v>
      </c>
      <c r="H84" s="6" t="s">
        <v>56</v>
      </c>
      <c r="I84" s="6" t="s">
        <v>19</v>
      </c>
      <c r="J84" s="6" t="s">
        <v>30</v>
      </c>
      <c r="K84" s="6" t="s">
        <v>51</v>
      </c>
      <c r="L84" s="6" t="s">
        <v>55</v>
      </c>
      <c r="M84" s="11">
        <v>2</v>
      </c>
      <c r="N84" s="8">
        <v>125.93</v>
      </c>
      <c r="O84" s="9">
        <v>0</v>
      </c>
      <c r="P84" s="8">
        <v>69.150000000000006</v>
      </c>
      <c r="Q84" s="8">
        <v>251.86</v>
      </c>
      <c r="R84" s="8">
        <v>138.30000000000001</v>
      </c>
      <c r="S84" s="8">
        <v>113.56</v>
      </c>
      <c r="T84" s="10">
        <v>0.45088541253077102</v>
      </c>
      <c r="U84" s="7"/>
      <c r="V84" s="10"/>
      <c r="W84" s="11"/>
      <c r="X84" s="10"/>
    </row>
    <row r="85" spans="1:24" ht="15.6">
      <c r="A85" s="4">
        <v>1850</v>
      </c>
      <c r="B85" s="5">
        <v>46041</v>
      </c>
      <c r="C85" s="1">
        <f t="shared" si="2"/>
        <v>2026</v>
      </c>
      <c r="D85" s="1" t="str">
        <f>"Q" &amp;ROUNDUP(MONTH(SalesDataTable[[#This Row],[Order Date]])/3,0)</f>
        <v>Q1</v>
      </c>
      <c r="E85" s="1">
        <f t="shared" si="3"/>
        <v>1</v>
      </c>
      <c r="F85" s="1" t="str">
        <f>TEXT(SalesDataTable[[#This Row],[Order Date]],"MMM")</f>
        <v>Jan</v>
      </c>
      <c r="G85" s="6" t="s">
        <v>23</v>
      </c>
      <c r="H85" s="6" t="s">
        <v>44</v>
      </c>
      <c r="I85" s="6" t="s">
        <v>19</v>
      </c>
      <c r="J85" s="6" t="s">
        <v>33</v>
      </c>
      <c r="K85" s="6" t="s">
        <v>21</v>
      </c>
      <c r="L85" s="6" t="s">
        <v>39</v>
      </c>
      <c r="M85" s="11">
        <v>1</v>
      </c>
      <c r="N85" s="8">
        <v>49.85</v>
      </c>
      <c r="O85" s="9">
        <v>0</v>
      </c>
      <c r="P85" s="8">
        <v>23.07</v>
      </c>
      <c r="Q85" s="8">
        <v>49.85</v>
      </c>
      <c r="R85" s="8">
        <v>23.07</v>
      </c>
      <c r="S85" s="8">
        <v>26.78</v>
      </c>
      <c r="T85" s="10">
        <v>0.53721163490471413</v>
      </c>
      <c r="U85" s="7"/>
      <c r="V85" s="10"/>
      <c r="W85" s="11"/>
      <c r="X85" s="10"/>
    </row>
    <row r="86" spans="1:24" ht="15.6">
      <c r="A86" s="4">
        <v>1858</v>
      </c>
      <c r="B86" s="5">
        <v>46041</v>
      </c>
      <c r="C86" s="1">
        <f t="shared" si="2"/>
        <v>2026</v>
      </c>
      <c r="D86" s="1" t="str">
        <f>"Q" &amp;ROUNDUP(MONTH(SalesDataTable[[#This Row],[Order Date]])/3,0)</f>
        <v>Q1</v>
      </c>
      <c r="E86" s="1">
        <f t="shared" si="3"/>
        <v>1</v>
      </c>
      <c r="F86" s="1" t="str">
        <f>TEXT(SalesDataTable[[#This Row],[Order Date]],"MMM")</f>
        <v>Jan</v>
      </c>
      <c r="G86" s="6" t="s">
        <v>23</v>
      </c>
      <c r="H86" s="6" t="s">
        <v>24</v>
      </c>
      <c r="I86" s="6" t="s">
        <v>19</v>
      </c>
      <c r="J86" s="6" t="s">
        <v>20</v>
      </c>
      <c r="K86" s="6" t="s">
        <v>31</v>
      </c>
      <c r="L86" s="6" t="s">
        <v>32</v>
      </c>
      <c r="M86" s="11">
        <v>1</v>
      </c>
      <c r="N86" s="8">
        <v>36.130000000000003</v>
      </c>
      <c r="O86" s="9">
        <v>0</v>
      </c>
      <c r="P86" s="8">
        <v>13.39</v>
      </c>
      <c r="Q86" s="8">
        <v>36.130000000000003</v>
      </c>
      <c r="R86" s="8">
        <v>13.39</v>
      </c>
      <c r="S86" s="8">
        <v>22.740000000000002</v>
      </c>
      <c r="T86" s="10">
        <v>0.62939385552172711</v>
      </c>
      <c r="U86" s="7"/>
      <c r="V86" s="10"/>
      <c r="W86" s="11"/>
      <c r="X86" s="10"/>
    </row>
    <row r="87" spans="1:24" ht="15.6">
      <c r="A87" s="4">
        <v>2910</v>
      </c>
      <c r="B87" s="5">
        <v>46041</v>
      </c>
      <c r="C87" s="1">
        <f t="shared" si="2"/>
        <v>2026</v>
      </c>
      <c r="D87" s="1" t="str">
        <f>"Q" &amp;ROUNDUP(MONTH(SalesDataTable[[#This Row],[Order Date]])/3,0)</f>
        <v>Q1</v>
      </c>
      <c r="E87" s="1">
        <f t="shared" si="3"/>
        <v>1</v>
      </c>
      <c r="F87" s="1" t="str">
        <f>TEXT(SalesDataTable[[#This Row],[Order Date]],"MMM")</f>
        <v>Jan</v>
      </c>
      <c r="G87" s="6" t="s">
        <v>37</v>
      </c>
      <c r="H87" s="6" t="s">
        <v>64</v>
      </c>
      <c r="I87" s="6" t="s">
        <v>36</v>
      </c>
      <c r="J87" s="6" t="s">
        <v>20</v>
      </c>
      <c r="K87" s="6" t="s">
        <v>21</v>
      </c>
      <c r="L87" s="6" t="s">
        <v>47</v>
      </c>
      <c r="M87" s="11">
        <v>1</v>
      </c>
      <c r="N87" s="8">
        <v>104.83</v>
      </c>
      <c r="O87" s="9">
        <v>0.05</v>
      </c>
      <c r="P87" s="8">
        <v>51.06</v>
      </c>
      <c r="Q87" s="8">
        <v>99.588499999999996</v>
      </c>
      <c r="R87" s="8">
        <v>51.06</v>
      </c>
      <c r="S87" s="8">
        <v>48.528499999999994</v>
      </c>
      <c r="T87" s="10">
        <v>0.48729019916958277</v>
      </c>
      <c r="U87" s="7"/>
      <c r="V87" s="10"/>
      <c r="W87" s="11"/>
      <c r="X87" s="10"/>
    </row>
    <row r="88" spans="1:24" ht="15.6">
      <c r="A88" s="4">
        <v>3694</v>
      </c>
      <c r="B88" s="5">
        <v>46041</v>
      </c>
      <c r="C88" s="1">
        <f t="shared" si="2"/>
        <v>2026</v>
      </c>
      <c r="D88" s="1" t="str">
        <f>"Q" &amp;ROUNDUP(MONTH(SalesDataTable[[#This Row],[Order Date]])/3,0)</f>
        <v>Q1</v>
      </c>
      <c r="E88" s="1">
        <f t="shared" si="3"/>
        <v>1</v>
      </c>
      <c r="F88" s="1" t="str">
        <f>TEXT(SalesDataTable[[#This Row],[Order Date]],"MMM")</f>
        <v>Jan</v>
      </c>
      <c r="G88" s="6" t="s">
        <v>17</v>
      </c>
      <c r="H88" s="6" t="s">
        <v>18</v>
      </c>
      <c r="I88" s="6" t="s">
        <v>36</v>
      </c>
      <c r="J88" s="6" t="s">
        <v>20</v>
      </c>
      <c r="K88" s="6" t="s">
        <v>31</v>
      </c>
      <c r="L88" s="6" t="s">
        <v>32</v>
      </c>
      <c r="M88" s="11">
        <v>1</v>
      </c>
      <c r="N88" s="8">
        <v>35.46</v>
      </c>
      <c r="O88" s="9">
        <v>0.05</v>
      </c>
      <c r="P88" s="8">
        <v>13.81</v>
      </c>
      <c r="Q88" s="8">
        <v>33.686999999999998</v>
      </c>
      <c r="R88" s="8">
        <v>13.81</v>
      </c>
      <c r="S88" s="8">
        <v>19.876999999999995</v>
      </c>
      <c r="T88" s="10">
        <v>0.59004957401965141</v>
      </c>
      <c r="U88" s="7"/>
      <c r="V88" s="10"/>
      <c r="W88" s="11"/>
      <c r="X88" s="10"/>
    </row>
    <row r="89" spans="1:24" ht="15.6">
      <c r="A89" s="4">
        <v>631</v>
      </c>
      <c r="B89" s="5">
        <v>46042</v>
      </c>
      <c r="C89" s="1">
        <f t="shared" si="2"/>
        <v>2026</v>
      </c>
      <c r="D89" s="1" t="str">
        <f>"Q" &amp;ROUNDUP(MONTH(SalesDataTable[[#This Row],[Order Date]])/3,0)</f>
        <v>Q1</v>
      </c>
      <c r="E89" s="1">
        <f t="shared" si="3"/>
        <v>1</v>
      </c>
      <c r="F89" s="1" t="str">
        <f>TEXT(SalesDataTable[[#This Row],[Order Date]],"MMM")</f>
        <v>Jan</v>
      </c>
      <c r="G89" s="6" t="s">
        <v>37</v>
      </c>
      <c r="H89" s="6" t="s">
        <v>50</v>
      </c>
      <c r="I89" s="6" t="s">
        <v>45</v>
      </c>
      <c r="J89" s="6" t="s">
        <v>20</v>
      </c>
      <c r="K89" s="6" t="s">
        <v>31</v>
      </c>
      <c r="L89" s="6" t="s">
        <v>65</v>
      </c>
      <c r="M89" s="11">
        <v>1</v>
      </c>
      <c r="N89" s="8">
        <v>165.42</v>
      </c>
      <c r="O89" s="9">
        <v>0</v>
      </c>
      <c r="P89" s="8">
        <v>85.69</v>
      </c>
      <c r="Q89" s="8">
        <v>165.42</v>
      </c>
      <c r="R89" s="8">
        <v>85.69</v>
      </c>
      <c r="S89" s="8">
        <v>79.72999999999999</v>
      </c>
      <c r="T89" s="10">
        <v>0.48198524966751299</v>
      </c>
      <c r="U89" s="7"/>
      <c r="V89" s="10"/>
      <c r="W89" s="11"/>
      <c r="X89" s="10"/>
    </row>
    <row r="90" spans="1:24" ht="15.6">
      <c r="A90" s="4">
        <v>1113</v>
      </c>
      <c r="B90" s="5">
        <v>46042</v>
      </c>
      <c r="C90" s="1">
        <f t="shared" si="2"/>
        <v>2026</v>
      </c>
      <c r="D90" s="1" t="str">
        <f>"Q" &amp;ROUNDUP(MONTH(SalesDataTable[[#This Row],[Order Date]])/3,0)</f>
        <v>Q1</v>
      </c>
      <c r="E90" s="1">
        <f t="shared" si="3"/>
        <v>1</v>
      </c>
      <c r="F90" s="1" t="str">
        <f>TEXT(SalesDataTable[[#This Row],[Order Date]],"MMM")</f>
        <v>Jan</v>
      </c>
      <c r="G90" s="6" t="s">
        <v>28</v>
      </c>
      <c r="H90" s="6" t="s">
        <v>42</v>
      </c>
      <c r="I90" s="6" t="s">
        <v>19</v>
      </c>
      <c r="J90" s="6" t="s">
        <v>20</v>
      </c>
      <c r="K90" s="6" t="s">
        <v>40</v>
      </c>
      <c r="L90" s="6" t="s">
        <v>68</v>
      </c>
      <c r="M90" s="11">
        <v>1</v>
      </c>
      <c r="N90" s="8">
        <v>122.86</v>
      </c>
      <c r="O90" s="9">
        <v>0.05</v>
      </c>
      <c r="P90" s="8">
        <v>60.36</v>
      </c>
      <c r="Q90" s="8">
        <v>116.717</v>
      </c>
      <c r="R90" s="8">
        <v>60.36</v>
      </c>
      <c r="S90" s="8">
        <v>56.356999999999999</v>
      </c>
      <c r="T90" s="10">
        <v>0.48285168398776529</v>
      </c>
      <c r="U90" s="7"/>
      <c r="V90" s="10"/>
      <c r="W90" s="11"/>
      <c r="X90" s="10"/>
    </row>
    <row r="91" spans="1:24" ht="15.6">
      <c r="A91" s="4">
        <v>1525</v>
      </c>
      <c r="B91" s="5">
        <v>46042</v>
      </c>
      <c r="C91" s="1">
        <f t="shared" si="2"/>
        <v>2026</v>
      </c>
      <c r="D91" s="1" t="str">
        <f>"Q" &amp;ROUNDUP(MONTH(SalesDataTable[[#This Row],[Order Date]])/3,0)</f>
        <v>Q1</v>
      </c>
      <c r="E91" s="1">
        <f t="shared" si="3"/>
        <v>1</v>
      </c>
      <c r="F91" s="1" t="str">
        <f>TEXT(SalesDataTable[[#This Row],[Order Date]],"MMM")</f>
        <v>Jan</v>
      </c>
      <c r="G91" s="6" t="s">
        <v>17</v>
      </c>
      <c r="H91" s="6" t="s">
        <v>18</v>
      </c>
      <c r="I91" s="6" t="s">
        <v>36</v>
      </c>
      <c r="J91" s="6" t="s">
        <v>20</v>
      </c>
      <c r="K91" s="6" t="s">
        <v>51</v>
      </c>
      <c r="L91" s="6" t="s">
        <v>59</v>
      </c>
      <c r="M91" s="11">
        <v>2</v>
      </c>
      <c r="N91" s="8">
        <v>35.82</v>
      </c>
      <c r="O91" s="9">
        <v>0</v>
      </c>
      <c r="P91" s="8">
        <v>14.09</v>
      </c>
      <c r="Q91" s="8">
        <v>71.64</v>
      </c>
      <c r="R91" s="8">
        <v>28.18</v>
      </c>
      <c r="S91" s="8">
        <v>43.46</v>
      </c>
      <c r="T91" s="10">
        <v>0.60664433277498608</v>
      </c>
      <c r="U91" s="7"/>
      <c r="V91" s="10"/>
      <c r="W91" s="11"/>
      <c r="X91" s="10"/>
    </row>
    <row r="92" spans="1:24" ht="15.6">
      <c r="A92" s="4">
        <v>3233</v>
      </c>
      <c r="B92" s="5">
        <v>46042</v>
      </c>
      <c r="C92" s="1">
        <f t="shared" si="2"/>
        <v>2026</v>
      </c>
      <c r="D92" s="1" t="str">
        <f>"Q" &amp;ROUNDUP(MONTH(SalesDataTable[[#This Row],[Order Date]])/3,0)</f>
        <v>Q1</v>
      </c>
      <c r="E92" s="1">
        <f t="shared" si="3"/>
        <v>1</v>
      </c>
      <c r="F92" s="1" t="str">
        <f>TEXT(SalesDataTable[[#This Row],[Order Date]],"MMM")</f>
        <v>Jan</v>
      </c>
      <c r="G92" s="6" t="s">
        <v>17</v>
      </c>
      <c r="H92" s="6" t="s">
        <v>18</v>
      </c>
      <c r="I92" s="6" t="s">
        <v>19</v>
      </c>
      <c r="J92" s="6" t="s">
        <v>30</v>
      </c>
      <c r="K92" s="6" t="s">
        <v>40</v>
      </c>
      <c r="L92" s="6" t="s">
        <v>68</v>
      </c>
      <c r="M92" s="11">
        <v>3</v>
      </c>
      <c r="N92" s="8">
        <v>120.29</v>
      </c>
      <c r="O92" s="9">
        <v>0.1</v>
      </c>
      <c r="P92" s="8">
        <v>62.41</v>
      </c>
      <c r="Q92" s="8">
        <v>324.78300000000002</v>
      </c>
      <c r="R92" s="8">
        <v>187.23</v>
      </c>
      <c r="S92" s="8">
        <v>137.55300000000003</v>
      </c>
      <c r="T92" s="10">
        <v>0.42352278290427769</v>
      </c>
      <c r="U92" s="7"/>
      <c r="V92" s="10"/>
      <c r="W92" s="11"/>
      <c r="X92" s="10"/>
    </row>
    <row r="93" spans="1:24" ht="15.6">
      <c r="A93" s="4">
        <v>4455</v>
      </c>
      <c r="B93" s="5">
        <v>46042</v>
      </c>
      <c r="C93" s="1">
        <f t="shared" si="2"/>
        <v>2026</v>
      </c>
      <c r="D93" s="1" t="str">
        <f>"Q" &amp;ROUNDUP(MONTH(SalesDataTable[[#This Row],[Order Date]])/3,0)</f>
        <v>Q1</v>
      </c>
      <c r="E93" s="1">
        <f t="shared" si="3"/>
        <v>1</v>
      </c>
      <c r="F93" s="1" t="str">
        <f>TEXT(SalesDataTable[[#This Row],[Order Date]],"MMM")</f>
        <v>Jan</v>
      </c>
      <c r="G93" s="6" t="s">
        <v>23</v>
      </c>
      <c r="H93" s="6" t="s">
        <v>58</v>
      </c>
      <c r="I93" s="6" t="s">
        <v>45</v>
      </c>
      <c r="J93" s="6" t="s">
        <v>20</v>
      </c>
      <c r="K93" s="6" t="s">
        <v>40</v>
      </c>
      <c r="L93" s="6" t="s">
        <v>57</v>
      </c>
      <c r="M93" s="11">
        <v>1</v>
      </c>
      <c r="N93" s="8">
        <v>80.239999999999995</v>
      </c>
      <c r="O93" s="9">
        <v>0.1</v>
      </c>
      <c r="P93" s="8">
        <v>39.950000000000003</v>
      </c>
      <c r="Q93" s="8">
        <v>72.215999999999994</v>
      </c>
      <c r="R93" s="8">
        <v>39.950000000000003</v>
      </c>
      <c r="S93" s="8">
        <v>32.265999999999991</v>
      </c>
      <c r="T93" s="10">
        <v>0.44679849340866279</v>
      </c>
      <c r="U93" s="7"/>
      <c r="V93" s="10"/>
      <c r="W93" s="11"/>
      <c r="X93" s="10"/>
    </row>
    <row r="94" spans="1:24" ht="15.6">
      <c r="A94" s="4">
        <v>1769</v>
      </c>
      <c r="B94" s="5">
        <v>46043</v>
      </c>
      <c r="C94" s="1">
        <f t="shared" si="2"/>
        <v>2026</v>
      </c>
      <c r="D94" s="1" t="str">
        <f>"Q" &amp;ROUNDUP(MONTH(SalesDataTable[[#This Row],[Order Date]])/3,0)</f>
        <v>Q1</v>
      </c>
      <c r="E94" s="1">
        <f t="shared" si="3"/>
        <v>1</v>
      </c>
      <c r="F94" s="1" t="str">
        <f>TEXT(SalesDataTable[[#This Row],[Order Date]],"MMM")</f>
        <v>Jan</v>
      </c>
      <c r="G94" s="6" t="s">
        <v>17</v>
      </c>
      <c r="H94" s="6" t="s">
        <v>67</v>
      </c>
      <c r="I94" s="6" t="s">
        <v>36</v>
      </c>
      <c r="J94" s="6" t="s">
        <v>30</v>
      </c>
      <c r="K94" s="6" t="s">
        <v>51</v>
      </c>
      <c r="L94" s="6" t="s">
        <v>59</v>
      </c>
      <c r="M94" s="11">
        <v>2</v>
      </c>
      <c r="N94" s="8">
        <v>35.97</v>
      </c>
      <c r="O94" s="9">
        <v>0</v>
      </c>
      <c r="P94" s="8">
        <v>13.55</v>
      </c>
      <c r="Q94" s="8">
        <v>71.94</v>
      </c>
      <c r="R94" s="8">
        <v>27.1</v>
      </c>
      <c r="S94" s="8">
        <v>44.839999999999996</v>
      </c>
      <c r="T94" s="10">
        <v>0.62329719210453149</v>
      </c>
      <c r="U94" s="7"/>
      <c r="V94" s="10"/>
      <c r="W94" s="11"/>
      <c r="X94" s="10"/>
    </row>
    <row r="95" spans="1:24" ht="15.6">
      <c r="A95" s="4">
        <v>3467</v>
      </c>
      <c r="B95" s="5">
        <v>46043</v>
      </c>
      <c r="C95" s="1">
        <f t="shared" si="2"/>
        <v>2026</v>
      </c>
      <c r="D95" s="1" t="str">
        <f>"Q" &amp;ROUNDUP(MONTH(SalesDataTable[[#This Row],[Order Date]])/3,0)</f>
        <v>Q1</v>
      </c>
      <c r="E95" s="1">
        <f t="shared" si="3"/>
        <v>1</v>
      </c>
      <c r="F95" s="1" t="str">
        <f>TEXT(SalesDataTable[[#This Row],[Order Date]],"MMM")</f>
        <v>Jan</v>
      </c>
      <c r="G95" s="6" t="s">
        <v>23</v>
      </c>
      <c r="H95" s="6" t="s">
        <v>58</v>
      </c>
      <c r="I95" s="6" t="s">
        <v>19</v>
      </c>
      <c r="J95" s="6" t="s">
        <v>30</v>
      </c>
      <c r="K95" s="6" t="s">
        <v>26</v>
      </c>
      <c r="L95" s="6" t="s">
        <v>63</v>
      </c>
      <c r="M95" s="11">
        <v>1</v>
      </c>
      <c r="N95" s="8">
        <v>72.239999999999995</v>
      </c>
      <c r="O95" s="9">
        <v>0</v>
      </c>
      <c r="P95" s="8">
        <v>33.26</v>
      </c>
      <c r="Q95" s="8">
        <v>72.239999999999995</v>
      </c>
      <c r="R95" s="8">
        <v>33.26</v>
      </c>
      <c r="S95" s="8">
        <v>38.979999999999997</v>
      </c>
      <c r="T95" s="10">
        <v>0.53959025470653377</v>
      </c>
      <c r="U95" s="7"/>
      <c r="V95" s="10"/>
      <c r="W95" s="11"/>
      <c r="X95" s="10"/>
    </row>
    <row r="96" spans="1:24" ht="15.6">
      <c r="A96" s="4">
        <v>3911</v>
      </c>
      <c r="B96" s="5">
        <v>46043</v>
      </c>
      <c r="C96" s="1">
        <f t="shared" si="2"/>
        <v>2026</v>
      </c>
      <c r="D96" s="1" t="str">
        <f>"Q" &amp;ROUNDUP(MONTH(SalesDataTable[[#This Row],[Order Date]])/3,0)</f>
        <v>Q1</v>
      </c>
      <c r="E96" s="1">
        <f t="shared" si="3"/>
        <v>1</v>
      </c>
      <c r="F96" s="1" t="str">
        <f>TEXT(SalesDataTable[[#This Row],[Order Date]],"MMM")</f>
        <v>Jan</v>
      </c>
      <c r="G96" s="6" t="s">
        <v>17</v>
      </c>
      <c r="H96" s="6" t="s">
        <v>67</v>
      </c>
      <c r="I96" s="6" t="s">
        <v>19</v>
      </c>
      <c r="J96" s="6" t="s">
        <v>20</v>
      </c>
      <c r="K96" s="6" t="s">
        <v>26</v>
      </c>
      <c r="L96" s="6" t="s">
        <v>54</v>
      </c>
      <c r="M96" s="11">
        <v>5</v>
      </c>
      <c r="N96" s="8">
        <v>152.81</v>
      </c>
      <c r="O96" s="9">
        <v>0</v>
      </c>
      <c r="P96" s="8">
        <v>78.989999999999995</v>
      </c>
      <c r="Q96" s="8">
        <v>764.05</v>
      </c>
      <c r="R96" s="8">
        <v>394.95</v>
      </c>
      <c r="S96" s="8">
        <v>369.09999999999997</v>
      </c>
      <c r="T96" s="10">
        <v>0.48308356782933054</v>
      </c>
      <c r="U96" s="7"/>
      <c r="V96" s="10"/>
      <c r="W96" s="11"/>
      <c r="X96" s="10"/>
    </row>
    <row r="97" spans="1:24" ht="15.6">
      <c r="A97" s="4">
        <v>4401</v>
      </c>
      <c r="B97" s="5">
        <v>46043</v>
      </c>
      <c r="C97" s="1">
        <f t="shared" si="2"/>
        <v>2026</v>
      </c>
      <c r="D97" s="1" t="str">
        <f>"Q" &amp;ROUNDUP(MONTH(SalesDataTable[[#This Row],[Order Date]])/3,0)</f>
        <v>Q1</v>
      </c>
      <c r="E97" s="1">
        <f t="shared" si="3"/>
        <v>1</v>
      </c>
      <c r="F97" s="1" t="str">
        <f>TEXT(SalesDataTable[[#This Row],[Order Date]],"MMM")</f>
        <v>Jan</v>
      </c>
      <c r="G97" s="6" t="s">
        <v>17</v>
      </c>
      <c r="H97" s="6" t="s">
        <v>67</v>
      </c>
      <c r="I97" s="6" t="s">
        <v>19</v>
      </c>
      <c r="J97" s="6" t="s">
        <v>30</v>
      </c>
      <c r="K97" s="6" t="s">
        <v>21</v>
      </c>
      <c r="L97" s="6" t="s">
        <v>22</v>
      </c>
      <c r="M97" s="11">
        <v>3</v>
      </c>
      <c r="N97" s="8">
        <v>83.34</v>
      </c>
      <c r="O97" s="9">
        <v>0</v>
      </c>
      <c r="P97" s="8">
        <v>41.44</v>
      </c>
      <c r="Q97" s="8">
        <v>250.02</v>
      </c>
      <c r="R97" s="8">
        <v>124.32</v>
      </c>
      <c r="S97" s="8">
        <v>125.70000000000002</v>
      </c>
      <c r="T97" s="10">
        <v>0.50275977921766268</v>
      </c>
      <c r="U97" s="7"/>
      <c r="V97" s="10"/>
      <c r="W97" s="11"/>
      <c r="X97" s="10"/>
    </row>
    <row r="98" spans="1:24" ht="15.6">
      <c r="A98" s="4">
        <v>4864</v>
      </c>
      <c r="B98" s="5">
        <v>46043</v>
      </c>
      <c r="C98" s="1">
        <f t="shared" si="2"/>
        <v>2026</v>
      </c>
      <c r="D98" s="1" t="str">
        <f>"Q" &amp;ROUNDUP(MONTH(SalesDataTable[[#This Row],[Order Date]])/3,0)</f>
        <v>Q1</v>
      </c>
      <c r="E98" s="1">
        <f t="shared" si="3"/>
        <v>1</v>
      </c>
      <c r="F98" s="1" t="str">
        <f>TEXT(SalesDataTable[[#This Row],[Order Date]],"MMM")</f>
        <v>Jan</v>
      </c>
      <c r="G98" s="6" t="s">
        <v>37</v>
      </c>
      <c r="H98" s="6" t="s">
        <v>64</v>
      </c>
      <c r="I98" s="6" t="s">
        <v>19</v>
      </c>
      <c r="J98" s="6" t="s">
        <v>20</v>
      </c>
      <c r="K98" s="6" t="s">
        <v>51</v>
      </c>
      <c r="L98" s="6" t="s">
        <v>59</v>
      </c>
      <c r="M98" s="11">
        <v>1</v>
      </c>
      <c r="N98" s="8">
        <v>35.869999999999997</v>
      </c>
      <c r="O98" s="9">
        <v>0</v>
      </c>
      <c r="P98" s="8">
        <v>13.64</v>
      </c>
      <c r="Q98" s="8">
        <v>35.869999999999997</v>
      </c>
      <c r="R98" s="8">
        <v>13.64</v>
      </c>
      <c r="S98" s="8">
        <v>22.229999999999997</v>
      </c>
      <c r="T98" s="10">
        <v>0.61973794257039305</v>
      </c>
      <c r="U98" s="7"/>
      <c r="V98" s="10"/>
      <c r="W98" s="11"/>
      <c r="X98" s="10"/>
    </row>
    <row r="99" spans="1:24" ht="15.6">
      <c r="A99" s="4">
        <v>347</v>
      </c>
      <c r="B99" s="5">
        <v>46044</v>
      </c>
      <c r="C99" s="1">
        <f t="shared" si="2"/>
        <v>2026</v>
      </c>
      <c r="D99" s="1" t="str">
        <f>"Q" &amp;ROUNDUP(MONTH(SalesDataTable[[#This Row],[Order Date]])/3,0)</f>
        <v>Q1</v>
      </c>
      <c r="E99" s="1">
        <f t="shared" si="3"/>
        <v>1</v>
      </c>
      <c r="F99" s="1" t="str">
        <f>TEXT(SalesDataTable[[#This Row],[Order Date]],"MMM")</f>
        <v>Jan</v>
      </c>
      <c r="G99" s="6" t="s">
        <v>37</v>
      </c>
      <c r="H99" s="6" t="s">
        <v>38</v>
      </c>
      <c r="I99" s="6" t="s">
        <v>45</v>
      </c>
      <c r="J99" s="6" t="s">
        <v>30</v>
      </c>
      <c r="K99" s="6" t="s">
        <v>40</v>
      </c>
      <c r="L99" s="6" t="s">
        <v>46</v>
      </c>
      <c r="M99" s="11">
        <v>1</v>
      </c>
      <c r="N99" s="8">
        <v>199.42</v>
      </c>
      <c r="O99" s="9">
        <v>0.05</v>
      </c>
      <c r="P99" s="8">
        <v>101.82</v>
      </c>
      <c r="Q99" s="8">
        <v>189.44899999999998</v>
      </c>
      <c r="R99" s="8">
        <v>101.82</v>
      </c>
      <c r="S99" s="8">
        <v>87.628999999999991</v>
      </c>
      <c r="T99" s="10">
        <v>0.46254664843836601</v>
      </c>
      <c r="U99" s="7"/>
      <c r="V99" s="10"/>
      <c r="W99" s="11"/>
      <c r="X99" s="10"/>
    </row>
    <row r="100" spans="1:24" ht="15.6">
      <c r="A100" s="4">
        <v>2051</v>
      </c>
      <c r="B100" s="5">
        <v>46044</v>
      </c>
      <c r="C100" s="1">
        <f t="shared" si="2"/>
        <v>2026</v>
      </c>
      <c r="D100" s="1" t="str">
        <f>"Q" &amp;ROUNDUP(MONTH(SalesDataTable[[#This Row],[Order Date]])/3,0)</f>
        <v>Q1</v>
      </c>
      <c r="E100" s="1">
        <f t="shared" si="3"/>
        <v>1</v>
      </c>
      <c r="F100" s="1" t="str">
        <f>TEXT(SalesDataTable[[#This Row],[Order Date]],"MMM")</f>
        <v>Jan</v>
      </c>
      <c r="G100" s="6" t="s">
        <v>28</v>
      </c>
      <c r="H100" s="6" t="s">
        <v>42</v>
      </c>
      <c r="I100" s="6" t="s">
        <v>19</v>
      </c>
      <c r="J100" s="6" t="s">
        <v>30</v>
      </c>
      <c r="K100" s="6" t="s">
        <v>40</v>
      </c>
      <c r="L100" s="6" t="s">
        <v>41</v>
      </c>
      <c r="M100" s="11">
        <v>3</v>
      </c>
      <c r="N100" s="8">
        <v>347.41</v>
      </c>
      <c r="O100" s="9">
        <v>0.1</v>
      </c>
      <c r="P100" s="8">
        <v>192.13</v>
      </c>
      <c r="Q100" s="8">
        <v>938.00700000000006</v>
      </c>
      <c r="R100" s="8">
        <v>576.39</v>
      </c>
      <c r="S100" s="8">
        <v>361.61700000000008</v>
      </c>
      <c r="T100" s="10">
        <v>0.38551631277804971</v>
      </c>
      <c r="U100" s="7"/>
      <c r="V100" s="10"/>
      <c r="W100" s="11"/>
      <c r="X100" s="10"/>
    </row>
    <row r="101" spans="1:24" ht="15.6">
      <c r="A101" s="4">
        <v>2314</v>
      </c>
      <c r="B101" s="5">
        <v>46044</v>
      </c>
      <c r="C101" s="1">
        <f t="shared" si="2"/>
        <v>2026</v>
      </c>
      <c r="D101" s="1" t="str">
        <f>"Q" &amp;ROUNDUP(MONTH(SalesDataTable[[#This Row],[Order Date]])/3,0)</f>
        <v>Q1</v>
      </c>
      <c r="E101" s="1">
        <f t="shared" si="3"/>
        <v>1</v>
      </c>
      <c r="F101" s="1" t="str">
        <f>TEXT(SalesDataTable[[#This Row],[Order Date]],"MMM")</f>
        <v>Jan</v>
      </c>
      <c r="G101" s="6" t="s">
        <v>17</v>
      </c>
      <c r="H101" s="6" t="s">
        <v>53</v>
      </c>
      <c r="I101" s="6" t="s">
        <v>19</v>
      </c>
      <c r="J101" s="6" t="s">
        <v>30</v>
      </c>
      <c r="K101" s="6" t="s">
        <v>21</v>
      </c>
      <c r="L101" s="6" t="s">
        <v>43</v>
      </c>
      <c r="M101" s="11">
        <v>1</v>
      </c>
      <c r="N101" s="8">
        <v>40.28</v>
      </c>
      <c r="O101" s="9">
        <v>0</v>
      </c>
      <c r="P101" s="8">
        <v>16.79</v>
      </c>
      <c r="Q101" s="8">
        <v>40.28</v>
      </c>
      <c r="R101" s="8">
        <v>16.79</v>
      </c>
      <c r="S101" s="8">
        <v>23.490000000000002</v>
      </c>
      <c r="T101" s="10">
        <v>0.58316782522343602</v>
      </c>
      <c r="U101" s="7"/>
      <c r="V101" s="10"/>
      <c r="W101" s="11"/>
      <c r="X101" s="10"/>
    </row>
    <row r="102" spans="1:24" ht="15.6">
      <c r="A102" s="4">
        <v>3861</v>
      </c>
      <c r="B102" s="5">
        <v>46044</v>
      </c>
      <c r="C102" s="1">
        <f t="shared" si="2"/>
        <v>2026</v>
      </c>
      <c r="D102" s="1" t="str">
        <f>"Q" &amp;ROUNDUP(MONTH(SalesDataTable[[#This Row],[Order Date]])/3,0)</f>
        <v>Q1</v>
      </c>
      <c r="E102" s="1">
        <f t="shared" si="3"/>
        <v>1</v>
      </c>
      <c r="F102" s="1" t="str">
        <f>TEXT(SalesDataTable[[#This Row],[Order Date]],"MMM")</f>
        <v>Jan</v>
      </c>
      <c r="G102" s="6" t="s">
        <v>37</v>
      </c>
      <c r="H102" s="6" t="s">
        <v>64</v>
      </c>
      <c r="I102" s="6" t="s">
        <v>19</v>
      </c>
      <c r="J102" s="6" t="s">
        <v>20</v>
      </c>
      <c r="K102" s="6" t="s">
        <v>40</v>
      </c>
      <c r="L102" s="6" t="s">
        <v>46</v>
      </c>
      <c r="M102" s="11">
        <v>3</v>
      </c>
      <c r="N102" s="8">
        <v>195.49</v>
      </c>
      <c r="O102" s="9">
        <v>0.05</v>
      </c>
      <c r="P102" s="8">
        <v>106.38</v>
      </c>
      <c r="Q102" s="8">
        <v>557.14649999999995</v>
      </c>
      <c r="R102" s="8">
        <v>319.14</v>
      </c>
      <c r="S102" s="8">
        <v>238.00649999999996</v>
      </c>
      <c r="T102" s="10">
        <v>0.42718836069148775</v>
      </c>
      <c r="U102" s="7"/>
      <c r="V102" s="10"/>
      <c r="W102" s="11"/>
      <c r="X102" s="10"/>
    </row>
    <row r="103" spans="1:24" ht="15.6">
      <c r="A103" s="4">
        <v>843</v>
      </c>
      <c r="B103" s="5">
        <v>46045</v>
      </c>
      <c r="C103" s="1">
        <f t="shared" si="2"/>
        <v>2026</v>
      </c>
      <c r="D103" s="1" t="str">
        <f>"Q" &amp;ROUNDUP(MONTH(SalesDataTable[[#This Row],[Order Date]])/3,0)</f>
        <v>Q1</v>
      </c>
      <c r="E103" s="1">
        <f t="shared" si="3"/>
        <v>1</v>
      </c>
      <c r="F103" s="1" t="str">
        <f>TEXT(SalesDataTable[[#This Row],[Order Date]],"MMM")</f>
        <v>Jan</v>
      </c>
      <c r="G103" s="6" t="s">
        <v>23</v>
      </c>
      <c r="H103" s="6" t="s">
        <v>58</v>
      </c>
      <c r="I103" s="6" t="s">
        <v>19</v>
      </c>
      <c r="J103" s="6" t="s">
        <v>20</v>
      </c>
      <c r="K103" s="6" t="s">
        <v>51</v>
      </c>
      <c r="L103" s="6" t="s">
        <v>59</v>
      </c>
      <c r="M103" s="11">
        <v>2</v>
      </c>
      <c r="N103" s="8">
        <v>35.75</v>
      </c>
      <c r="O103" s="9">
        <v>0</v>
      </c>
      <c r="P103" s="8">
        <v>13.94</v>
      </c>
      <c r="Q103" s="8">
        <v>71.5</v>
      </c>
      <c r="R103" s="8">
        <v>27.88</v>
      </c>
      <c r="S103" s="8">
        <v>43.620000000000005</v>
      </c>
      <c r="T103" s="10">
        <v>0.61006993006993016</v>
      </c>
      <c r="U103" s="7"/>
      <c r="V103" s="10"/>
      <c r="W103" s="11"/>
      <c r="X103" s="10"/>
    </row>
    <row r="104" spans="1:24" ht="15.6">
      <c r="A104" s="4">
        <v>868</v>
      </c>
      <c r="B104" s="5">
        <v>46045</v>
      </c>
      <c r="C104" s="1">
        <f t="shared" si="2"/>
        <v>2026</v>
      </c>
      <c r="D104" s="1" t="str">
        <f>"Q" &amp;ROUNDUP(MONTH(SalesDataTable[[#This Row],[Order Date]])/3,0)</f>
        <v>Q1</v>
      </c>
      <c r="E104" s="1">
        <f t="shared" si="3"/>
        <v>1</v>
      </c>
      <c r="F104" s="1" t="str">
        <f>TEXT(SalesDataTable[[#This Row],[Order Date]],"MMM")</f>
        <v>Jan</v>
      </c>
      <c r="G104" s="6" t="s">
        <v>17</v>
      </c>
      <c r="H104" s="6" t="s">
        <v>67</v>
      </c>
      <c r="I104" s="6" t="s">
        <v>19</v>
      </c>
      <c r="J104" s="6" t="s">
        <v>20</v>
      </c>
      <c r="K104" s="6" t="s">
        <v>21</v>
      </c>
      <c r="L104" s="6" t="s">
        <v>47</v>
      </c>
      <c r="M104" s="11">
        <v>1</v>
      </c>
      <c r="N104" s="8">
        <v>103.39</v>
      </c>
      <c r="O104" s="9">
        <v>0</v>
      </c>
      <c r="P104" s="8">
        <v>51.32</v>
      </c>
      <c r="Q104" s="8">
        <v>103.39</v>
      </c>
      <c r="R104" s="8">
        <v>51.32</v>
      </c>
      <c r="S104" s="8">
        <v>52.07</v>
      </c>
      <c r="T104" s="10">
        <v>0.50362704323435536</v>
      </c>
      <c r="U104" s="7"/>
      <c r="V104" s="10"/>
      <c r="W104" s="11"/>
      <c r="X104" s="10"/>
    </row>
    <row r="105" spans="1:24" ht="15.6">
      <c r="A105" s="4">
        <v>890</v>
      </c>
      <c r="B105" s="5">
        <v>46045</v>
      </c>
      <c r="C105" s="1">
        <f t="shared" si="2"/>
        <v>2026</v>
      </c>
      <c r="D105" s="1" t="str">
        <f>"Q" &amp;ROUNDUP(MONTH(SalesDataTable[[#This Row],[Order Date]])/3,0)</f>
        <v>Q1</v>
      </c>
      <c r="E105" s="1">
        <f t="shared" si="3"/>
        <v>1</v>
      </c>
      <c r="F105" s="1" t="str">
        <f>TEXT(SalesDataTable[[#This Row],[Order Date]],"MMM")</f>
        <v>Jan</v>
      </c>
      <c r="G105" s="6" t="s">
        <v>17</v>
      </c>
      <c r="H105" s="6" t="s">
        <v>67</v>
      </c>
      <c r="I105" s="6" t="s">
        <v>19</v>
      </c>
      <c r="J105" s="6" t="s">
        <v>30</v>
      </c>
      <c r="K105" s="6" t="s">
        <v>40</v>
      </c>
      <c r="L105" s="6" t="s">
        <v>57</v>
      </c>
      <c r="M105" s="11">
        <v>3</v>
      </c>
      <c r="N105" s="8">
        <v>81.98</v>
      </c>
      <c r="O105" s="9">
        <v>0.1</v>
      </c>
      <c r="P105" s="8">
        <v>40.229999999999997</v>
      </c>
      <c r="Q105" s="8">
        <v>221.346</v>
      </c>
      <c r="R105" s="8">
        <v>120.69</v>
      </c>
      <c r="S105" s="8">
        <v>100.65600000000001</v>
      </c>
      <c r="T105" s="10">
        <v>0.45474505977067581</v>
      </c>
      <c r="U105" s="7"/>
      <c r="V105" s="10"/>
      <c r="W105" s="11"/>
      <c r="X105" s="10"/>
    </row>
    <row r="106" spans="1:24" ht="15.6">
      <c r="A106" s="4">
        <v>2185</v>
      </c>
      <c r="B106" s="5">
        <v>46045</v>
      </c>
      <c r="C106" s="1">
        <f t="shared" si="2"/>
        <v>2026</v>
      </c>
      <c r="D106" s="1" t="str">
        <f>"Q" &amp;ROUNDUP(MONTH(SalesDataTable[[#This Row],[Order Date]])/3,0)</f>
        <v>Q1</v>
      </c>
      <c r="E106" s="1">
        <f t="shared" si="3"/>
        <v>1</v>
      </c>
      <c r="F106" s="1" t="str">
        <f>TEXT(SalesDataTable[[#This Row],[Order Date]],"MMM")</f>
        <v>Jan</v>
      </c>
      <c r="G106" s="6" t="s">
        <v>28</v>
      </c>
      <c r="H106" s="6" t="s">
        <v>29</v>
      </c>
      <c r="I106" s="6" t="s">
        <v>25</v>
      </c>
      <c r="J106" s="6" t="s">
        <v>33</v>
      </c>
      <c r="K106" s="6" t="s">
        <v>40</v>
      </c>
      <c r="L106" s="6" t="s">
        <v>41</v>
      </c>
      <c r="M106" s="11">
        <v>10</v>
      </c>
      <c r="N106" s="8">
        <v>337.69</v>
      </c>
      <c r="O106" s="9">
        <v>0.1</v>
      </c>
      <c r="P106" s="8">
        <v>200.27</v>
      </c>
      <c r="Q106" s="8">
        <v>3039.21</v>
      </c>
      <c r="R106" s="8">
        <v>2002.7</v>
      </c>
      <c r="S106" s="8">
        <v>1036.51</v>
      </c>
      <c r="T106" s="10">
        <v>0.34104586389226149</v>
      </c>
      <c r="U106" s="7"/>
      <c r="V106" s="10"/>
      <c r="W106" s="11"/>
      <c r="X106" s="10"/>
    </row>
    <row r="107" spans="1:24" ht="15.6">
      <c r="A107" s="4">
        <v>2335</v>
      </c>
      <c r="B107" s="5">
        <v>46045</v>
      </c>
      <c r="C107" s="1">
        <f t="shared" si="2"/>
        <v>2026</v>
      </c>
      <c r="D107" s="1" t="str">
        <f>"Q" &amp;ROUNDUP(MONTH(SalesDataTable[[#This Row],[Order Date]])/3,0)</f>
        <v>Q1</v>
      </c>
      <c r="E107" s="1">
        <f t="shared" si="3"/>
        <v>1</v>
      </c>
      <c r="F107" s="1" t="str">
        <f>TEXT(SalesDataTable[[#This Row],[Order Date]],"MMM")</f>
        <v>Jan</v>
      </c>
      <c r="G107" s="6" t="s">
        <v>37</v>
      </c>
      <c r="H107" s="6" t="s">
        <v>50</v>
      </c>
      <c r="I107" s="6" t="s">
        <v>19</v>
      </c>
      <c r="J107" s="6" t="s">
        <v>30</v>
      </c>
      <c r="K107" s="6" t="s">
        <v>40</v>
      </c>
      <c r="L107" s="6" t="s">
        <v>41</v>
      </c>
      <c r="M107" s="11">
        <v>2</v>
      </c>
      <c r="N107" s="8">
        <v>333.29</v>
      </c>
      <c r="O107" s="9">
        <v>0</v>
      </c>
      <c r="P107" s="8">
        <v>197.18</v>
      </c>
      <c r="Q107" s="8">
        <v>666.58</v>
      </c>
      <c r="R107" s="8">
        <v>394.36</v>
      </c>
      <c r="S107" s="8">
        <v>272.22000000000003</v>
      </c>
      <c r="T107" s="10">
        <v>0.40838308980167426</v>
      </c>
      <c r="U107" s="7"/>
      <c r="V107" s="10"/>
      <c r="W107" s="11"/>
      <c r="X107" s="10"/>
    </row>
    <row r="108" spans="1:24" ht="15.6">
      <c r="A108" s="4">
        <v>2784</v>
      </c>
      <c r="B108" s="5">
        <v>46045</v>
      </c>
      <c r="C108" s="1">
        <f t="shared" si="2"/>
        <v>2026</v>
      </c>
      <c r="D108" s="1" t="str">
        <f>"Q" &amp;ROUNDUP(MONTH(SalesDataTable[[#This Row],[Order Date]])/3,0)</f>
        <v>Q1</v>
      </c>
      <c r="E108" s="1">
        <f t="shared" si="3"/>
        <v>1</v>
      </c>
      <c r="F108" s="1" t="str">
        <f>TEXT(SalesDataTable[[#This Row],[Order Date]],"MMM")</f>
        <v>Jan</v>
      </c>
      <c r="G108" s="6" t="s">
        <v>17</v>
      </c>
      <c r="H108" s="6" t="s">
        <v>67</v>
      </c>
      <c r="I108" s="6" t="s">
        <v>36</v>
      </c>
      <c r="J108" s="6" t="s">
        <v>30</v>
      </c>
      <c r="K108" s="6" t="s">
        <v>21</v>
      </c>
      <c r="L108" s="6" t="s">
        <v>22</v>
      </c>
      <c r="M108" s="11">
        <v>1</v>
      </c>
      <c r="N108" s="8">
        <v>80.11</v>
      </c>
      <c r="O108" s="9">
        <v>0.05</v>
      </c>
      <c r="P108" s="8">
        <v>43.54</v>
      </c>
      <c r="Q108" s="8">
        <v>76.104500000000002</v>
      </c>
      <c r="R108" s="8">
        <v>43.54</v>
      </c>
      <c r="S108" s="8">
        <v>32.564500000000002</v>
      </c>
      <c r="T108" s="10">
        <v>0.42789191177919839</v>
      </c>
      <c r="U108" s="7"/>
      <c r="V108" s="10"/>
      <c r="W108" s="11"/>
      <c r="X108" s="10"/>
    </row>
    <row r="109" spans="1:24" ht="15.6">
      <c r="A109" s="4">
        <v>3820</v>
      </c>
      <c r="B109" s="5">
        <v>46045</v>
      </c>
      <c r="C109" s="1">
        <f t="shared" si="2"/>
        <v>2026</v>
      </c>
      <c r="D109" s="1" t="str">
        <f>"Q" &amp;ROUNDUP(MONTH(SalesDataTable[[#This Row],[Order Date]])/3,0)</f>
        <v>Q1</v>
      </c>
      <c r="E109" s="1">
        <f t="shared" si="3"/>
        <v>1</v>
      </c>
      <c r="F109" s="1" t="str">
        <f>TEXT(SalesDataTable[[#This Row],[Order Date]],"MMM")</f>
        <v>Jan</v>
      </c>
      <c r="G109" s="6" t="s">
        <v>37</v>
      </c>
      <c r="H109" s="6" t="s">
        <v>64</v>
      </c>
      <c r="I109" s="6" t="s">
        <v>36</v>
      </c>
      <c r="J109" s="6" t="s">
        <v>30</v>
      </c>
      <c r="K109" s="6" t="s">
        <v>40</v>
      </c>
      <c r="L109" s="6" t="s">
        <v>57</v>
      </c>
      <c r="M109" s="11">
        <v>1</v>
      </c>
      <c r="N109" s="8">
        <v>82.6</v>
      </c>
      <c r="O109" s="9">
        <v>0.05</v>
      </c>
      <c r="P109" s="8">
        <v>38.299999999999997</v>
      </c>
      <c r="Q109" s="8">
        <v>78.469999999999985</v>
      </c>
      <c r="R109" s="8">
        <v>38.299999999999997</v>
      </c>
      <c r="S109" s="8">
        <v>40.169999999999987</v>
      </c>
      <c r="T109" s="10">
        <v>0.51191538167452522</v>
      </c>
      <c r="U109" s="7"/>
      <c r="V109" s="10"/>
      <c r="W109" s="11"/>
      <c r="X109" s="10"/>
    </row>
    <row r="110" spans="1:24" ht="15.6">
      <c r="A110" s="4">
        <v>994</v>
      </c>
      <c r="B110" s="5">
        <v>46046</v>
      </c>
      <c r="C110" s="1">
        <f t="shared" si="2"/>
        <v>2026</v>
      </c>
      <c r="D110" s="1" t="str">
        <f>"Q" &amp;ROUNDUP(MONTH(SalesDataTable[[#This Row],[Order Date]])/3,0)</f>
        <v>Q1</v>
      </c>
      <c r="E110" s="1">
        <f t="shared" si="3"/>
        <v>1</v>
      </c>
      <c r="F110" s="1" t="str">
        <f>TEXT(SalesDataTable[[#This Row],[Order Date]],"MMM")</f>
        <v>Jan</v>
      </c>
      <c r="G110" s="6" t="s">
        <v>17</v>
      </c>
      <c r="H110" s="6" t="s">
        <v>67</v>
      </c>
      <c r="I110" s="6" t="s">
        <v>19</v>
      </c>
      <c r="J110" s="6" t="s">
        <v>20</v>
      </c>
      <c r="K110" s="6" t="s">
        <v>26</v>
      </c>
      <c r="L110" s="6" t="s">
        <v>27</v>
      </c>
      <c r="M110" s="11">
        <v>1</v>
      </c>
      <c r="N110" s="8">
        <v>94.07</v>
      </c>
      <c r="O110" s="9">
        <v>0</v>
      </c>
      <c r="P110" s="8">
        <v>46.28</v>
      </c>
      <c r="Q110" s="8">
        <v>94.07</v>
      </c>
      <c r="R110" s="8">
        <v>46.28</v>
      </c>
      <c r="S110" s="8">
        <v>47.789999999999992</v>
      </c>
      <c r="T110" s="10">
        <v>0.50802593813117891</v>
      </c>
      <c r="U110" s="7"/>
      <c r="V110" s="10"/>
      <c r="W110" s="11"/>
      <c r="X110" s="10"/>
    </row>
    <row r="111" spans="1:24" ht="15.6">
      <c r="A111" s="4">
        <v>1643</v>
      </c>
      <c r="B111" s="5">
        <v>46046</v>
      </c>
      <c r="C111" s="1">
        <f t="shared" si="2"/>
        <v>2026</v>
      </c>
      <c r="D111" s="1" t="str">
        <f>"Q" &amp;ROUNDUP(MONTH(SalesDataTable[[#This Row],[Order Date]])/3,0)</f>
        <v>Q1</v>
      </c>
      <c r="E111" s="1">
        <f t="shared" si="3"/>
        <v>1</v>
      </c>
      <c r="F111" s="1" t="str">
        <f>TEXT(SalesDataTable[[#This Row],[Order Date]],"MMM")</f>
        <v>Jan</v>
      </c>
      <c r="G111" s="6" t="s">
        <v>17</v>
      </c>
      <c r="H111" s="6" t="s">
        <v>67</v>
      </c>
      <c r="I111" s="6" t="s">
        <v>19</v>
      </c>
      <c r="J111" s="6" t="s">
        <v>20</v>
      </c>
      <c r="K111" s="6" t="s">
        <v>31</v>
      </c>
      <c r="L111" s="6" t="s">
        <v>65</v>
      </c>
      <c r="M111" s="11">
        <v>1</v>
      </c>
      <c r="N111" s="8">
        <v>163.71</v>
      </c>
      <c r="O111" s="9">
        <v>0</v>
      </c>
      <c r="P111" s="8">
        <v>90.06</v>
      </c>
      <c r="Q111" s="8">
        <v>163.71</v>
      </c>
      <c r="R111" s="8">
        <v>90.06</v>
      </c>
      <c r="S111" s="8">
        <v>73.650000000000006</v>
      </c>
      <c r="T111" s="10">
        <v>0.44988088693421296</v>
      </c>
      <c r="U111" s="7"/>
      <c r="V111" s="10"/>
      <c r="W111" s="11"/>
      <c r="X111" s="10"/>
    </row>
    <row r="112" spans="1:24" ht="15.6">
      <c r="A112" s="4">
        <v>1971</v>
      </c>
      <c r="B112" s="5">
        <v>46046</v>
      </c>
      <c r="C112" s="1">
        <f t="shared" si="2"/>
        <v>2026</v>
      </c>
      <c r="D112" s="1" t="str">
        <f>"Q" &amp;ROUNDUP(MONTH(SalesDataTable[[#This Row],[Order Date]])/3,0)</f>
        <v>Q1</v>
      </c>
      <c r="E112" s="1">
        <f t="shared" si="3"/>
        <v>1</v>
      </c>
      <c r="F112" s="1" t="str">
        <f>TEXT(SalesDataTable[[#This Row],[Order Date]],"MMM")</f>
        <v>Jan</v>
      </c>
      <c r="G112" s="6" t="s">
        <v>37</v>
      </c>
      <c r="H112" s="6" t="s">
        <v>50</v>
      </c>
      <c r="I112" s="6" t="s">
        <v>36</v>
      </c>
      <c r="J112" s="6" t="s">
        <v>20</v>
      </c>
      <c r="K112" s="6" t="s">
        <v>40</v>
      </c>
      <c r="L112" s="6" t="s">
        <v>46</v>
      </c>
      <c r="M112" s="11">
        <v>4</v>
      </c>
      <c r="N112" s="8">
        <v>191.43</v>
      </c>
      <c r="O112" s="9">
        <v>0</v>
      </c>
      <c r="P112" s="8">
        <v>106.82</v>
      </c>
      <c r="Q112" s="8">
        <v>765.72</v>
      </c>
      <c r="R112" s="8">
        <v>427.28</v>
      </c>
      <c r="S112" s="8">
        <v>338.44000000000005</v>
      </c>
      <c r="T112" s="10">
        <v>0.441989238886277</v>
      </c>
      <c r="U112" s="7"/>
      <c r="V112" s="10"/>
      <c r="W112" s="11"/>
      <c r="X112" s="10"/>
    </row>
    <row r="113" spans="1:24" ht="15.6">
      <c r="A113" s="4">
        <v>2828</v>
      </c>
      <c r="B113" s="5">
        <v>46046</v>
      </c>
      <c r="C113" s="1">
        <f t="shared" si="2"/>
        <v>2026</v>
      </c>
      <c r="D113" s="1" t="str">
        <f>"Q" &amp;ROUNDUP(MONTH(SalesDataTable[[#This Row],[Order Date]])/3,0)</f>
        <v>Q1</v>
      </c>
      <c r="E113" s="1">
        <f t="shared" si="3"/>
        <v>1</v>
      </c>
      <c r="F113" s="1" t="str">
        <f>TEXT(SalesDataTable[[#This Row],[Order Date]],"MMM")</f>
        <v>Jan</v>
      </c>
      <c r="G113" s="6" t="s">
        <v>23</v>
      </c>
      <c r="H113" s="6" t="s">
        <v>58</v>
      </c>
      <c r="I113" s="6" t="s">
        <v>25</v>
      </c>
      <c r="J113" s="6" t="s">
        <v>33</v>
      </c>
      <c r="K113" s="6" t="s">
        <v>31</v>
      </c>
      <c r="L113" s="6" t="s">
        <v>49</v>
      </c>
      <c r="M113" s="11">
        <v>3</v>
      </c>
      <c r="N113" s="8">
        <v>46.94</v>
      </c>
      <c r="O113" s="9">
        <v>0.05</v>
      </c>
      <c r="P113" s="8">
        <v>18.18</v>
      </c>
      <c r="Q113" s="8">
        <v>133.779</v>
      </c>
      <c r="R113" s="8">
        <v>54.54</v>
      </c>
      <c r="S113" s="8">
        <v>79.239000000000004</v>
      </c>
      <c r="T113" s="10">
        <v>0.59231269481757232</v>
      </c>
      <c r="U113" s="7"/>
      <c r="V113" s="10"/>
      <c r="W113" s="11"/>
      <c r="X113" s="10"/>
    </row>
    <row r="114" spans="1:24" ht="15.6">
      <c r="A114" s="4">
        <v>5175</v>
      </c>
      <c r="B114" s="5">
        <v>46046</v>
      </c>
      <c r="C114" s="1">
        <f t="shared" si="2"/>
        <v>2026</v>
      </c>
      <c r="D114" s="1" t="str">
        <f>"Q" &amp;ROUNDUP(MONTH(SalesDataTable[[#This Row],[Order Date]])/3,0)</f>
        <v>Q1</v>
      </c>
      <c r="E114" s="1">
        <f t="shared" si="3"/>
        <v>1</v>
      </c>
      <c r="F114" s="1" t="str">
        <f>TEXT(SalesDataTable[[#This Row],[Order Date]],"MMM")</f>
        <v>Jan</v>
      </c>
      <c r="G114" s="6" t="s">
        <v>37</v>
      </c>
      <c r="H114" s="6" t="s">
        <v>48</v>
      </c>
      <c r="I114" s="6" t="s">
        <v>19</v>
      </c>
      <c r="J114" s="6" t="s">
        <v>20</v>
      </c>
      <c r="K114" s="6" t="s">
        <v>26</v>
      </c>
      <c r="L114" s="6" t="s">
        <v>34</v>
      </c>
      <c r="M114" s="11">
        <v>1</v>
      </c>
      <c r="N114" s="8">
        <v>147.21</v>
      </c>
      <c r="O114" s="9">
        <v>0</v>
      </c>
      <c r="P114" s="8">
        <v>79.510000000000005</v>
      </c>
      <c r="Q114" s="8">
        <v>147.21</v>
      </c>
      <c r="R114" s="8">
        <v>79.510000000000005</v>
      </c>
      <c r="S114" s="8">
        <v>67.7</v>
      </c>
      <c r="T114" s="10">
        <v>0.45988723592147274</v>
      </c>
      <c r="U114" s="7"/>
      <c r="V114" s="10"/>
      <c r="W114" s="11"/>
      <c r="X114" s="10"/>
    </row>
    <row r="115" spans="1:24" ht="15.6">
      <c r="A115" s="4">
        <v>1874</v>
      </c>
      <c r="B115" s="5">
        <v>46047</v>
      </c>
      <c r="C115" s="1">
        <f t="shared" si="2"/>
        <v>2026</v>
      </c>
      <c r="D115" s="1" t="str">
        <f>"Q" &amp;ROUNDUP(MONTH(SalesDataTable[[#This Row],[Order Date]])/3,0)</f>
        <v>Q1</v>
      </c>
      <c r="E115" s="1">
        <f t="shared" si="3"/>
        <v>1</v>
      </c>
      <c r="F115" s="1" t="str">
        <f>TEXT(SalesDataTable[[#This Row],[Order Date]],"MMM")</f>
        <v>Jan</v>
      </c>
      <c r="G115" s="6" t="s">
        <v>17</v>
      </c>
      <c r="H115" s="6" t="s">
        <v>18</v>
      </c>
      <c r="I115" s="6" t="s">
        <v>19</v>
      </c>
      <c r="J115" s="6" t="s">
        <v>33</v>
      </c>
      <c r="K115" s="6" t="s">
        <v>31</v>
      </c>
      <c r="L115" s="6" t="s">
        <v>32</v>
      </c>
      <c r="M115" s="11">
        <v>1</v>
      </c>
      <c r="N115" s="8">
        <v>35.729999999999997</v>
      </c>
      <c r="O115" s="9">
        <v>0</v>
      </c>
      <c r="P115" s="8">
        <v>13.57</v>
      </c>
      <c r="Q115" s="8">
        <v>35.729999999999997</v>
      </c>
      <c r="R115" s="8">
        <v>13.57</v>
      </c>
      <c r="S115" s="8">
        <v>22.159999999999997</v>
      </c>
      <c r="T115" s="10">
        <v>0.62020710887209629</v>
      </c>
      <c r="U115" s="7"/>
      <c r="V115" s="10"/>
      <c r="W115" s="11"/>
      <c r="X115" s="10"/>
    </row>
    <row r="116" spans="1:24" ht="15.6">
      <c r="A116" s="4">
        <v>2490</v>
      </c>
      <c r="B116" s="5">
        <v>46047</v>
      </c>
      <c r="C116" s="1">
        <f t="shared" si="2"/>
        <v>2026</v>
      </c>
      <c r="D116" s="1" t="str">
        <f>"Q" &amp;ROUNDUP(MONTH(SalesDataTable[[#This Row],[Order Date]])/3,0)</f>
        <v>Q1</v>
      </c>
      <c r="E116" s="1">
        <f t="shared" si="3"/>
        <v>1</v>
      </c>
      <c r="F116" s="1" t="str">
        <f>TEXT(SalesDataTable[[#This Row],[Order Date]],"MMM")</f>
        <v>Jan</v>
      </c>
      <c r="G116" s="6" t="s">
        <v>23</v>
      </c>
      <c r="H116" s="6" t="s">
        <v>66</v>
      </c>
      <c r="I116" s="6" t="s">
        <v>19</v>
      </c>
      <c r="J116" s="6" t="s">
        <v>30</v>
      </c>
      <c r="K116" s="6" t="s">
        <v>21</v>
      </c>
      <c r="L116" s="6" t="s">
        <v>47</v>
      </c>
      <c r="M116" s="11">
        <v>2</v>
      </c>
      <c r="N116" s="8">
        <v>103.99</v>
      </c>
      <c r="O116" s="9">
        <v>0.15</v>
      </c>
      <c r="P116" s="8">
        <v>51.94</v>
      </c>
      <c r="Q116" s="8">
        <v>176.78299999999999</v>
      </c>
      <c r="R116" s="8">
        <v>103.88</v>
      </c>
      <c r="S116" s="8">
        <v>72.902999999999992</v>
      </c>
      <c r="T116" s="10">
        <v>0.41238693765803269</v>
      </c>
      <c r="U116" s="7"/>
      <c r="V116" s="10"/>
      <c r="W116" s="11"/>
      <c r="X116" s="10"/>
    </row>
    <row r="117" spans="1:24" ht="15.6">
      <c r="A117" s="4">
        <v>5078</v>
      </c>
      <c r="B117" s="5">
        <v>46047</v>
      </c>
      <c r="C117" s="1">
        <f t="shared" si="2"/>
        <v>2026</v>
      </c>
      <c r="D117" s="1" t="str">
        <f>"Q" &amp;ROUNDUP(MONTH(SalesDataTable[[#This Row],[Order Date]])/3,0)</f>
        <v>Q1</v>
      </c>
      <c r="E117" s="1">
        <f t="shared" si="3"/>
        <v>1</v>
      </c>
      <c r="F117" s="1" t="str">
        <f>TEXT(SalesDataTable[[#This Row],[Order Date]],"MMM")</f>
        <v>Jan</v>
      </c>
      <c r="G117" s="6" t="s">
        <v>23</v>
      </c>
      <c r="H117" s="6" t="s">
        <v>60</v>
      </c>
      <c r="I117" s="6" t="s">
        <v>19</v>
      </c>
      <c r="J117" s="6" t="s">
        <v>20</v>
      </c>
      <c r="K117" s="6" t="s">
        <v>26</v>
      </c>
      <c r="L117" s="6" t="s">
        <v>63</v>
      </c>
      <c r="M117" s="11">
        <v>2</v>
      </c>
      <c r="N117" s="8">
        <v>72.739999999999995</v>
      </c>
      <c r="O117" s="9">
        <v>0</v>
      </c>
      <c r="P117" s="8">
        <v>31.96</v>
      </c>
      <c r="Q117" s="8">
        <v>145.47999999999999</v>
      </c>
      <c r="R117" s="8">
        <v>63.92</v>
      </c>
      <c r="S117" s="8">
        <v>81.559999999999988</v>
      </c>
      <c r="T117" s="10">
        <v>0.56062689029419843</v>
      </c>
      <c r="U117" s="7"/>
      <c r="V117" s="10"/>
      <c r="W117" s="11"/>
      <c r="X117" s="10"/>
    </row>
    <row r="118" spans="1:24" ht="15.6">
      <c r="A118" s="4">
        <v>230</v>
      </c>
      <c r="B118" s="5">
        <v>46048</v>
      </c>
      <c r="C118" s="1">
        <f t="shared" si="2"/>
        <v>2026</v>
      </c>
      <c r="D118" s="1" t="str">
        <f>"Q" &amp;ROUNDUP(MONTH(SalesDataTable[[#This Row],[Order Date]])/3,0)</f>
        <v>Q1</v>
      </c>
      <c r="E118" s="1">
        <f t="shared" si="3"/>
        <v>1</v>
      </c>
      <c r="F118" s="1" t="str">
        <f>TEXT(SalesDataTable[[#This Row],[Order Date]],"MMM")</f>
        <v>Jan</v>
      </c>
      <c r="G118" s="6" t="s">
        <v>28</v>
      </c>
      <c r="H118" s="6" t="s">
        <v>56</v>
      </c>
      <c r="I118" s="6" t="s">
        <v>36</v>
      </c>
      <c r="J118" s="6" t="s">
        <v>20</v>
      </c>
      <c r="K118" s="6" t="s">
        <v>21</v>
      </c>
      <c r="L118" s="6" t="s">
        <v>47</v>
      </c>
      <c r="M118" s="11">
        <v>1</v>
      </c>
      <c r="N118" s="8">
        <v>100.01</v>
      </c>
      <c r="O118" s="9">
        <v>0.05</v>
      </c>
      <c r="P118" s="8">
        <v>49.41</v>
      </c>
      <c r="Q118" s="8">
        <v>95.009500000000003</v>
      </c>
      <c r="R118" s="8">
        <v>49.41</v>
      </c>
      <c r="S118" s="8">
        <v>45.599500000000006</v>
      </c>
      <c r="T118" s="10">
        <v>0.47994674216788852</v>
      </c>
      <c r="U118" s="7"/>
      <c r="V118" s="10"/>
      <c r="W118" s="11"/>
      <c r="X118" s="10"/>
    </row>
    <row r="119" spans="1:24" ht="15.6">
      <c r="A119" s="4">
        <v>1757</v>
      </c>
      <c r="B119" s="5">
        <v>46048</v>
      </c>
      <c r="C119" s="1">
        <f t="shared" si="2"/>
        <v>2026</v>
      </c>
      <c r="D119" s="1" t="str">
        <f>"Q" &amp;ROUNDUP(MONTH(SalesDataTable[[#This Row],[Order Date]])/3,0)</f>
        <v>Q1</v>
      </c>
      <c r="E119" s="1">
        <f t="shared" si="3"/>
        <v>1</v>
      </c>
      <c r="F119" s="1" t="str">
        <f>TEXT(SalesDataTable[[#This Row],[Order Date]],"MMM")</f>
        <v>Jan</v>
      </c>
      <c r="G119" s="6" t="s">
        <v>37</v>
      </c>
      <c r="H119" s="6" t="s">
        <v>48</v>
      </c>
      <c r="I119" s="6" t="s">
        <v>19</v>
      </c>
      <c r="J119" s="6" t="s">
        <v>33</v>
      </c>
      <c r="K119" s="6" t="s">
        <v>31</v>
      </c>
      <c r="L119" s="6" t="s">
        <v>49</v>
      </c>
      <c r="M119" s="11">
        <v>2</v>
      </c>
      <c r="N119" s="8">
        <v>45.73</v>
      </c>
      <c r="O119" s="9">
        <v>0</v>
      </c>
      <c r="P119" s="8">
        <v>18.11</v>
      </c>
      <c r="Q119" s="8">
        <v>91.46</v>
      </c>
      <c r="R119" s="8">
        <v>36.22</v>
      </c>
      <c r="S119" s="8">
        <v>55.239999999999995</v>
      </c>
      <c r="T119" s="10">
        <v>0.60397988191559149</v>
      </c>
      <c r="U119" s="7"/>
      <c r="V119" s="10"/>
      <c r="W119" s="11"/>
      <c r="X119" s="10"/>
    </row>
    <row r="120" spans="1:24" ht="15.6">
      <c r="A120" s="4">
        <v>1944</v>
      </c>
      <c r="B120" s="5">
        <v>46048</v>
      </c>
      <c r="C120" s="1">
        <f t="shared" si="2"/>
        <v>2026</v>
      </c>
      <c r="D120" s="1" t="str">
        <f>"Q" &amp;ROUNDUP(MONTH(SalesDataTable[[#This Row],[Order Date]])/3,0)</f>
        <v>Q1</v>
      </c>
      <c r="E120" s="1">
        <f t="shared" si="3"/>
        <v>1</v>
      </c>
      <c r="F120" s="1" t="str">
        <f>TEXT(SalesDataTable[[#This Row],[Order Date]],"MMM")</f>
        <v>Jan</v>
      </c>
      <c r="G120" s="6" t="s">
        <v>28</v>
      </c>
      <c r="H120" s="6" t="s">
        <v>69</v>
      </c>
      <c r="I120" s="6" t="s">
        <v>19</v>
      </c>
      <c r="J120" s="6" t="s">
        <v>20</v>
      </c>
      <c r="K120" s="6" t="s">
        <v>26</v>
      </c>
      <c r="L120" s="6" t="s">
        <v>34</v>
      </c>
      <c r="M120" s="11">
        <v>2</v>
      </c>
      <c r="N120" s="8">
        <v>143.66</v>
      </c>
      <c r="O120" s="9">
        <v>0.15</v>
      </c>
      <c r="P120" s="8">
        <v>78.14</v>
      </c>
      <c r="Q120" s="8">
        <v>244.22199999999998</v>
      </c>
      <c r="R120" s="8">
        <v>156.28</v>
      </c>
      <c r="S120" s="8">
        <v>87.941999999999979</v>
      </c>
      <c r="T120" s="10">
        <v>0.36009040954541355</v>
      </c>
      <c r="U120" s="7"/>
      <c r="V120" s="10"/>
      <c r="W120" s="11"/>
      <c r="X120" s="10"/>
    </row>
    <row r="121" spans="1:24" ht="15.6">
      <c r="A121" s="4">
        <v>3485</v>
      </c>
      <c r="B121" s="5">
        <v>46048</v>
      </c>
      <c r="C121" s="1">
        <f t="shared" si="2"/>
        <v>2026</v>
      </c>
      <c r="D121" s="1" t="str">
        <f>"Q" &amp;ROUNDUP(MONTH(SalesDataTable[[#This Row],[Order Date]])/3,0)</f>
        <v>Q1</v>
      </c>
      <c r="E121" s="1">
        <f t="shared" si="3"/>
        <v>1</v>
      </c>
      <c r="F121" s="1" t="str">
        <f>TEXT(SalesDataTable[[#This Row],[Order Date]],"MMM")</f>
        <v>Jan</v>
      </c>
      <c r="G121" s="6" t="s">
        <v>28</v>
      </c>
      <c r="H121" s="6" t="s">
        <v>56</v>
      </c>
      <c r="I121" s="6" t="s">
        <v>19</v>
      </c>
      <c r="J121" s="6" t="s">
        <v>33</v>
      </c>
      <c r="K121" s="6" t="s">
        <v>40</v>
      </c>
      <c r="L121" s="6" t="s">
        <v>68</v>
      </c>
      <c r="M121" s="11">
        <v>2</v>
      </c>
      <c r="N121" s="8">
        <v>121.88</v>
      </c>
      <c r="O121" s="9">
        <v>0.05</v>
      </c>
      <c r="P121" s="8">
        <v>62.17</v>
      </c>
      <c r="Q121" s="8">
        <v>231.57199999999997</v>
      </c>
      <c r="R121" s="8">
        <v>124.34</v>
      </c>
      <c r="S121" s="8">
        <v>107.23199999999997</v>
      </c>
      <c r="T121" s="10">
        <v>0.46306116456220953</v>
      </c>
      <c r="U121" s="7"/>
      <c r="V121" s="10"/>
      <c r="W121" s="11"/>
      <c r="X121" s="10"/>
    </row>
    <row r="122" spans="1:24" ht="15.6">
      <c r="A122" s="4">
        <v>4002</v>
      </c>
      <c r="B122" s="5">
        <v>46048</v>
      </c>
      <c r="C122" s="1">
        <f t="shared" si="2"/>
        <v>2026</v>
      </c>
      <c r="D122" s="1" t="str">
        <f>"Q" &amp;ROUNDUP(MONTH(SalesDataTable[[#This Row],[Order Date]])/3,0)</f>
        <v>Q1</v>
      </c>
      <c r="E122" s="1">
        <f t="shared" si="3"/>
        <v>1</v>
      </c>
      <c r="F122" s="1" t="str">
        <f>TEXT(SalesDataTable[[#This Row],[Order Date]],"MMM")</f>
        <v>Jan</v>
      </c>
      <c r="G122" s="6" t="s">
        <v>17</v>
      </c>
      <c r="H122" s="6" t="s">
        <v>67</v>
      </c>
      <c r="I122" s="6" t="s">
        <v>19</v>
      </c>
      <c r="J122" s="6" t="s">
        <v>20</v>
      </c>
      <c r="K122" s="6" t="s">
        <v>51</v>
      </c>
      <c r="L122" s="6" t="s">
        <v>62</v>
      </c>
      <c r="M122" s="11">
        <v>3</v>
      </c>
      <c r="N122" s="8">
        <v>50.92</v>
      </c>
      <c r="O122" s="9">
        <v>0.05</v>
      </c>
      <c r="P122" s="8">
        <v>21.87</v>
      </c>
      <c r="Q122" s="8">
        <v>145.12199999999999</v>
      </c>
      <c r="R122" s="8">
        <v>65.61</v>
      </c>
      <c r="S122" s="8">
        <v>79.511999999999986</v>
      </c>
      <c r="T122" s="10">
        <v>0.54789763095877941</v>
      </c>
      <c r="U122" s="7"/>
      <c r="V122" s="10"/>
      <c r="W122" s="11"/>
      <c r="X122" s="10"/>
    </row>
    <row r="123" spans="1:24" ht="15.6">
      <c r="A123" s="4">
        <v>818</v>
      </c>
      <c r="B123" s="5">
        <v>46049</v>
      </c>
      <c r="C123" s="1">
        <f t="shared" si="2"/>
        <v>2026</v>
      </c>
      <c r="D123" s="1" t="str">
        <f>"Q" &amp;ROUNDUP(MONTH(SalesDataTable[[#This Row],[Order Date]])/3,0)</f>
        <v>Q1</v>
      </c>
      <c r="E123" s="1">
        <f t="shared" si="3"/>
        <v>1</v>
      </c>
      <c r="F123" s="1" t="str">
        <f>TEXT(SalesDataTable[[#This Row],[Order Date]],"MMM")</f>
        <v>Jan</v>
      </c>
      <c r="G123" s="6" t="s">
        <v>17</v>
      </c>
      <c r="H123" s="6" t="s">
        <v>18</v>
      </c>
      <c r="I123" s="6" t="s">
        <v>19</v>
      </c>
      <c r="J123" s="6" t="s">
        <v>20</v>
      </c>
      <c r="K123" s="6" t="s">
        <v>21</v>
      </c>
      <c r="L123" s="6" t="s">
        <v>47</v>
      </c>
      <c r="M123" s="11">
        <v>1</v>
      </c>
      <c r="N123" s="8">
        <v>103.78</v>
      </c>
      <c r="O123" s="9">
        <v>0</v>
      </c>
      <c r="P123" s="8">
        <v>49.36</v>
      </c>
      <c r="Q123" s="8">
        <v>103.78</v>
      </c>
      <c r="R123" s="8">
        <v>49.36</v>
      </c>
      <c r="S123" s="8">
        <v>54.42</v>
      </c>
      <c r="T123" s="10">
        <v>0.52437849296588934</v>
      </c>
      <c r="U123" s="7"/>
      <c r="V123" s="10"/>
      <c r="W123" s="11"/>
      <c r="X123" s="10"/>
    </row>
    <row r="124" spans="1:24" ht="15.6">
      <c r="A124" s="4">
        <v>1439</v>
      </c>
      <c r="B124" s="5">
        <v>46049</v>
      </c>
      <c r="C124" s="1">
        <f t="shared" si="2"/>
        <v>2026</v>
      </c>
      <c r="D124" s="1" t="str">
        <f>"Q" &amp;ROUNDUP(MONTH(SalesDataTable[[#This Row],[Order Date]])/3,0)</f>
        <v>Q1</v>
      </c>
      <c r="E124" s="1">
        <f t="shared" si="3"/>
        <v>1</v>
      </c>
      <c r="F124" s="1" t="str">
        <f>TEXT(SalesDataTable[[#This Row],[Order Date]],"MMM")</f>
        <v>Jan</v>
      </c>
      <c r="G124" s="6" t="s">
        <v>23</v>
      </c>
      <c r="H124" s="6" t="s">
        <v>44</v>
      </c>
      <c r="I124" s="6" t="s">
        <v>45</v>
      </c>
      <c r="J124" s="6" t="s">
        <v>30</v>
      </c>
      <c r="K124" s="6" t="s">
        <v>26</v>
      </c>
      <c r="L124" s="6" t="s">
        <v>54</v>
      </c>
      <c r="M124" s="11">
        <v>2</v>
      </c>
      <c r="N124" s="8">
        <v>157.16999999999999</v>
      </c>
      <c r="O124" s="9">
        <v>0</v>
      </c>
      <c r="P124" s="8">
        <v>81.260000000000005</v>
      </c>
      <c r="Q124" s="8">
        <v>314.33999999999997</v>
      </c>
      <c r="R124" s="8">
        <v>162.52000000000001</v>
      </c>
      <c r="S124" s="8">
        <v>151.81999999999996</v>
      </c>
      <c r="T124" s="10">
        <v>0.4829802125087484</v>
      </c>
      <c r="U124" s="7"/>
      <c r="V124" s="10"/>
      <c r="W124" s="11"/>
      <c r="X124" s="10"/>
    </row>
    <row r="125" spans="1:24" ht="15.6">
      <c r="A125" s="4">
        <v>1616</v>
      </c>
      <c r="B125" s="5">
        <v>46049</v>
      </c>
      <c r="C125" s="1">
        <f t="shared" si="2"/>
        <v>2026</v>
      </c>
      <c r="D125" s="1" t="str">
        <f>"Q" &amp;ROUNDUP(MONTH(SalesDataTable[[#This Row],[Order Date]])/3,0)</f>
        <v>Q1</v>
      </c>
      <c r="E125" s="1">
        <f t="shared" si="3"/>
        <v>1</v>
      </c>
      <c r="F125" s="1" t="str">
        <f>TEXT(SalesDataTable[[#This Row],[Order Date]],"MMM")</f>
        <v>Jan</v>
      </c>
      <c r="G125" s="6" t="s">
        <v>23</v>
      </c>
      <c r="H125" s="6" t="s">
        <v>60</v>
      </c>
      <c r="I125" s="6" t="s">
        <v>19</v>
      </c>
      <c r="J125" s="6" t="s">
        <v>33</v>
      </c>
      <c r="K125" s="6" t="s">
        <v>31</v>
      </c>
      <c r="L125" s="6" t="s">
        <v>61</v>
      </c>
      <c r="M125" s="11">
        <v>2</v>
      </c>
      <c r="N125" s="8">
        <v>132.91999999999999</v>
      </c>
      <c r="O125" s="9">
        <v>0</v>
      </c>
      <c r="P125" s="8">
        <v>69.02</v>
      </c>
      <c r="Q125" s="8">
        <v>265.83999999999997</v>
      </c>
      <c r="R125" s="8">
        <v>138.04</v>
      </c>
      <c r="S125" s="8">
        <v>127.79999999999998</v>
      </c>
      <c r="T125" s="10">
        <v>0.48074029491423409</v>
      </c>
      <c r="U125" s="7"/>
      <c r="V125" s="10"/>
      <c r="W125" s="11"/>
      <c r="X125" s="10"/>
    </row>
    <row r="126" spans="1:24" ht="15.6">
      <c r="A126" s="4">
        <v>1798</v>
      </c>
      <c r="B126" s="5">
        <v>46049</v>
      </c>
      <c r="C126" s="1">
        <f t="shared" si="2"/>
        <v>2026</v>
      </c>
      <c r="D126" s="1" t="str">
        <f>"Q" &amp;ROUNDUP(MONTH(SalesDataTable[[#This Row],[Order Date]])/3,0)</f>
        <v>Q1</v>
      </c>
      <c r="E126" s="1">
        <f t="shared" si="3"/>
        <v>1</v>
      </c>
      <c r="F126" s="1" t="str">
        <f>TEXT(SalesDataTable[[#This Row],[Order Date]],"MMM")</f>
        <v>Jan</v>
      </c>
      <c r="G126" s="6" t="s">
        <v>37</v>
      </c>
      <c r="H126" s="6" t="s">
        <v>50</v>
      </c>
      <c r="I126" s="6" t="s">
        <v>36</v>
      </c>
      <c r="J126" s="6" t="s">
        <v>20</v>
      </c>
      <c r="K126" s="6" t="s">
        <v>26</v>
      </c>
      <c r="L126" s="6" t="s">
        <v>63</v>
      </c>
      <c r="M126" s="11">
        <v>1</v>
      </c>
      <c r="N126" s="8">
        <v>71.41</v>
      </c>
      <c r="O126" s="9">
        <v>0.05</v>
      </c>
      <c r="P126" s="8">
        <v>32.28</v>
      </c>
      <c r="Q126" s="8">
        <v>67.839499999999987</v>
      </c>
      <c r="R126" s="8">
        <v>32.28</v>
      </c>
      <c r="S126" s="8">
        <v>35.559499999999986</v>
      </c>
      <c r="T126" s="10">
        <v>0.52417102130764515</v>
      </c>
      <c r="U126" s="7"/>
      <c r="V126" s="10"/>
      <c r="W126" s="11"/>
      <c r="X126" s="10"/>
    </row>
    <row r="127" spans="1:24" ht="15.6">
      <c r="A127" s="4">
        <v>4449</v>
      </c>
      <c r="B127" s="5">
        <v>46049</v>
      </c>
      <c r="C127" s="1">
        <f t="shared" si="2"/>
        <v>2026</v>
      </c>
      <c r="D127" s="1" t="str">
        <f>"Q" &amp;ROUNDUP(MONTH(SalesDataTable[[#This Row],[Order Date]])/3,0)</f>
        <v>Q1</v>
      </c>
      <c r="E127" s="1">
        <f t="shared" si="3"/>
        <v>1</v>
      </c>
      <c r="F127" s="1" t="str">
        <f>TEXT(SalesDataTable[[#This Row],[Order Date]],"MMM")</f>
        <v>Jan</v>
      </c>
      <c r="G127" s="6" t="s">
        <v>37</v>
      </c>
      <c r="H127" s="6" t="s">
        <v>50</v>
      </c>
      <c r="I127" s="6" t="s">
        <v>19</v>
      </c>
      <c r="J127" s="6" t="s">
        <v>30</v>
      </c>
      <c r="K127" s="6" t="s">
        <v>40</v>
      </c>
      <c r="L127" s="6" t="s">
        <v>46</v>
      </c>
      <c r="M127" s="11">
        <v>1</v>
      </c>
      <c r="N127" s="8">
        <v>199.67</v>
      </c>
      <c r="O127" s="9">
        <v>0</v>
      </c>
      <c r="P127" s="8">
        <v>103.81</v>
      </c>
      <c r="Q127" s="8">
        <v>199.67</v>
      </c>
      <c r="R127" s="8">
        <v>103.81</v>
      </c>
      <c r="S127" s="8">
        <v>95.859999999999985</v>
      </c>
      <c r="T127" s="10">
        <v>0.4800921520508839</v>
      </c>
      <c r="U127" s="7"/>
      <c r="V127" s="10"/>
      <c r="W127" s="11"/>
      <c r="X127" s="10"/>
    </row>
    <row r="128" spans="1:24" ht="15.6">
      <c r="A128" s="4">
        <v>4473</v>
      </c>
      <c r="B128" s="5">
        <v>46049</v>
      </c>
      <c r="C128" s="1">
        <f t="shared" si="2"/>
        <v>2026</v>
      </c>
      <c r="D128" s="1" t="str">
        <f>"Q" &amp;ROUNDUP(MONTH(SalesDataTable[[#This Row],[Order Date]])/3,0)</f>
        <v>Q1</v>
      </c>
      <c r="E128" s="1">
        <f t="shared" si="3"/>
        <v>1</v>
      </c>
      <c r="F128" s="1" t="str">
        <f>TEXT(SalesDataTable[[#This Row],[Order Date]],"MMM")</f>
        <v>Jan</v>
      </c>
      <c r="G128" s="6" t="s">
        <v>17</v>
      </c>
      <c r="H128" s="6" t="s">
        <v>18</v>
      </c>
      <c r="I128" s="6" t="s">
        <v>36</v>
      </c>
      <c r="J128" s="6" t="s">
        <v>20</v>
      </c>
      <c r="K128" s="6" t="s">
        <v>40</v>
      </c>
      <c r="L128" s="6" t="s">
        <v>46</v>
      </c>
      <c r="M128" s="11">
        <v>1</v>
      </c>
      <c r="N128" s="8">
        <v>196.88</v>
      </c>
      <c r="O128" s="9">
        <v>0</v>
      </c>
      <c r="P128" s="8">
        <v>102.76</v>
      </c>
      <c r="Q128" s="8">
        <v>196.88</v>
      </c>
      <c r="R128" s="8">
        <v>102.76</v>
      </c>
      <c r="S128" s="8">
        <v>94.11999999999999</v>
      </c>
      <c r="T128" s="10">
        <v>0.47805770012190163</v>
      </c>
      <c r="U128" s="7"/>
      <c r="V128" s="10"/>
      <c r="W128" s="11"/>
      <c r="X128" s="10"/>
    </row>
    <row r="129" spans="1:24" ht="15.6">
      <c r="A129" s="4">
        <v>203</v>
      </c>
      <c r="B129" s="5">
        <v>46050</v>
      </c>
      <c r="C129" s="1">
        <f t="shared" si="2"/>
        <v>2026</v>
      </c>
      <c r="D129" s="1" t="str">
        <f>"Q" &amp;ROUNDUP(MONTH(SalesDataTable[[#This Row],[Order Date]])/3,0)</f>
        <v>Q1</v>
      </c>
      <c r="E129" s="1">
        <f t="shared" si="3"/>
        <v>1</v>
      </c>
      <c r="F129" s="1" t="str">
        <f>TEXT(SalesDataTable[[#This Row],[Order Date]],"MMM")</f>
        <v>Jan</v>
      </c>
      <c r="G129" s="6" t="s">
        <v>37</v>
      </c>
      <c r="H129" s="6" t="s">
        <v>48</v>
      </c>
      <c r="I129" s="6" t="s">
        <v>19</v>
      </c>
      <c r="J129" s="6" t="s">
        <v>20</v>
      </c>
      <c r="K129" s="6" t="s">
        <v>21</v>
      </c>
      <c r="L129" s="6" t="s">
        <v>39</v>
      </c>
      <c r="M129" s="11">
        <v>3</v>
      </c>
      <c r="N129" s="8">
        <v>49.95</v>
      </c>
      <c r="O129" s="9">
        <v>0</v>
      </c>
      <c r="P129" s="8">
        <v>22.55</v>
      </c>
      <c r="Q129" s="8">
        <v>149.85000000000002</v>
      </c>
      <c r="R129" s="8">
        <v>67.650000000000006</v>
      </c>
      <c r="S129" s="8">
        <v>82.200000000000017</v>
      </c>
      <c r="T129" s="10">
        <v>0.54854854854854862</v>
      </c>
      <c r="U129" s="7"/>
      <c r="V129" s="10"/>
      <c r="W129" s="11"/>
      <c r="X129" s="10"/>
    </row>
    <row r="130" spans="1:24" ht="15.6">
      <c r="A130" s="4">
        <v>1654</v>
      </c>
      <c r="B130" s="5">
        <v>46050</v>
      </c>
      <c r="C130" s="1">
        <f t="shared" si="2"/>
        <v>2026</v>
      </c>
      <c r="D130" s="1" t="str">
        <f>"Q" &amp;ROUNDUP(MONTH(SalesDataTable[[#This Row],[Order Date]])/3,0)</f>
        <v>Q1</v>
      </c>
      <c r="E130" s="1">
        <f t="shared" si="3"/>
        <v>1</v>
      </c>
      <c r="F130" s="1" t="str">
        <f>TEXT(SalesDataTable[[#This Row],[Order Date]],"MMM")</f>
        <v>Jan</v>
      </c>
      <c r="G130" s="6" t="s">
        <v>23</v>
      </c>
      <c r="H130" s="6" t="s">
        <v>44</v>
      </c>
      <c r="I130" s="6" t="s">
        <v>45</v>
      </c>
      <c r="J130" s="6" t="s">
        <v>33</v>
      </c>
      <c r="K130" s="6" t="s">
        <v>26</v>
      </c>
      <c r="L130" s="6" t="s">
        <v>63</v>
      </c>
      <c r="M130" s="11">
        <v>1</v>
      </c>
      <c r="N130" s="8">
        <v>70.41</v>
      </c>
      <c r="O130" s="9">
        <v>0</v>
      </c>
      <c r="P130" s="8">
        <v>32.74</v>
      </c>
      <c r="Q130" s="8">
        <v>70.41</v>
      </c>
      <c r="R130" s="8">
        <v>32.74</v>
      </c>
      <c r="S130" s="8">
        <v>37.669999999999995</v>
      </c>
      <c r="T130" s="10">
        <v>0.53500923164323244</v>
      </c>
      <c r="U130" s="7"/>
      <c r="V130" s="10"/>
      <c r="W130" s="11"/>
      <c r="X130" s="10"/>
    </row>
    <row r="131" spans="1:24" ht="15.6">
      <c r="A131" s="4">
        <v>2203</v>
      </c>
      <c r="B131" s="5">
        <v>46050</v>
      </c>
      <c r="C131" s="1">
        <f t="shared" ref="C131:C194" si="4">YEAR(B131)</f>
        <v>2026</v>
      </c>
      <c r="D131" s="1" t="str">
        <f>"Q" &amp;ROUNDUP(MONTH(SalesDataTable[[#This Row],[Order Date]])/3,0)</f>
        <v>Q1</v>
      </c>
      <c r="E131" s="1">
        <f t="shared" ref="E131:E194" si="5">MONTH(B131)</f>
        <v>1</v>
      </c>
      <c r="F131" s="1" t="str">
        <f>TEXT(SalesDataTable[[#This Row],[Order Date]],"MMM")</f>
        <v>Jan</v>
      </c>
      <c r="G131" s="6" t="s">
        <v>28</v>
      </c>
      <c r="H131" s="6" t="s">
        <v>69</v>
      </c>
      <c r="I131" s="6" t="s">
        <v>45</v>
      </c>
      <c r="J131" s="6" t="s">
        <v>20</v>
      </c>
      <c r="K131" s="6" t="s">
        <v>26</v>
      </c>
      <c r="L131" s="6" t="s">
        <v>63</v>
      </c>
      <c r="M131" s="11">
        <v>2</v>
      </c>
      <c r="N131" s="8">
        <v>70.290000000000006</v>
      </c>
      <c r="O131" s="9">
        <v>0.15</v>
      </c>
      <c r="P131" s="8">
        <v>31.84</v>
      </c>
      <c r="Q131" s="8">
        <v>119.49300000000001</v>
      </c>
      <c r="R131" s="8">
        <v>63.68</v>
      </c>
      <c r="S131" s="8">
        <v>55.813000000000009</v>
      </c>
      <c r="T131" s="10">
        <v>0.46708175374289712</v>
      </c>
      <c r="U131" s="7"/>
      <c r="V131" s="10"/>
      <c r="W131" s="11"/>
      <c r="X131" s="10"/>
    </row>
    <row r="132" spans="1:24" ht="15.6">
      <c r="A132" s="4">
        <v>3352</v>
      </c>
      <c r="B132" s="5">
        <v>46050</v>
      </c>
      <c r="C132" s="1">
        <f t="shared" si="4"/>
        <v>2026</v>
      </c>
      <c r="D132" s="1" t="str">
        <f>"Q" &amp;ROUNDUP(MONTH(SalesDataTable[[#This Row],[Order Date]])/3,0)</f>
        <v>Q1</v>
      </c>
      <c r="E132" s="1">
        <f t="shared" si="5"/>
        <v>1</v>
      </c>
      <c r="F132" s="1" t="str">
        <f>TEXT(SalesDataTable[[#This Row],[Order Date]],"MMM")</f>
        <v>Jan</v>
      </c>
      <c r="G132" s="6" t="s">
        <v>28</v>
      </c>
      <c r="H132" s="6" t="s">
        <v>69</v>
      </c>
      <c r="I132" s="6" t="s">
        <v>19</v>
      </c>
      <c r="J132" s="6" t="s">
        <v>33</v>
      </c>
      <c r="K132" s="6" t="s">
        <v>26</v>
      </c>
      <c r="L132" s="6" t="s">
        <v>27</v>
      </c>
      <c r="M132" s="11">
        <v>4</v>
      </c>
      <c r="N132" s="8">
        <v>91.46</v>
      </c>
      <c r="O132" s="9">
        <v>0</v>
      </c>
      <c r="P132" s="8">
        <v>44.04</v>
      </c>
      <c r="Q132" s="8">
        <v>365.84</v>
      </c>
      <c r="R132" s="8">
        <v>176.16</v>
      </c>
      <c r="S132" s="8">
        <v>189.67999999999998</v>
      </c>
      <c r="T132" s="10">
        <v>0.51847802317953207</v>
      </c>
      <c r="U132" s="7"/>
      <c r="V132" s="10"/>
      <c r="W132" s="11"/>
      <c r="X132" s="10"/>
    </row>
    <row r="133" spans="1:24" ht="15.6">
      <c r="A133" s="4">
        <v>183</v>
      </c>
      <c r="B133" s="5">
        <v>46051</v>
      </c>
      <c r="C133" s="1">
        <f t="shared" si="4"/>
        <v>2026</v>
      </c>
      <c r="D133" s="1" t="str">
        <f>"Q" &amp;ROUNDUP(MONTH(SalesDataTable[[#This Row],[Order Date]])/3,0)</f>
        <v>Q1</v>
      </c>
      <c r="E133" s="1">
        <f t="shared" si="5"/>
        <v>1</v>
      </c>
      <c r="F133" s="1" t="str">
        <f>TEXT(SalesDataTable[[#This Row],[Order Date]],"MMM")</f>
        <v>Jan</v>
      </c>
      <c r="G133" s="6" t="s">
        <v>23</v>
      </c>
      <c r="H133" s="6" t="s">
        <v>60</v>
      </c>
      <c r="I133" s="6" t="s">
        <v>19</v>
      </c>
      <c r="J133" s="6" t="s">
        <v>30</v>
      </c>
      <c r="K133" s="6" t="s">
        <v>40</v>
      </c>
      <c r="L133" s="6" t="s">
        <v>68</v>
      </c>
      <c r="M133" s="11">
        <v>2</v>
      </c>
      <c r="N133" s="8">
        <v>123.27</v>
      </c>
      <c r="O133" s="9">
        <v>0</v>
      </c>
      <c r="P133" s="8">
        <v>60.26</v>
      </c>
      <c r="Q133" s="8">
        <v>246.54</v>
      </c>
      <c r="R133" s="8">
        <v>120.52</v>
      </c>
      <c r="S133" s="8">
        <v>126.02</v>
      </c>
      <c r="T133" s="10">
        <v>0.51115437657175311</v>
      </c>
      <c r="U133" s="7"/>
      <c r="V133" s="10"/>
      <c r="W133" s="11"/>
      <c r="X133" s="10"/>
    </row>
    <row r="134" spans="1:24" ht="15.6">
      <c r="A134" s="4">
        <v>3525</v>
      </c>
      <c r="B134" s="5">
        <v>46051</v>
      </c>
      <c r="C134" s="1">
        <f t="shared" si="4"/>
        <v>2026</v>
      </c>
      <c r="D134" s="1" t="str">
        <f>"Q" &amp;ROUNDUP(MONTH(SalesDataTable[[#This Row],[Order Date]])/3,0)</f>
        <v>Q1</v>
      </c>
      <c r="E134" s="1">
        <f t="shared" si="5"/>
        <v>1</v>
      </c>
      <c r="F134" s="1" t="str">
        <f>TEXT(SalesDataTable[[#This Row],[Order Date]],"MMM")</f>
        <v>Jan</v>
      </c>
      <c r="G134" s="6" t="s">
        <v>28</v>
      </c>
      <c r="H134" s="6" t="s">
        <v>42</v>
      </c>
      <c r="I134" s="6" t="s">
        <v>25</v>
      </c>
      <c r="J134" s="6" t="s">
        <v>33</v>
      </c>
      <c r="K134" s="6" t="s">
        <v>51</v>
      </c>
      <c r="L134" s="6" t="s">
        <v>62</v>
      </c>
      <c r="M134" s="11">
        <v>3</v>
      </c>
      <c r="N134" s="8">
        <v>49.63</v>
      </c>
      <c r="O134" s="9">
        <v>0.1</v>
      </c>
      <c r="P134" s="8">
        <v>22.06</v>
      </c>
      <c r="Q134" s="8">
        <v>134.001</v>
      </c>
      <c r="R134" s="8">
        <v>66.179999999999993</v>
      </c>
      <c r="S134" s="8">
        <v>67.821000000000012</v>
      </c>
      <c r="T134" s="10">
        <v>0.50612308863366695</v>
      </c>
      <c r="U134" s="7"/>
      <c r="V134" s="10"/>
      <c r="W134" s="11"/>
      <c r="X134" s="10"/>
    </row>
    <row r="135" spans="1:24" ht="15.6">
      <c r="A135" s="4">
        <v>4299</v>
      </c>
      <c r="B135" s="5">
        <v>46051</v>
      </c>
      <c r="C135" s="1">
        <f t="shared" si="4"/>
        <v>2026</v>
      </c>
      <c r="D135" s="1" t="str">
        <f>"Q" &amp;ROUNDUP(MONTH(SalesDataTable[[#This Row],[Order Date]])/3,0)</f>
        <v>Q1</v>
      </c>
      <c r="E135" s="1">
        <f t="shared" si="5"/>
        <v>1</v>
      </c>
      <c r="F135" s="1" t="str">
        <f>TEXT(SalesDataTable[[#This Row],[Order Date]],"MMM")</f>
        <v>Jan</v>
      </c>
      <c r="G135" s="6" t="s">
        <v>17</v>
      </c>
      <c r="H135" s="6" t="s">
        <v>53</v>
      </c>
      <c r="I135" s="6" t="s">
        <v>25</v>
      </c>
      <c r="J135" s="6" t="s">
        <v>33</v>
      </c>
      <c r="K135" s="6" t="s">
        <v>31</v>
      </c>
      <c r="L135" s="6" t="s">
        <v>61</v>
      </c>
      <c r="M135" s="11">
        <v>12</v>
      </c>
      <c r="N135" s="8">
        <v>132.21</v>
      </c>
      <c r="O135" s="9">
        <v>0.1</v>
      </c>
      <c r="P135" s="8">
        <v>68.95</v>
      </c>
      <c r="Q135" s="8">
        <v>1427.8679999999999</v>
      </c>
      <c r="R135" s="8">
        <v>827.40000000000009</v>
      </c>
      <c r="S135" s="8">
        <v>600.46799999999985</v>
      </c>
      <c r="T135" s="10">
        <v>0.42053467127213429</v>
      </c>
      <c r="U135" s="7"/>
      <c r="V135" s="10"/>
      <c r="W135" s="11"/>
      <c r="X135" s="10"/>
    </row>
    <row r="136" spans="1:24" ht="15.6">
      <c r="A136" s="4">
        <v>748</v>
      </c>
      <c r="B136" s="5">
        <v>46052</v>
      </c>
      <c r="C136" s="1">
        <f t="shared" si="4"/>
        <v>2026</v>
      </c>
      <c r="D136" s="1" t="str">
        <f>"Q" &amp;ROUNDUP(MONTH(SalesDataTable[[#This Row],[Order Date]])/3,0)</f>
        <v>Q1</v>
      </c>
      <c r="E136" s="1">
        <f t="shared" si="5"/>
        <v>1</v>
      </c>
      <c r="F136" s="1" t="str">
        <f>TEXT(SalesDataTable[[#This Row],[Order Date]],"MMM")</f>
        <v>Jan</v>
      </c>
      <c r="G136" s="6" t="s">
        <v>23</v>
      </c>
      <c r="H136" s="6" t="s">
        <v>24</v>
      </c>
      <c r="I136" s="6" t="s">
        <v>36</v>
      </c>
      <c r="J136" s="6" t="s">
        <v>33</v>
      </c>
      <c r="K136" s="6" t="s">
        <v>21</v>
      </c>
      <c r="L136" s="6" t="s">
        <v>43</v>
      </c>
      <c r="M136" s="11">
        <v>1</v>
      </c>
      <c r="N136" s="8">
        <v>39.549999999999997</v>
      </c>
      <c r="O136" s="9">
        <v>0</v>
      </c>
      <c r="P136" s="8">
        <v>17.059999999999999</v>
      </c>
      <c r="Q136" s="8">
        <v>39.549999999999997</v>
      </c>
      <c r="R136" s="8">
        <v>17.059999999999999</v>
      </c>
      <c r="S136" s="8">
        <v>22.49</v>
      </c>
      <c r="T136" s="10">
        <v>0.56864728192161818</v>
      </c>
      <c r="U136" s="7"/>
      <c r="V136" s="10"/>
      <c r="W136" s="11"/>
      <c r="X136" s="10"/>
    </row>
    <row r="137" spans="1:24" ht="15.6">
      <c r="A137" s="4">
        <v>3117</v>
      </c>
      <c r="B137" s="5">
        <v>46052</v>
      </c>
      <c r="C137" s="1">
        <f t="shared" si="4"/>
        <v>2026</v>
      </c>
      <c r="D137" s="1" t="str">
        <f>"Q" &amp;ROUNDUP(MONTH(SalesDataTable[[#This Row],[Order Date]])/3,0)</f>
        <v>Q1</v>
      </c>
      <c r="E137" s="1">
        <f t="shared" si="5"/>
        <v>1</v>
      </c>
      <c r="F137" s="1" t="str">
        <f>TEXT(SalesDataTable[[#This Row],[Order Date]],"MMM")</f>
        <v>Jan</v>
      </c>
      <c r="G137" s="6" t="s">
        <v>23</v>
      </c>
      <c r="H137" s="6" t="s">
        <v>60</v>
      </c>
      <c r="I137" s="6" t="s">
        <v>19</v>
      </c>
      <c r="J137" s="6" t="s">
        <v>30</v>
      </c>
      <c r="K137" s="6" t="s">
        <v>40</v>
      </c>
      <c r="L137" s="6" t="s">
        <v>57</v>
      </c>
      <c r="M137" s="11">
        <v>3</v>
      </c>
      <c r="N137" s="8">
        <v>80.08</v>
      </c>
      <c r="O137" s="9">
        <v>0</v>
      </c>
      <c r="P137" s="8">
        <v>39.450000000000003</v>
      </c>
      <c r="Q137" s="8">
        <v>240.24</v>
      </c>
      <c r="R137" s="8">
        <v>118.35000000000001</v>
      </c>
      <c r="S137" s="8">
        <v>121.89</v>
      </c>
      <c r="T137" s="10">
        <v>0.50736763236763238</v>
      </c>
      <c r="U137" s="7"/>
      <c r="V137" s="10"/>
      <c r="W137" s="11"/>
      <c r="X137" s="10"/>
    </row>
    <row r="138" spans="1:24" ht="15.6">
      <c r="A138" s="4">
        <v>3328</v>
      </c>
      <c r="B138" s="5">
        <v>46052</v>
      </c>
      <c r="C138" s="1">
        <f t="shared" si="4"/>
        <v>2026</v>
      </c>
      <c r="D138" s="1" t="str">
        <f>"Q" &amp;ROUNDUP(MONTH(SalesDataTable[[#This Row],[Order Date]])/3,0)</f>
        <v>Q1</v>
      </c>
      <c r="E138" s="1">
        <f t="shared" si="5"/>
        <v>1</v>
      </c>
      <c r="F138" s="1" t="str">
        <f>TEXT(SalesDataTable[[#This Row],[Order Date]],"MMM")</f>
        <v>Jan</v>
      </c>
      <c r="G138" s="6" t="s">
        <v>28</v>
      </c>
      <c r="H138" s="6" t="s">
        <v>42</v>
      </c>
      <c r="I138" s="6" t="s">
        <v>36</v>
      </c>
      <c r="J138" s="6" t="s">
        <v>20</v>
      </c>
      <c r="K138" s="6" t="s">
        <v>51</v>
      </c>
      <c r="L138" s="6" t="s">
        <v>55</v>
      </c>
      <c r="M138" s="11">
        <v>1</v>
      </c>
      <c r="N138" s="8">
        <v>120.48</v>
      </c>
      <c r="O138" s="9">
        <v>0</v>
      </c>
      <c r="P138" s="8">
        <v>69.55</v>
      </c>
      <c r="Q138" s="8">
        <v>120.48</v>
      </c>
      <c r="R138" s="8">
        <v>69.55</v>
      </c>
      <c r="S138" s="8">
        <v>50.930000000000007</v>
      </c>
      <c r="T138" s="10">
        <v>0.42272576361221786</v>
      </c>
      <c r="U138" s="7"/>
      <c r="V138" s="10"/>
      <c r="W138" s="11"/>
      <c r="X138" s="10"/>
    </row>
    <row r="139" spans="1:24" ht="15.6">
      <c r="A139" s="4">
        <v>3822</v>
      </c>
      <c r="B139" s="5">
        <v>46052</v>
      </c>
      <c r="C139" s="1">
        <f t="shared" si="4"/>
        <v>2026</v>
      </c>
      <c r="D139" s="1" t="str">
        <f>"Q" &amp;ROUNDUP(MONTH(SalesDataTable[[#This Row],[Order Date]])/3,0)</f>
        <v>Q1</v>
      </c>
      <c r="E139" s="1">
        <f t="shared" si="5"/>
        <v>1</v>
      </c>
      <c r="F139" s="1" t="str">
        <f>TEXT(SalesDataTable[[#This Row],[Order Date]],"MMM")</f>
        <v>Jan</v>
      </c>
      <c r="G139" s="6" t="s">
        <v>37</v>
      </c>
      <c r="H139" s="6" t="s">
        <v>48</v>
      </c>
      <c r="I139" s="6" t="s">
        <v>19</v>
      </c>
      <c r="J139" s="6" t="s">
        <v>20</v>
      </c>
      <c r="K139" s="6" t="s">
        <v>51</v>
      </c>
      <c r="L139" s="6" t="s">
        <v>52</v>
      </c>
      <c r="M139" s="11">
        <v>1</v>
      </c>
      <c r="N139" s="8">
        <v>39.369999999999997</v>
      </c>
      <c r="O139" s="9">
        <v>0.05</v>
      </c>
      <c r="P139" s="8">
        <v>14.66</v>
      </c>
      <c r="Q139" s="8">
        <v>37.401499999999999</v>
      </c>
      <c r="R139" s="8">
        <v>14.66</v>
      </c>
      <c r="S139" s="8">
        <v>22.741499999999998</v>
      </c>
      <c r="T139" s="10">
        <v>0.60803711081106371</v>
      </c>
      <c r="U139" s="7"/>
      <c r="V139" s="10"/>
      <c r="W139" s="11"/>
      <c r="X139" s="10"/>
    </row>
    <row r="140" spans="1:24" ht="15.6">
      <c r="A140" s="4">
        <v>4125</v>
      </c>
      <c r="B140" s="5">
        <v>46052</v>
      </c>
      <c r="C140" s="1">
        <f t="shared" si="4"/>
        <v>2026</v>
      </c>
      <c r="D140" s="1" t="str">
        <f>"Q" &amp;ROUNDUP(MONTH(SalesDataTable[[#This Row],[Order Date]])/3,0)</f>
        <v>Q1</v>
      </c>
      <c r="E140" s="1">
        <f t="shared" si="5"/>
        <v>1</v>
      </c>
      <c r="F140" s="1" t="str">
        <f>TEXT(SalesDataTable[[#This Row],[Order Date]],"MMM")</f>
        <v>Jan</v>
      </c>
      <c r="G140" s="6" t="s">
        <v>23</v>
      </c>
      <c r="H140" s="6" t="s">
        <v>60</v>
      </c>
      <c r="I140" s="6" t="s">
        <v>25</v>
      </c>
      <c r="J140" s="6" t="s">
        <v>33</v>
      </c>
      <c r="K140" s="6" t="s">
        <v>40</v>
      </c>
      <c r="L140" s="6" t="s">
        <v>57</v>
      </c>
      <c r="M140" s="11">
        <v>8</v>
      </c>
      <c r="N140" s="8">
        <v>81.06</v>
      </c>
      <c r="O140" s="9">
        <v>0.15</v>
      </c>
      <c r="P140" s="8">
        <v>39.549999999999997</v>
      </c>
      <c r="Q140" s="8">
        <v>551.20799999999997</v>
      </c>
      <c r="R140" s="8">
        <v>316.39999999999998</v>
      </c>
      <c r="S140" s="8">
        <v>234.80799999999999</v>
      </c>
      <c r="T140" s="10">
        <v>0.42598801178502488</v>
      </c>
      <c r="U140" s="7"/>
      <c r="V140" s="10"/>
      <c r="W140" s="11"/>
      <c r="X140" s="10"/>
    </row>
    <row r="141" spans="1:24" ht="15.6">
      <c r="A141" s="4">
        <v>4592</v>
      </c>
      <c r="B141" s="5">
        <v>46052</v>
      </c>
      <c r="C141" s="1">
        <f t="shared" si="4"/>
        <v>2026</v>
      </c>
      <c r="D141" s="1" t="str">
        <f>"Q" &amp;ROUNDUP(MONTH(SalesDataTable[[#This Row],[Order Date]])/3,0)</f>
        <v>Q1</v>
      </c>
      <c r="E141" s="1">
        <f t="shared" si="5"/>
        <v>1</v>
      </c>
      <c r="F141" s="1" t="str">
        <f>TEXT(SalesDataTable[[#This Row],[Order Date]],"MMM")</f>
        <v>Jan</v>
      </c>
      <c r="G141" s="6" t="s">
        <v>23</v>
      </c>
      <c r="H141" s="6" t="s">
        <v>60</v>
      </c>
      <c r="I141" s="6" t="s">
        <v>45</v>
      </c>
      <c r="J141" s="6" t="s">
        <v>20</v>
      </c>
      <c r="K141" s="6" t="s">
        <v>51</v>
      </c>
      <c r="L141" s="6" t="s">
        <v>55</v>
      </c>
      <c r="M141" s="11">
        <v>5</v>
      </c>
      <c r="N141" s="8">
        <v>120.4</v>
      </c>
      <c r="O141" s="9">
        <v>0</v>
      </c>
      <c r="P141" s="8">
        <v>69.510000000000005</v>
      </c>
      <c r="Q141" s="8">
        <v>602</v>
      </c>
      <c r="R141" s="8">
        <v>347.55</v>
      </c>
      <c r="S141" s="8">
        <v>254.45</v>
      </c>
      <c r="T141" s="10">
        <v>0.42267441860465116</v>
      </c>
      <c r="U141" s="7"/>
      <c r="V141" s="10"/>
      <c r="W141" s="11"/>
      <c r="X141" s="10"/>
    </row>
    <row r="142" spans="1:24" ht="15.6">
      <c r="A142" s="4">
        <v>373</v>
      </c>
      <c r="B142" s="5">
        <v>46053</v>
      </c>
      <c r="C142" s="1">
        <f t="shared" si="4"/>
        <v>2026</v>
      </c>
      <c r="D142" s="1" t="str">
        <f>"Q" &amp;ROUNDUP(MONTH(SalesDataTable[[#This Row],[Order Date]])/3,0)</f>
        <v>Q1</v>
      </c>
      <c r="E142" s="1">
        <f t="shared" si="5"/>
        <v>1</v>
      </c>
      <c r="F142" s="1" t="str">
        <f>TEXT(SalesDataTable[[#This Row],[Order Date]],"MMM")</f>
        <v>Jan</v>
      </c>
      <c r="G142" s="6" t="s">
        <v>28</v>
      </c>
      <c r="H142" s="6" t="s">
        <v>56</v>
      </c>
      <c r="I142" s="6" t="s">
        <v>25</v>
      </c>
      <c r="J142" s="6" t="s">
        <v>33</v>
      </c>
      <c r="K142" s="6" t="s">
        <v>31</v>
      </c>
      <c r="L142" s="6" t="s">
        <v>49</v>
      </c>
      <c r="M142" s="11">
        <v>10</v>
      </c>
      <c r="N142" s="8">
        <v>47.71</v>
      </c>
      <c r="O142" s="9">
        <v>0.1</v>
      </c>
      <c r="P142" s="8">
        <v>18.649999999999999</v>
      </c>
      <c r="Q142" s="8">
        <v>429.39000000000004</v>
      </c>
      <c r="R142" s="8">
        <v>186.5</v>
      </c>
      <c r="S142" s="8">
        <v>242.89000000000004</v>
      </c>
      <c r="T142" s="10">
        <v>0.56566291716155481</v>
      </c>
      <c r="U142" s="7"/>
      <c r="V142" s="10"/>
      <c r="W142" s="11"/>
      <c r="X142" s="10"/>
    </row>
    <row r="143" spans="1:24" ht="15.6">
      <c r="A143" s="4">
        <v>672</v>
      </c>
      <c r="B143" s="5">
        <v>46053</v>
      </c>
      <c r="C143" s="1">
        <f t="shared" si="4"/>
        <v>2026</v>
      </c>
      <c r="D143" s="1" t="str">
        <f>"Q" &amp;ROUNDUP(MONTH(SalesDataTable[[#This Row],[Order Date]])/3,0)</f>
        <v>Q1</v>
      </c>
      <c r="E143" s="1">
        <f t="shared" si="5"/>
        <v>1</v>
      </c>
      <c r="F143" s="1" t="str">
        <f>TEXT(SalesDataTable[[#This Row],[Order Date]],"MMM")</f>
        <v>Jan</v>
      </c>
      <c r="G143" s="6" t="s">
        <v>17</v>
      </c>
      <c r="H143" s="6" t="s">
        <v>53</v>
      </c>
      <c r="I143" s="6" t="s">
        <v>19</v>
      </c>
      <c r="J143" s="6" t="s">
        <v>33</v>
      </c>
      <c r="K143" s="6" t="s">
        <v>21</v>
      </c>
      <c r="L143" s="6" t="s">
        <v>47</v>
      </c>
      <c r="M143" s="11">
        <v>1</v>
      </c>
      <c r="N143" s="8">
        <v>102.92</v>
      </c>
      <c r="O143" s="9">
        <v>0.05</v>
      </c>
      <c r="P143" s="8">
        <v>50.92</v>
      </c>
      <c r="Q143" s="8">
        <v>97.774000000000001</v>
      </c>
      <c r="R143" s="8">
        <v>50.92</v>
      </c>
      <c r="S143" s="8">
        <v>46.853999999999999</v>
      </c>
      <c r="T143" s="10">
        <v>0.4792071511853867</v>
      </c>
      <c r="U143" s="7"/>
      <c r="V143" s="10"/>
      <c r="W143" s="11"/>
      <c r="X143" s="10"/>
    </row>
    <row r="144" spans="1:24" ht="15.6">
      <c r="A144" s="4">
        <v>1125</v>
      </c>
      <c r="B144" s="5">
        <v>46053</v>
      </c>
      <c r="C144" s="1">
        <f t="shared" si="4"/>
        <v>2026</v>
      </c>
      <c r="D144" s="1" t="str">
        <f>"Q" &amp;ROUNDUP(MONTH(SalesDataTable[[#This Row],[Order Date]])/3,0)</f>
        <v>Q1</v>
      </c>
      <c r="E144" s="1">
        <f t="shared" si="5"/>
        <v>1</v>
      </c>
      <c r="F144" s="1" t="str">
        <f>TEXT(SalesDataTable[[#This Row],[Order Date]],"MMM")</f>
        <v>Jan</v>
      </c>
      <c r="G144" s="6" t="s">
        <v>23</v>
      </c>
      <c r="H144" s="6" t="s">
        <v>24</v>
      </c>
      <c r="I144" s="6" t="s">
        <v>19</v>
      </c>
      <c r="J144" s="6" t="s">
        <v>20</v>
      </c>
      <c r="K144" s="6" t="s">
        <v>26</v>
      </c>
      <c r="L144" s="6" t="s">
        <v>63</v>
      </c>
      <c r="M144" s="11">
        <v>1</v>
      </c>
      <c r="N144" s="8">
        <v>72.69</v>
      </c>
      <c r="O144" s="9">
        <v>0.1</v>
      </c>
      <c r="P144" s="8">
        <v>32.67</v>
      </c>
      <c r="Q144" s="8">
        <v>65.421000000000006</v>
      </c>
      <c r="R144" s="8">
        <v>32.67</v>
      </c>
      <c r="S144" s="8">
        <v>32.751000000000005</v>
      </c>
      <c r="T144" s="10">
        <v>0.50061906727197691</v>
      </c>
      <c r="U144" s="7"/>
      <c r="V144" s="10"/>
      <c r="W144" s="11"/>
      <c r="X144" s="10"/>
    </row>
    <row r="145" spans="1:24" ht="15.6">
      <c r="A145" s="4">
        <v>1164</v>
      </c>
      <c r="B145" s="5">
        <v>46053</v>
      </c>
      <c r="C145" s="1">
        <f t="shared" si="4"/>
        <v>2026</v>
      </c>
      <c r="D145" s="1" t="str">
        <f>"Q" &amp;ROUNDUP(MONTH(SalesDataTable[[#This Row],[Order Date]])/3,0)</f>
        <v>Q1</v>
      </c>
      <c r="E145" s="1">
        <f t="shared" si="5"/>
        <v>1</v>
      </c>
      <c r="F145" s="1" t="str">
        <f>TEXT(SalesDataTable[[#This Row],[Order Date]],"MMM")</f>
        <v>Jan</v>
      </c>
      <c r="G145" s="6" t="s">
        <v>17</v>
      </c>
      <c r="H145" s="6" t="s">
        <v>18</v>
      </c>
      <c r="I145" s="6" t="s">
        <v>19</v>
      </c>
      <c r="J145" s="6" t="s">
        <v>30</v>
      </c>
      <c r="K145" s="6" t="s">
        <v>21</v>
      </c>
      <c r="L145" s="6" t="s">
        <v>22</v>
      </c>
      <c r="M145" s="11">
        <v>1</v>
      </c>
      <c r="N145" s="8">
        <v>79.989999999999995</v>
      </c>
      <c r="O145" s="9">
        <v>0.05</v>
      </c>
      <c r="P145" s="8">
        <v>43.02</v>
      </c>
      <c r="Q145" s="8">
        <v>75.990499999999997</v>
      </c>
      <c r="R145" s="8">
        <v>43.02</v>
      </c>
      <c r="S145" s="8">
        <v>32.970499999999994</v>
      </c>
      <c r="T145" s="10">
        <v>0.43387660299642711</v>
      </c>
      <c r="U145" s="7"/>
      <c r="V145" s="10"/>
      <c r="W145" s="11"/>
      <c r="X145" s="10"/>
    </row>
    <row r="146" spans="1:24" ht="15.6">
      <c r="A146" s="4">
        <v>1613</v>
      </c>
      <c r="B146" s="5">
        <v>46053</v>
      </c>
      <c r="C146" s="1">
        <f t="shared" si="4"/>
        <v>2026</v>
      </c>
      <c r="D146" s="1" t="str">
        <f>"Q" &amp;ROUNDUP(MONTH(SalesDataTable[[#This Row],[Order Date]])/3,0)</f>
        <v>Q1</v>
      </c>
      <c r="E146" s="1">
        <f t="shared" si="5"/>
        <v>1</v>
      </c>
      <c r="F146" s="1" t="str">
        <f>TEXT(SalesDataTable[[#This Row],[Order Date]],"MMM")</f>
        <v>Jan</v>
      </c>
      <c r="G146" s="6" t="s">
        <v>23</v>
      </c>
      <c r="H146" s="6" t="s">
        <v>44</v>
      </c>
      <c r="I146" s="6" t="s">
        <v>25</v>
      </c>
      <c r="J146" s="6" t="s">
        <v>33</v>
      </c>
      <c r="K146" s="6" t="s">
        <v>51</v>
      </c>
      <c r="L146" s="6" t="s">
        <v>62</v>
      </c>
      <c r="M146" s="11">
        <v>4</v>
      </c>
      <c r="N146" s="8">
        <v>51.11</v>
      </c>
      <c r="O146" s="9">
        <v>0.15</v>
      </c>
      <c r="P146" s="8">
        <v>22.25</v>
      </c>
      <c r="Q146" s="8">
        <v>173.774</v>
      </c>
      <c r="R146" s="8">
        <v>89</v>
      </c>
      <c r="S146" s="8">
        <v>84.774000000000001</v>
      </c>
      <c r="T146" s="10">
        <v>0.48784052850253778</v>
      </c>
      <c r="U146" s="7"/>
      <c r="V146" s="10"/>
      <c r="W146" s="11"/>
      <c r="X146" s="10"/>
    </row>
    <row r="147" spans="1:24" ht="15.6">
      <c r="A147" s="4">
        <v>2149</v>
      </c>
      <c r="B147" s="5">
        <v>46053</v>
      </c>
      <c r="C147" s="1">
        <f t="shared" si="4"/>
        <v>2026</v>
      </c>
      <c r="D147" s="1" t="str">
        <f>"Q" &amp;ROUNDUP(MONTH(SalesDataTable[[#This Row],[Order Date]])/3,0)</f>
        <v>Q1</v>
      </c>
      <c r="E147" s="1">
        <f t="shared" si="5"/>
        <v>1</v>
      </c>
      <c r="F147" s="1" t="str">
        <f>TEXT(SalesDataTable[[#This Row],[Order Date]],"MMM")</f>
        <v>Jan</v>
      </c>
      <c r="G147" s="6" t="s">
        <v>17</v>
      </c>
      <c r="H147" s="6" t="s">
        <v>67</v>
      </c>
      <c r="I147" s="6" t="s">
        <v>19</v>
      </c>
      <c r="J147" s="6" t="s">
        <v>20</v>
      </c>
      <c r="K147" s="6" t="s">
        <v>51</v>
      </c>
      <c r="L147" s="6" t="s">
        <v>55</v>
      </c>
      <c r="M147" s="11">
        <v>2</v>
      </c>
      <c r="N147" s="8">
        <v>124.83</v>
      </c>
      <c r="O147" s="9">
        <v>0</v>
      </c>
      <c r="P147" s="8">
        <v>70.91</v>
      </c>
      <c r="Q147" s="8">
        <v>249.66</v>
      </c>
      <c r="R147" s="8">
        <v>141.82</v>
      </c>
      <c r="S147" s="8">
        <v>107.84</v>
      </c>
      <c r="T147" s="10">
        <v>0.43194744853000083</v>
      </c>
      <c r="U147" s="7"/>
      <c r="V147" s="10"/>
      <c r="W147" s="11"/>
      <c r="X147" s="10"/>
    </row>
    <row r="148" spans="1:24" ht="15.6">
      <c r="A148" s="4">
        <v>2593</v>
      </c>
      <c r="B148" s="5">
        <v>46053</v>
      </c>
      <c r="C148" s="1">
        <f t="shared" si="4"/>
        <v>2026</v>
      </c>
      <c r="D148" s="1" t="str">
        <f>"Q" &amp;ROUNDUP(MONTH(SalesDataTable[[#This Row],[Order Date]])/3,0)</f>
        <v>Q1</v>
      </c>
      <c r="E148" s="1">
        <f t="shared" si="5"/>
        <v>1</v>
      </c>
      <c r="F148" s="1" t="str">
        <f>TEXT(SalesDataTable[[#This Row],[Order Date]],"MMM")</f>
        <v>Jan</v>
      </c>
      <c r="G148" s="6" t="s">
        <v>23</v>
      </c>
      <c r="H148" s="6" t="s">
        <v>58</v>
      </c>
      <c r="I148" s="6" t="s">
        <v>36</v>
      </c>
      <c r="J148" s="6" t="s">
        <v>30</v>
      </c>
      <c r="K148" s="6" t="s">
        <v>21</v>
      </c>
      <c r="L148" s="6" t="s">
        <v>43</v>
      </c>
      <c r="M148" s="11">
        <v>6</v>
      </c>
      <c r="N148" s="8">
        <v>41.07</v>
      </c>
      <c r="O148" s="9">
        <v>0.1</v>
      </c>
      <c r="P148" s="8">
        <v>16.29</v>
      </c>
      <c r="Q148" s="8">
        <v>221.77800000000002</v>
      </c>
      <c r="R148" s="8">
        <v>97.74</v>
      </c>
      <c r="S148" s="8">
        <v>124.03800000000003</v>
      </c>
      <c r="T148" s="10">
        <v>0.55928901874847825</v>
      </c>
      <c r="U148" s="7"/>
      <c r="V148" s="10"/>
      <c r="W148" s="11"/>
      <c r="X148" s="10"/>
    </row>
    <row r="149" spans="1:24" ht="15.6">
      <c r="A149" s="4">
        <v>2659</v>
      </c>
      <c r="B149" s="5">
        <v>46053</v>
      </c>
      <c r="C149" s="1">
        <f t="shared" si="4"/>
        <v>2026</v>
      </c>
      <c r="D149" s="1" t="str">
        <f>"Q" &amp;ROUNDUP(MONTH(SalesDataTable[[#This Row],[Order Date]])/3,0)</f>
        <v>Q1</v>
      </c>
      <c r="E149" s="1">
        <f t="shared" si="5"/>
        <v>1</v>
      </c>
      <c r="F149" s="1" t="str">
        <f>TEXT(SalesDataTable[[#This Row],[Order Date]],"MMM")</f>
        <v>Jan</v>
      </c>
      <c r="G149" s="6" t="s">
        <v>17</v>
      </c>
      <c r="H149" s="6" t="s">
        <v>67</v>
      </c>
      <c r="I149" s="6" t="s">
        <v>19</v>
      </c>
      <c r="J149" s="6" t="s">
        <v>30</v>
      </c>
      <c r="K149" s="6" t="s">
        <v>31</v>
      </c>
      <c r="L149" s="6" t="s">
        <v>32</v>
      </c>
      <c r="M149" s="11">
        <v>1</v>
      </c>
      <c r="N149" s="8">
        <v>36.020000000000003</v>
      </c>
      <c r="O149" s="9">
        <v>0</v>
      </c>
      <c r="P149" s="8">
        <v>13.34</v>
      </c>
      <c r="Q149" s="8">
        <v>36.020000000000003</v>
      </c>
      <c r="R149" s="8">
        <v>13.34</v>
      </c>
      <c r="S149" s="8">
        <v>22.680000000000003</v>
      </c>
      <c r="T149" s="10">
        <v>0.62965019433647973</v>
      </c>
      <c r="U149" s="7"/>
      <c r="V149" s="10"/>
      <c r="W149" s="11"/>
      <c r="X149" s="10"/>
    </row>
    <row r="150" spans="1:24" ht="15.6">
      <c r="A150" s="4">
        <v>3496</v>
      </c>
      <c r="B150" s="5">
        <v>46053</v>
      </c>
      <c r="C150" s="1">
        <f t="shared" si="4"/>
        <v>2026</v>
      </c>
      <c r="D150" s="1" t="str">
        <f>"Q" &amp;ROUNDUP(MONTH(SalesDataTable[[#This Row],[Order Date]])/3,0)</f>
        <v>Q1</v>
      </c>
      <c r="E150" s="1">
        <f t="shared" si="5"/>
        <v>1</v>
      </c>
      <c r="F150" s="1" t="str">
        <f>TEXT(SalesDataTable[[#This Row],[Order Date]],"MMM")</f>
        <v>Jan</v>
      </c>
      <c r="G150" s="6" t="s">
        <v>17</v>
      </c>
      <c r="H150" s="6" t="s">
        <v>18</v>
      </c>
      <c r="I150" s="6" t="s">
        <v>36</v>
      </c>
      <c r="J150" s="6" t="s">
        <v>20</v>
      </c>
      <c r="K150" s="6" t="s">
        <v>51</v>
      </c>
      <c r="L150" s="6" t="s">
        <v>59</v>
      </c>
      <c r="M150" s="11">
        <v>1</v>
      </c>
      <c r="N150" s="8">
        <v>35.82</v>
      </c>
      <c r="O150" s="9">
        <v>0.05</v>
      </c>
      <c r="P150" s="8">
        <v>14.32</v>
      </c>
      <c r="Q150" s="8">
        <v>34.028999999999996</v>
      </c>
      <c r="R150" s="8">
        <v>14.32</v>
      </c>
      <c r="S150" s="8">
        <v>19.708999999999996</v>
      </c>
      <c r="T150" s="10">
        <v>0.57918246201769075</v>
      </c>
      <c r="U150" s="7"/>
      <c r="V150" s="10"/>
      <c r="W150" s="11"/>
      <c r="X150" s="10"/>
    </row>
    <row r="151" spans="1:24" ht="15.6">
      <c r="A151" s="4">
        <v>3889</v>
      </c>
      <c r="B151" s="5">
        <v>46053</v>
      </c>
      <c r="C151" s="1">
        <f t="shared" si="4"/>
        <v>2026</v>
      </c>
      <c r="D151" s="1" t="str">
        <f>"Q" &amp;ROUNDUP(MONTH(SalesDataTable[[#This Row],[Order Date]])/3,0)</f>
        <v>Q1</v>
      </c>
      <c r="E151" s="1">
        <f t="shared" si="5"/>
        <v>1</v>
      </c>
      <c r="F151" s="1" t="str">
        <f>TEXT(SalesDataTable[[#This Row],[Order Date]],"MMM")</f>
        <v>Jan</v>
      </c>
      <c r="G151" s="6" t="s">
        <v>28</v>
      </c>
      <c r="H151" s="6" t="s">
        <v>35</v>
      </c>
      <c r="I151" s="6" t="s">
        <v>36</v>
      </c>
      <c r="J151" s="6" t="s">
        <v>20</v>
      </c>
      <c r="K151" s="6" t="s">
        <v>21</v>
      </c>
      <c r="L151" s="6" t="s">
        <v>47</v>
      </c>
      <c r="M151" s="11">
        <v>3</v>
      </c>
      <c r="N151" s="8">
        <v>103.94</v>
      </c>
      <c r="O151" s="9">
        <v>0.1</v>
      </c>
      <c r="P151" s="8">
        <v>50.67</v>
      </c>
      <c r="Q151" s="8">
        <v>280.63799999999998</v>
      </c>
      <c r="R151" s="8">
        <v>152.01</v>
      </c>
      <c r="S151" s="8">
        <v>128.62799999999999</v>
      </c>
      <c r="T151" s="10">
        <v>0.45834135077929572</v>
      </c>
      <c r="U151" s="7"/>
      <c r="V151" s="10"/>
      <c r="W151" s="11"/>
      <c r="X151" s="10"/>
    </row>
    <row r="152" spans="1:24" ht="15.6">
      <c r="A152" s="4">
        <v>1432</v>
      </c>
      <c r="B152" s="5">
        <v>46054</v>
      </c>
      <c r="C152" s="1">
        <f t="shared" si="4"/>
        <v>2026</v>
      </c>
      <c r="D152" s="1" t="str">
        <f>"Q" &amp;ROUNDUP(MONTH(SalesDataTable[[#This Row],[Order Date]])/3,0)</f>
        <v>Q1</v>
      </c>
      <c r="E152" s="1">
        <f t="shared" si="5"/>
        <v>2</v>
      </c>
      <c r="F152" s="1" t="str">
        <f>TEXT(SalesDataTable[[#This Row],[Order Date]],"MMM")</f>
        <v>Feb</v>
      </c>
      <c r="G152" s="6" t="s">
        <v>17</v>
      </c>
      <c r="H152" s="6" t="s">
        <v>18</v>
      </c>
      <c r="I152" s="6" t="s">
        <v>19</v>
      </c>
      <c r="J152" s="6" t="s">
        <v>20</v>
      </c>
      <c r="K152" s="6" t="s">
        <v>26</v>
      </c>
      <c r="L152" s="6" t="s">
        <v>34</v>
      </c>
      <c r="M152" s="11">
        <v>1</v>
      </c>
      <c r="N152" s="8">
        <v>140.53</v>
      </c>
      <c r="O152" s="9">
        <v>0</v>
      </c>
      <c r="P152" s="8">
        <v>77.36</v>
      </c>
      <c r="Q152" s="8">
        <v>140.53</v>
      </c>
      <c r="R152" s="8">
        <v>77.36</v>
      </c>
      <c r="S152" s="8">
        <v>63.17</v>
      </c>
      <c r="T152" s="10">
        <v>0.44951255959581587</v>
      </c>
      <c r="U152" s="7"/>
      <c r="V152" s="10"/>
      <c r="W152" s="11"/>
      <c r="X152" s="10"/>
    </row>
    <row r="153" spans="1:24" ht="15.6">
      <c r="A153" s="4">
        <v>1778</v>
      </c>
      <c r="B153" s="5">
        <v>46054</v>
      </c>
      <c r="C153" s="1">
        <f t="shared" si="4"/>
        <v>2026</v>
      </c>
      <c r="D153" s="1" t="str">
        <f>"Q" &amp;ROUNDUP(MONTH(SalesDataTable[[#This Row],[Order Date]])/3,0)</f>
        <v>Q1</v>
      </c>
      <c r="E153" s="1">
        <f t="shared" si="5"/>
        <v>2</v>
      </c>
      <c r="F153" s="1" t="str">
        <f>TEXT(SalesDataTable[[#This Row],[Order Date]],"MMM")</f>
        <v>Feb</v>
      </c>
      <c r="G153" s="6" t="s">
        <v>37</v>
      </c>
      <c r="H153" s="6" t="s">
        <v>48</v>
      </c>
      <c r="I153" s="6" t="s">
        <v>36</v>
      </c>
      <c r="J153" s="6" t="s">
        <v>20</v>
      </c>
      <c r="K153" s="6" t="s">
        <v>26</v>
      </c>
      <c r="L153" s="6" t="s">
        <v>34</v>
      </c>
      <c r="M153" s="11">
        <v>1</v>
      </c>
      <c r="N153" s="8">
        <v>142.03</v>
      </c>
      <c r="O153" s="9">
        <v>0.05</v>
      </c>
      <c r="P153" s="8">
        <v>77.069999999999993</v>
      </c>
      <c r="Q153" s="8">
        <v>134.92849999999999</v>
      </c>
      <c r="R153" s="8">
        <v>77.069999999999993</v>
      </c>
      <c r="S153" s="8">
        <v>57.858499999999992</v>
      </c>
      <c r="T153" s="10">
        <v>0.42880859121682963</v>
      </c>
      <c r="U153" s="7"/>
      <c r="V153" s="10"/>
      <c r="W153" s="11"/>
      <c r="X153" s="10"/>
    </row>
    <row r="154" spans="1:24" ht="15.6">
      <c r="A154" s="4">
        <v>2047</v>
      </c>
      <c r="B154" s="5">
        <v>46054</v>
      </c>
      <c r="C154" s="1">
        <f t="shared" si="4"/>
        <v>2026</v>
      </c>
      <c r="D154" s="1" t="str">
        <f>"Q" &amp;ROUNDUP(MONTH(SalesDataTable[[#This Row],[Order Date]])/3,0)</f>
        <v>Q1</v>
      </c>
      <c r="E154" s="1">
        <f t="shared" si="5"/>
        <v>2</v>
      </c>
      <c r="F154" s="1" t="str">
        <f>TEXT(SalesDataTable[[#This Row],[Order Date]],"MMM")</f>
        <v>Feb</v>
      </c>
      <c r="G154" s="6" t="s">
        <v>28</v>
      </c>
      <c r="H154" s="6" t="s">
        <v>42</v>
      </c>
      <c r="I154" s="6" t="s">
        <v>25</v>
      </c>
      <c r="J154" s="6" t="s">
        <v>33</v>
      </c>
      <c r="K154" s="6" t="s">
        <v>40</v>
      </c>
      <c r="L154" s="6" t="s">
        <v>68</v>
      </c>
      <c r="M154" s="11">
        <v>12</v>
      </c>
      <c r="N154" s="8">
        <v>124.84</v>
      </c>
      <c r="O154" s="9">
        <v>0.1</v>
      </c>
      <c r="P154" s="8">
        <v>59.47</v>
      </c>
      <c r="Q154" s="8">
        <v>1348.2719999999999</v>
      </c>
      <c r="R154" s="8">
        <v>713.64</v>
      </c>
      <c r="S154" s="8">
        <v>634.63199999999995</v>
      </c>
      <c r="T154" s="10">
        <v>0.47070027412866244</v>
      </c>
      <c r="U154" s="7"/>
      <c r="V154" s="10"/>
      <c r="W154" s="11"/>
      <c r="X154" s="10"/>
    </row>
    <row r="155" spans="1:24" ht="15.6">
      <c r="A155" s="4">
        <v>2668</v>
      </c>
      <c r="B155" s="5">
        <v>46054</v>
      </c>
      <c r="C155" s="1">
        <f t="shared" si="4"/>
        <v>2026</v>
      </c>
      <c r="D155" s="1" t="str">
        <f>"Q" &amp;ROUNDUP(MONTH(SalesDataTable[[#This Row],[Order Date]])/3,0)</f>
        <v>Q1</v>
      </c>
      <c r="E155" s="1">
        <f t="shared" si="5"/>
        <v>2</v>
      </c>
      <c r="F155" s="1" t="str">
        <f>TEXT(SalesDataTable[[#This Row],[Order Date]],"MMM")</f>
        <v>Feb</v>
      </c>
      <c r="G155" s="6" t="s">
        <v>23</v>
      </c>
      <c r="H155" s="6" t="s">
        <v>60</v>
      </c>
      <c r="I155" s="6" t="s">
        <v>19</v>
      </c>
      <c r="J155" s="6" t="s">
        <v>20</v>
      </c>
      <c r="K155" s="6" t="s">
        <v>51</v>
      </c>
      <c r="L155" s="6" t="s">
        <v>59</v>
      </c>
      <c r="M155" s="11">
        <v>3</v>
      </c>
      <c r="N155" s="8">
        <v>35.36</v>
      </c>
      <c r="O155" s="9">
        <v>0</v>
      </c>
      <c r="P155" s="8">
        <v>13.7</v>
      </c>
      <c r="Q155" s="8">
        <v>106.08</v>
      </c>
      <c r="R155" s="8">
        <v>41.099999999999994</v>
      </c>
      <c r="S155" s="8">
        <v>64.98</v>
      </c>
      <c r="T155" s="10">
        <v>0.61255656108597289</v>
      </c>
      <c r="U155" s="7"/>
      <c r="V155" s="10"/>
      <c r="W155" s="11"/>
      <c r="X155" s="10"/>
    </row>
    <row r="156" spans="1:24" ht="15.6">
      <c r="A156" s="4">
        <v>2706</v>
      </c>
      <c r="B156" s="5">
        <v>46054</v>
      </c>
      <c r="C156" s="1">
        <f t="shared" si="4"/>
        <v>2026</v>
      </c>
      <c r="D156" s="1" t="str">
        <f>"Q" &amp;ROUNDUP(MONTH(SalesDataTable[[#This Row],[Order Date]])/3,0)</f>
        <v>Q1</v>
      </c>
      <c r="E156" s="1">
        <f t="shared" si="5"/>
        <v>2</v>
      </c>
      <c r="F156" s="1" t="str">
        <f>TEXT(SalesDataTable[[#This Row],[Order Date]],"MMM")</f>
        <v>Feb</v>
      </c>
      <c r="G156" s="6" t="s">
        <v>37</v>
      </c>
      <c r="H156" s="6" t="s">
        <v>64</v>
      </c>
      <c r="I156" s="6" t="s">
        <v>45</v>
      </c>
      <c r="J156" s="6" t="s">
        <v>20</v>
      </c>
      <c r="K156" s="6" t="s">
        <v>51</v>
      </c>
      <c r="L156" s="6" t="s">
        <v>55</v>
      </c>
      <c r="M156" s="11">
        <v>2</v>
      </c>
      <c r="N156" s="8">
        <v>122.43</v>
      </c>
      <c r="O156" s="9">
        <v>0</v>
      </c>
      <c r="P156" s="8">
        <v>69.08</v>
      </c>
      <c r="Q156" s="8">
        <v>244.86</v>
      </c>
      <c r="R156" s="8">
        <v>138.16</v>
      </c>
      <c r="S156" s="8">
        <v>106.70000000000002</v>
      </c>
      <c r="T156" s="10">
        <v>0.43575920934411505</v>
      </c>
      <c r="U156" s="7"/>
      <c r="V156" s="10"/>
      <c r="W156" s="11"/>
      <c r="X156" s="10"/>
    </row>
    <row r="157" spans="1:24" ht="15.6">
      <c r="A157" s="4">
        <v>2940</v>
      </c>
      <c r="B157" s="5">
        <v>46054</v>
      </c>
      <c r="C157" s="1">
        <f t="shared" si="4"/>
        <v>2026</v>
      </c>
      <c r="D157" s="1" t="str">
        <f>"Q" &amp;ROUNDUP(MONTH(SalesDataTable[[#This Row],[Order Date]])/3,0)</f>
        <v>Q1</v>
      </c>
      <c r="E157" s="1">
        <f t="shared" si="5"/>
        <v>2</v>
      </c>
      <c r="F157" s="1" t="str">
        <f>TEXT(SalesDataTable[[#This Row],[Order Date]],"MMM")</f>
        <v>Feb</v>
      </c>
      <c r="G157" s="6" t="s">
        <v>17</v>
      </c>
      <c r="H157" s="6" t="s">
        <v>67</v>
      </c>
      <c r="I157" s="6" t="s">
        <v>45</v>
      </c>
      <c r="J157" s="6" t="s">
        <v>30</v>
      </c>
      <c r="K157" s="6" t="s">
        <v>26</v>
      </c>
      <c r="L157" s="6" t="s">
        <v>34</v>
      </c>
      <c r="M157" s="11">
        <v>2</v>
      </c>
      <c r="N157" s="8">
        <v>140.47</v>
      </c>
      <c r="O157" s="9">
        <v>0.05</v>
      </c>
      <c r="P157" s="8">
        <v>78.39</v>
      </c>
      <c r="Q157" s="8">
        <v>266.89299999999997</v>
      </c>
      <c r="R157" s="8">
        <v>156.78</v>
      </c>
      <c r="S157" s="8">
        <v>110.11299999999997</v>
      </c>
      <c r="T157" s="10">
        <v>0.41257357817552348</v>
      </c>
      <c r="U157" s="7"/>
      <c r="V157" s="10"/>
      <c r="W157" s="11"/>
      <c r="X157" s="10"/>
    </row>
    <row r="158" spans="1:24" ht="15.6">
      <c r="A158" s="4">
        <v>1263</v>
      </c>
      <c r="B158" s="5">
        <v>46055</v>
      </c>
      <c r="C158" s="1">
        <f t="shared" si="4"/>
        <v>2026</v>
      </c>
      <c r="D158" s="1" t="str">
        <f>"Q" &amp;ROUNDUP(MONTH(SalesDataTable[[#This Row],[Order Date]])/3,0)</f>
        <v>Q1</v>
      </c>
      <c r="E158" s="1">
        <f t="shared" si="5"/>
        <v>2</v>
      </c>
      <c r="F158" s="1" t="str">
        <f>TEXT(SalesDataTable[[#This Row],[Order Date]],"MMM")</f>
        <v>Feb</v>
      </c>
      <c r="G158" s="6" t="s">
        <v>23</v>
      </c>
      <c r="H158" s="6" t="s">
        <v>66</v>
      </c>
      <c r="I158" s="6" t="s">
        <v>19</v>
      </c>
      <c r="J158" s="6" t="s">
        <v>20</v>
      </c>
      <c r="K158" s="6" t="s">
        <v>31</v>
      </c>
      <c r="L158" s="6" t="s">
        <v>49</v>
      </c>
      <c r="M158" s="11">
        <v>1</v>
      </c>
      <c r="N158" s="8">
        <v>45.43</v>
      </c>
      <c r="O158" s="9">
        <v>0.05</v>
      </c>
      <c r="P158" s="8">
        <v>18.670000000000002</v>
      </c>
      <c r="Q158" s="8">
        <v>43.158499999999997</v>
      </c>
      <c r="R158" s="8">
        <v>18.670000000000002</v>
      </c>
      <c r="S158" s="8">
        <v>24.488499999999995</v>
      </c>
      <c r="T158" s="10">
        <v>0.56740850585632019</v>
      </c>
      <c r="U158" s="7"/>
      <c r="V158" s="10"/>
      <c r="W158" s="11"/>
      <c r="X158" s="10"/>
    </row>
    <row r="159" spans="1:24" ht="15.6">
      <c r="A159" s="4">
        <v>1641</v>
      </c>
      <c r="B159" s="5">
        <v>46055</v>
      </c>
      <c r="C159" s="1">
        <f t="shared" si="4"/>
        <v>2026</v>
      </c>
      <c r="D159" s="1" t="str">
        <f>"Q" &amp;ROUNDUP(MONTH(SalesDataTable[[#This Row],[Order Date]])/3,0)</f>
        <v>Q1</v>
      </c>
      <c r="E159" s="1">
        <f t="shared" si="5"/>
        <v>2</v>
      </c>
      <c r="F159" s="1" t="str">
        <f>TEXT(SalesDataTable[[#This Row],[Order Date]],"MMM")</f>
        <v>Feb</v>
      </c>
      <c r="G159" s="6" t="s">
        <v>37</v>
      </c>
      <c r="H159" s="6" t="s">
        <v>64</v>
      </c>
      <c r="I159" s="6" t="s">
        <v>25</v>
      </c>
      <c r="J159" s="6" t="s">
        <v>33</v>
      </c>
      <c r="K159" s="6" t="s">
        <v>21</v>
      </c>
      <c r="L159" s="6" t="s">
        <v>47</v>
      </c>
      <c r="M159" s="11">
        <v>8</v>
      </c>
      <c r="N159" s="8">
        <v>102.78</v>
      </c>
      <c r="O159" s="9">
        <v>0.15</v>
      </c>
      <c r="P159" s="8">
        <v>50.39</v>
      </c>
      <c r="Q159" s="8">
        <v>698.904</v>
      </c>
      <c r="R159" s="8">
        <v>403.12</v>
      </c>
      <c r="S159" s="8">
        <v>295.78399999999999</v>
      </c>
      <c r="T159" s="10">
        <v>0.42321119924911005</v>
      </c>
      <c r="U159" s="7"/>
      <c r="V159" s="10"/>
      <c r="W159" s="11"/>
      <c r="X159" s="10"/>
    </row>
    <row r="160" spans="1:24" ht="15.6">
      <c r="A160" s="4">
        <v>2014</v>
      </c>
      <c r="B160" s="5">
        <v>46055</v>
      </c>
      <c r="C160" s="1">
        <f t="shared" si="4"/>
        <v>2026</v>
      </c>
      <c r="D160" s="1" t="str">
        <f>"Q" &amp;ROUNDUP(MONTH(SalesDataTable[[#This Row],[Order Date]])/3,0)</f>
        <v>Q1</v>
      </c>
      <c r="E160" s="1">
        <f t="shared" si="5"/>
        <v>2</v>
      </c>
      <c r="F160" s="1" t="str">
        <f>TEXT(SalesDataTable[[#This Row],[Order Date]],"MMM")</f>
        <v>Feb</v>
      </c>
      <c r="G160" s="6" t="s">
        <v>23</v>
      </c>
      <c r="H160" s="6" t="s">
        <v>58</v>
      </c>
      <c r="I160" s="6" t="s">
        <v>45</v>
      </c>
      <c r="J160" s="6" t="s">
        <v>30</v>
      </c>
      <c r="K160" s="6" t="s">
        <v>40</v>
      </c>
      <c r="L160" s="6" t="s">
        <v>68</v>
      </c>
      <c r="M160" s="11">
        <v>1</v>
      </c>
      <c r="N160" s="8">
        <v>123.95</v>
      </c>
      <c r="O160" s="9">
        <v>0</v>
      </c>
      <c r="P160" s="8">
        <v>61.32</v>
      </c>
      <c r="Q160" s="8">
        <v>123.95</v>
      </c>
      <c r="R160" s="8">
        <v>61.32</v>
      </c>
      <c r="S160" s="8">
        <v>62.63</v>
      </c>
      <c r="T160" s="10">
        <v>0.50528438886647842</v>
      </c>
      <c r="U160" s="7"/>
      <c r="V160" s="10"/>
      <c r="W160" s="11"/>
      <c r="X160" s="10"/>
    </row>
    <row r="161" spans="1:24" ht="15.6">
      <c r="A161" s="4">
        <v>2642</v>
      </c>
      <c r="B161" s="5">
        <v>46055</v>
      </c>
      <c r="C161" s="1">
        <f t="shared" si="4"/>
        <v>2026</v>
      </c>
      <c r="D161" s="1" t="str">
        <f>"Q" &amp;ROUNDUP(MONTH(SalesDataTable[[#This Row],[Order Date]])/3,0)</f>
        <v>Q1</v>
      </c>
      <c r="E161" s="1">
        <f t="shared" si="5"/>
        <v>2</v>
      </c>
      <c r="F161" s="1" t="str">
        <f>TEXT(SalesDataTable[[#This Row],[Order Date]],"MMM")</f>
        <v>Feb</v>
      </c>
      <c r="G161" s="6" t="s">
        <v>23</v>
      </c>
      <c r="H161" s="6" t="s">
        <v>58</v>
      </c>
      <c r="I161" s="6" t="s">
        <v>45</v>
      </c>
      <c r="J161" s="6" t="s">
        <v>20</v>
      </c>
      <c r="K161" s="6" t="s">
        <v>40</v>
      </c>
      <c r="L161" s="6" t="s">
        <v>46</v>
      </c>
      <c r="M161" s="11">
        <v>3</v>
      </c>
      <c r="N161" s="8">
        <v>199.9</v>
      </c>
      <c r="O161" s="9">
        <v>0</v>
      </c>
      <c r="P161" s="8">
        <v>104.18</v>
      </c>
      <c r="Q161" s="8">
        <v>599.70000000000005</v>
      </c>
      <c r="R161" s="8">
        <v>312.54000000000002</v>
      </c>
      <c r="S161" s="8">
        <v>287.16000000000003</v>
      </c>
      <c r="T161" s="10">
        <v>0.47883941970985494</v>
      </c>
      <c r="U161" s="7"/>
      <c r="V161" s="10"/>
      <c r="W161" s="11"/>
      <c r="X161" s="10"/>
    </row>
    <row r="162" spans="1:24" ht="15.6">
      <c r="A162" s="4">
        <v>2929</v>
      </c>
      <c r="B162" s="5">
        <v>46055</v>
      </c>
      <c r="C162" s="1">
        <f t="shared" si="4"/>
        <v>2026</v>
      </c>
      <c r="D162" s="1" t="str">
        <f>"Q" &amp;ROUNDUP(MONTH(SalesDataTable[[#This Row],[Order Date]])/3,0)</f>
        <v>Q1</v>
      </c>
      <c r="E162" s="1">
        <f t="shared" si="5"/>
        <v>2</v>
      </c>
      <c r="F162" s="1" t="str">
        <f>TEXT(SalesDataTable[[#This Row],[Order Date]],"MMM")</f>
        <v>Feb</v>
      </c>
      <c r="G162" s="6" t="s">
        <v>23</v>
      </c>
      <c r="H162" s="6" t="s">
        <v>60</v>
      </c>
      <c r="I162" s="6" t="s">
        <v>45</v>
      </c>
      <c r="J162" s="6" t="s">
        <v>20</v>
      </c>
      <c r="K162" s="6" t="s">
        <v>26</v>
      </c>
      <c r="L162" s="6" t="s">
        <v>27</v>
      </c>
      <c r="M162" s="11">
        <v>1</v>
      </c>
      <c r="N162" s="8">
        <v>93.78</v>
      </c>
      <c r="O162" s="9">
        <v>0</v>
      </c>
      <c r="P162" s="8">
        <v>44.21</v>
      </c>
      <c r="Q162" s="8">
        <v>93.78</v>
      </c>
      <c r="R162" s="8">
        <v>44.21</v>
      </c>
      <c r="S162" s="8">
        <v>49.57</v>
      </c>
      <c r="T162" s="10">
        <v>0.52857752185967155</v>
      </c>
      <c r="U162" s="7"/>
      <c r="V162" s="10"/>
      <c r="W162" s="11"/>
      <c r="X162" s="10"/>
    </row>
    <row r="163" spans="1:24" ht="15.6">
      <c r="A163" s="4">
        <v>3855</v>
      </c>
      <c r="B163" s="5">
        <v>46055</v>
      </c>
      <c r="C163" s="1">
        <f t="shared" si="4"/>
        <v>2026</v>
      </c>
      <c r="D163" s="1" t="str">
        <f>"Q" &amp;ROUNDUP(MONTH(SalesDataTable[[#This Row],[Order Date]])/3,0)</f>
        <v>Q1</v>
      </c>
      <c r="E163" s="1">
        <f t="shared" si="5"/>
        <v>2</v>
      </c>
      <c r="F163" s="1" t="str">
        <f>TEXT(SalesDataTable[[#This Row],[Order Date]],"MMM")</f>
        <v>Feb</v>
      </c>
      <c r="G163" s="6" t="s">
        <v>17</v>
      </c>
      <c r="H163" s="6" t="s">
        <v>18</v>
      </c>
      <c r="I163" s="6" t="s">
        <v>19</v>
      </c>
      <c r="J163" s="6" t="s">
        <v>33</v>
      </c>
      <c r="K163" s="6" t="s">
        <v>51</v>
      </c>
      <c r="L163" s="6" t="s">
        <v>52</v>
      </c>
      <c r="M163" s="11">
        <v>1</v>
      </c>
      <c r="N163" s="8">
        <v>39.39</v>
      </c>
      <c r="O163" s="9">
        <v>0.1</v>
      </c>
      <c r="P163" s="8">
        <v>15.09</v>
      </c>
      <c r="Q163" s="8">
        <v>35.451000000000001</v>
      </c>
      <c r="R163" s="8">
        <v>15.09</v>
      </c>
      <c r="S163" s="8">
        <v>20.361000000000001</v>
      </c>
      <c r="T163" s="10">
        <v>0.57434204958957435</v>
      </c>
      <c r="U163" s="7"/>
      <c r="V163" s="10"/>
      <c r="W163" s="11"/>
      <c r="X163" s="10"/>
    </row>
    <row r="164" spans="1:24" ht="15.6">
      <c r="A164" s="4">
        <v>4031</v>
      </c>
      <c r="B164" s="5">
        <v>46055</v>
      </c>
      <c r="C164" s="1">
        <f t="shared" si="4"/>
        <v>2026</v>
      </c>
      <c r="D164" s="1" t="str">
        <f>"Q" &amp;ROUNDUP(MONTH(SalesDataTable[[#This Row],[Order Date]])/3,0)</f>
        <v>Q1</v>
      </c>
      <c r="E164" s="1">
        <f t="shared" si="5"/>
        <v>2</v>
      </c>
      <c r="F164" s="1" t="str">
        <f>TEXT(SalesDataTable[[#This Row],[Order Date]],"MMM")</f>
        <v>Feb</v>
      </c>
      <c r="G164" s="6" t="s">
        <v>17</v>
      </c>
      <c r="H164" s="6" t="s">
        <v>18</v>
      </c>
      <c r="I164" s="6" t="s">
        <v>19</v>
      </c>
      <c r="J164" s="6" t="s">
        <v>30</v>
      </c>
      <c r="K164" s="6" t="s">
        <v>21</v>
      </c>
      <c r="L164" s="6" t="s">
        <v>47</v>
      </c>
      <c r="M164" s="11">
        <v>6</v>
      </c>
      <c r="N164" s="8">
        <v>101.64</v>
      </c>
      <c r="O164" s="9">
        <v>0</v>
      </c>
      <c r="P164" s="8">
        <v>51.06</v>
      </c>
      <c r="Q164" s="8">
        <v>609.84</v>
      </c>
      <c r="R164" s="8">
        <v>306.36</v>
      </c>
      <c r="S164" s="8">
        <v>303.48</v>
      </c>
      <c r="T164" s="10">
        <v>0.49763872491145217</v>
      </c>
      <c r="U164" s="7"/>
      <c r="V164" s="10"/>
      <c r="W164" s="11"/>
      <c r="X164" s="10"/>
    </row>
    <row r="165" spans="1:24" ht="15.6">
      <c r="A165" s="4">
        <v>2</v>
      </c>
      <c r="B165" s="5">
        <v>46056</v>
      </c>
      <c r="C165" s="1">
        <f t="shared" si="4"/>
        <v>2026</v>
      </c>
      <c r="D165" s="1" t="str">
        <f>"Q" &amp;ROUNDUP(MONTH(SalesDataTable[[#This Row],[Order Date]])/3,0)</f>
        <v>Q1</v>
      </c>
      <c r="E165" s="1">
        <f t="shared" si="5"/>
        <v>2</v>
      </c>
      <c r="F165" s="1" t="str">
        <f>TEXT(SalesDataTable[[#This Row],[Order Date]],"MMM")</f>
        <v>Feb</v>
      </c>
      <c r="G165" s="6" t="s">
        <v>17</v>
      </c>
      <c r="H165" s="6" t="s">
        <v>18</v>
      </c>
      <c r="I165" s="6" t="s">
        <v>25</v>
      </c>
      <c r="J165" s="6" t="s">
        <v>33</v>
      </c>
      <c r="K165" s="6" t="s">
        <v>51</v>
      </c>
      <c r="L165" s="6" t="s">
        <v>59</v>
      </c>
      <c r="M165" s="11">
        <v>12</v>
      </c>
      <c r="N165" s="8">
        <v>36.74</v>
      </c>
      <c r="O165" s="9">
        <v>0.2</v>
      </c>
      <c r="P165" s="8">
        <v>13.53</v>
      </c>
      <c r="Q165" s="8">
        <v>352.70400000000001</v>
      </c>
      <c r="R165" s="8">
        <v>162.35999999999999</v>
      </c>
      <c r="S165" s="8">
        <v>190.34400000000002</v>
      </c>
      <c r="T165" s="10">
        <v>0.53967065868263475</v>
      </c>
      <c r="U165" s="7"/>
      <c r="V165" s="10"/>
      <c r="W165" s="11"/>
      <c r="X165" s="10"/>
    </row>
    <row r="166" spans="1:24" ht="15.6">
      <c r="A166" s="4">
        <v>4228</v>
      </c>
      <c r="B166" s="5">
        <v>46056</v>
      </c>
      <c r="C166" s="1">
        <f t="shared" si="4"/>
        <v>2026</v>
      </c>
      <c r="D166" s="1" t="str">
        <f>"Q" &amp;ROUNDUP(MONTH(SalesDataTable[[#This Row],[Order Date]])/3,0)</f>
        <v>Q1</v>
      </c>
      <c r="E166" s="1">
        <f t="shared" si="5"/>
        <v>2</v>
      </c>
      <c r="F166" s="1" t="str">
        <f>TEXT(SalesDataTable[[#This Row],[Order Date]],"MMM")</f>
        <v>Feb</v>
      </c>
      <c r="G166" s="6" t="s">
        <v>37</v>
      </c>
      <c r="H166" s="6" t="s">
        <v>50</v>
      </c>
      <c r="I166" s="6" t="s">
        <v>36</v>
      </c>
      <c r="J166" s="6" t="s">
        <v>30</v>
      </c>
      <c r="K166" s="6" t="s">
        <v>26</v>
      </c>
      <c r="L166" s="6" t="s">
        <v>54</v>
      </c>
      <c r="M166" s="11">
        <v>2</v>
      </c>
      <c r="N166" s="8">
        <v>154.62</v>
      </c>
      <c r="O166" s="9">
        <v>0</v>
      </c>
      <c r="P166" s="8">
        <v>78.209999999999994</v>
      </c>
      <c r="Q166" s="8">
        <v>309.24</v>
      </c>
      <c r="R166" s="8">
        <v>156.41999999999999</v>
      </c>
      <c r="S166" s="8">
        <v>152.82000000000002</v>
      </c>
      <c r="T166" s="10">
        <v>0.49417927823050062</v>
      </c>
      <c r="U166" s="7"/>
      <c r="V166" s="10"/>
      <c r="W166" s="11"/>
      <c r="X166" s="10"/>
    </row>
    <row r="167" spans="1:24" ht="15.6">
      <c r="A167" s="4">
        <v>928</v>
      </c>
      <c r="B167" s="5">
        <v>46057</v>
      </c>
      <c r="C167" s="1">
        <f t="shared" si="4"/>
        <v>2026</v>
      </c>
      <c r="D167" s="1" t="str">
        <f>"Q" &amp;ROUNDUP(MONTH(SalesDataTable[[#This Row],[Order Date]])/3,0)</f>
        <v>Q1</v>
      </c>
      <c r="E167" s="1">
        <f t="shared" si="5"/>
        <v>2</v>
      </c>
      <c r="F167" s="1" t="str">
        <f>TEXT(SalesDataTable[[#This Row],[Order Date]],"MMM")</f>
        <v>Feb</v>
      </c>
      <c r="G167" s="6" t="s">
        <v>17</v>
      </c>
      <c r="H167" s="6" t="s">
        <v>18</v>
      </c>
      <c r="I167" s="6" t="s">
        <v>45</v>
      </c>
      <c r="J167" s="6" t="s">
        <v>30</v>
      </c>
      <c r="K167" s="6" t="s">
        <v>40</v>
      </c>
      <c r="L167" s="6" t="s">
        <v>68</v>
      </c>
      <c r="M167" s="11">
        <v>1</v>
      </c>
      <c r="N167" s="8">
        <v>125.63</v>
      </c>
      <c r="O167" s="9">
        <v>0.1</v>
      </c>
      <c r="P167" s="8">
        <v>60.38</v>
      </c>
      <c r="Q167" s="8">
        <v>113.06699999999999</v>
      </c>
      <c r="R167" s="8">
        <v>60.38</v>
      </c>
      <c r="S167" s="8">
        <v>52.686999999999991</v>
      </c>
      <c r="T167" s="10">
        <v>0.46598034793529497</v>
      </c>
      <c r="U167" s="7"/>
      <c r="V167" s="10"/>
      <c r="W167" s="11"/>
      <c r="X167" s="10"/>
    </row>
    <row r="168" spans="1:24" ht="15.6">
      <c r="A168" s="4">
        <v>933</v>
      </c>
      <c r="B168" s="5">
        <v>46057</v>
      </c>
      <c r="C168" s="1">
        <f t="shared" si="4"/>
        <v>2026</v>
      </c>
      <c r="D168" s="1" t="str">
        <f>"Q" &amp;ROUNDUP(MONTH(SalesDataTable[[#This Row],[Order Date]])/3,0)</f>
        <v>Q1</v>
      </c>
      <c r="E168" s="1">
        <f t="shared" si="5"/>
        <v>2</v>
      </c>
      <c r="F168" s="1" t="str">
        <f>TEXT(SalesDataTable[[#This Row],[Order Date]],"MMM")</f>
        <v>Feb</v>
      </c>
      <c r="G168" s="6" t="s">
        <v>23</v>
      </c>
      <c r="H168" s="6" t="s">
        <v>58</v>
      </c>
      <c r="I168" s="6" t="s">
        <v>19</v>
      </c>
      <c r="J168" s="6" t="s">
        <v>30</v>
      </c>
      <c r="K168" s="6" t="s">
        <v>40</v>
      </c>
      <c r="L168" s="6" t="s">
        <v>57</v>
      </c>
      <c r="M168" s="11">
        <v>2</v>
      </c>
      <c r="N168" s="8">
        <v>81.59</v>
      </c>
      <c r="O168" s="9">
        <v>0.1</v>
      </c>
      <c r="P168" s="8">
        <v>38.64</v>
      </c>
      <c r="Q168" s="8">
        <v>146.86200000000002</v>
      </c>
      <c r="R168" s="8">
        <v>77.28</v>
      </c>
      <c r="S168" s="8">
        <v>69.582000000000022</v>
      </c>
      <c r="T168" s="10">
        <v>0.47379172284185161</v>
      </c>
      <c r="U168" s="7"/>
      <c r="V168" s="10"/>
      <c r="W168" s="11"/>
      <c r="X168" s="10"/>
    </row>
    <row r="169" spans="1:24" ht="15.6">
      <c r="A169" s="4">
        <v>1646</v>
      </c>
      <c r="B169" s="5">
        <v>46057</v>
      </c>
      <c r="C169" s="1">
        <f t="shared" si="4"/>
        <v>2026</v>
      </c>
      <c r="D169" s="1" t="str">
        <f>"Q" &amp;ROUNDUP(MONTH(SalesDataTable[[#This Row],[Order Date]])/3,0)</f>
        <v>Q1</v>
      </c>
      <c r="E169" s="1">
        <f t="shared" si="5"/>
        <v>2</v>
      </c>
      <c r="F169" s="1" t="str">
        <f>TEXT(SalesDataTable[[#This Row],[Order Date]],"MMM")</f>
        <v>Feb</v>
      </c>
      <c r="G169" s="6" t="s">
        <v>28</v>
      </c>
      <c r="H169" s="6" t="s">
        <v>42</v>
      </c>
      <c r="I169" s="6" t="s">
        <v>19</v>
      </c>
      <c r="J169" s="6" t="s">
        <v>30</v>
      </c>
      <c r="K169" s="6" t="s">
        <v>31</v>
      </c>
      <c r="L169" s="6" t="s">
        <v>49</v>
      </c>
      <c r="M169" s="11">
        <v>2</v>
      </c>
      <c r="N169" s="8">
        <v>45.81</v>
      </c>
      <c r="O169" s="9">
        <v>0.1</v>
      </c>
      <c r="P169" s="8">
        <v>18.420000000000002</v>
      </c>
      <c r="Q169" s="8">
        <v>82.458000000000013</v>
      </c>
      <c r="R169" s="8">
        <v>36.840000000000003</v>
      </c>
      <c r="S169" s="8">
        <v>45.618000000000009</v>
      </c>
      <c r="T169" s="10">
        <v>0.55322709743141962</v>
      </c>
      <c r="U169" s="7"/>
      <c r="V169" s="10"/>
      <c r="W169" s="11"/>
      <c r="X169" s="10"/>
    </row>
    <row r="170" spans="1:24" ht="15.6">
      <c r="A170" s="4">
        <v>380</v>
      </c>
      <c r="B170" s="5">
        <v>46058</v>
      </c>
      <c r="C170" s="1">
        <f t="shared" si="4"/>
        <v>2026</v>
      </c>
      <c r="D170" s="1" t="str">
        <f>"Q" &amp;ROUNDUP(MONTH(SalesDataTable[[#This Row],[Order Date]])/3,0)</f>
        <v>Q1</v>
      </c>
      <c r="E170" s="1">
        <f t="shared" si="5"/>
        <v>2</v>
      </c>
      <c r="F170" s="1" t="str">
        <f>TEXT(SalesDataTable[[#This Row],[Order Date]],"MMM")</f>
        <v>Feb</v>
      </c>
      <c r="G170" s="6" t="s">
        <v>23</v>
      </c>
      <c r="H170" s="6" t="s">
        <v>60</v>
      </c>
      <c r="I170" s="6" t="s">
        <v>19</v>
      </c>
      <c r="J170" s="6" t="s">
        <v>20</v>
      </c>
      <c r="K170" s="6" t="s">
        <v>51</v>
      </c>
      <c r="L170" s="6" t="s">
        <v>55</v>
      </c>
      <c r="M170" s="11">
        <v>3</v>
      </c>
      <c r="N170" s="8">
        <v>125.63</v>
      </c>
      <c r="O170" s="9">
        <v>0</v>
      </c>
      <c r="P170" s="8">
        <v>71.05</v>
      </c>
      <c r="Q170" s="8">
        <v>376.89</v>
      </c>
      <c r="R170" s="8">
        <v>213.14999999999998</v>
      </c>
      <c r="S170" s="8">
        <v>163.74</v>
      </c>
      <c r="T170" s="10">
        <v>0.43445037013452203</v>
      </c>
      <c r="U170" s="7"/>
      <c r="V170" s="10"/>
      <c r="W170" s="11"/>
      <c r="X170" s="10"/>
    </row>
    <row r="171" spans="1:24" ht="15.6">
      <c r="A171" s="4">
        <v>1723</v>
      </c>
      <c r="B171" s="5">
        <v>46058</v>
      </c>
      <c r="C171" s="1">
        <f t="shared" si="4"/>
        <v>2026</v>
      </c>
      <c r="D171" s="1" t="str">
        <f>"Q" &amp;ROUNDUP(MONTH(SalesDataTable[[#This Row],[Order Date]])/3,0)</f>
        <v>Q1</v>
      </c>
      <c r="E171" s="1">
        <f t="shared" si="5"/>
        <v>2</v>
      </c>
      <c r="F171" s="1" t="str">
        <f>TEXT(SalesDataTable[[#This Row],[Order Date]],"MMM")</f>
        <v>Feb</v>
      </c>
      <c r="G171" s="6" t="s">
        <v>37</v>
      </c>
      <c r="H171" s="6" t="s">
        <v>50</v>
      </c>
      <c r="I171" s="6" t="s">
        <v>19</v>
      </c>
      <c r="J171" s="6" t="s">
        <v>20</v>
      </c>
      <c r="K171" s="6" t="s">
        <v>21</v>
      </c>
      <c r="L171" s="6" t="s">
        <v>47</v>
      </c>
      <c r="M171" s="11">
        <v>2</v>
      </c>
      <c r="N171" s="8">
        <v>101.01</v>
      </c>
      <c r="O171" s="9">
        <v>0</v>
      </c>
      <c r="P171" s="8">
        <v>50.26</v>
      </c>
      <c r="Q171" s="8">
        <v>202.02</v>
      </c>
      <c r="R171" s="8">
        <v>100.52</v>
      </c>
      <c r="S171" s="8">
        <v>101.50000000000001</v>
      </c>
      <c r="T171" s="10">
        <v>0.50242550242550243</v>
      </c>
      <c r="U171" s="7"/>
      <c r="V171" s="10"/>
      <c r="W171" s="11"/>
      <c r="X171" s="10"/>
    </row>
    <row r="172" spans="1:24" ht="15.6">
      <c r="A172" s="4">
        <v>2529</v>
      </c>
      <c r="B172" s="5">
        <v>46058</v>
      </c>
      <c r="C172" s="1">
        <f t="shared" si="4"/>
        <v>2026</v>
      </c>
      <c r="D172" s="1" t="str">
        <f>"Q" &amp;ROUNDUP(MONTH(SalesDataTable[[#This Row],[Order Date]])/3,0)</f>
        <v>Q1</v>
      </c>
      <c r="E172" s="1">
        <f t="shared" si="5"/>
        <v>2</v>
      </c>
      <c r="F172" s="1" t="str">
        <f>TEXT(SalesDataTable[[#This Row],[Order Date]],"MMM")</f>
        <v>Feb</v>
      </c>
      <c r="G172" s="6" t="s">
        <v>37</v>
      </c>
      <c r="H172" s="6" t="s">
        <v>64</v>
      </c>
      <c r="I172" s="6" t="s">
        <v>19</v>
      </c>
      <c r="J172" s="6" t="s">
        <v>20</v>
      </c>
      <c r="K172" s="6" t="s">
        <v>26</v>
      </c>
      <c r="L172" s="6" t="s">
        <v>54</v>
      </c>
      <c r="M172" s="11">
        <v>6</v>
      </c>
      <c r="N172" s="8">
        <v>154.22</v>
      </c>
      <c r="O172" s="9">
        <v>0</v>
      </c>
      <c r="P172" s="8">
        <v>79.599999999999994</v>
      </c>
      <c r="Q172" s="8">
        <v>925.31999999999994</v>
      </c>
      <c r="R172" s="8">
        <v>477.59999999999997</v>
      </c>
      <c r="S172" s="8">
        <v>447.71999999999997</v>
      </c>
      <c r="T172" s="10">
        <v>0.4838542342108676</v>
      </c>
      <c r="U172" s="7"/>
      <c r="V172" s="10"/>
      <c r="W172" s="11"/>
      <c r="X172" s="10"/>
    </row>
    <row r="173" spans="1:24" ht="15.6">
      <c r="A173" s="4">
        <v>2685</v>
      </c>
      <c r="B173" s="5">
        <v>46058</v>
      </c>
      <c r="C173" s="1">
        <f t="shared" si="4"/>
        <v>2026</v>
      </c>
      <c r="D173" s="1" t="str">
        <f>"Q" &amp;ROUNDUP(MONTH(SalesDataTable[[#This Row],[Order Date]])/3,0)</f>
        <v>Q1</v>
      </c>
      <c r="E173" s="1">
        <f t="shared" si="5"/>
        <v>2</v>
      </c>
      <c r="F173" s="1" t="str">
        <f>TEXT(SalesDataTable[[#This Row],[Order Date]],"MMM")</f>
        <v>Feb</v>
      </c>
      <c r="G173" s="6" t="s">
        <v>23</v>
      </c>
      <c r="H173" s="6" t="s">
        <v>66</v>
      </c>
      <c r="I173" s="6" t="s">
        <v>19</v>
      </c>
      <c r="J173" s="6" t="s">
        <v>30</v>
      </c>
      <c r="K173" s="6" t="s">
        <v>26</v>
      </c>
      <c r="L173" s="6" t="s">
        <v>63</v>
      </c>
      <c r="M173" s="11">
        <v>1</v>
      </c>
      <c r="N173" s="8">
        <v>72.78</v>
      </c>
      <c r="O173" s="9">
        <v>0.05</v>
      </c>
      <c r="P173" s="8">
        <v>33.26</v>
      </c>
      <c r="Q173" s="8">
        <v>69.140999999999991</v>
      </c>
      <c r="R173" s="8">
        <v>33.26</v>
      </c>
      <c r="S173" s="8">
        <v>35.880999999999993</v>
      </c>
      <c r="T173" s="10">
        <v>0.51895402149231273</v>
      </c>
      <c r="U173" s="7"/>
      <c r="V173" s="10"/>
      <c r="W173" s="11"/>
      <c r="X173" s="10"/>
    </row>
    <row r="174" spans="1:24" ht="15.6">
      <c r="A174" s="4">
        <v>2793</v>
      </c>
      <c r="B174" s="5">
        <v>46058</v>
      </c>
      <c r="C174" s="1">
        <f t="shared" si="4"/>
        <v>2026</v>
      </c>
      <c r="D174" s="1" t="str">
        <f>"Q" &amp;ROUNDUP(MONTH(SalesDataTable[[#This Row],[Order Date]])/3,0)</f>
        <v>Q1</v>
      </c>
      <c r="E174" s="1">
        <f t="shared" si="5"/>
        <v>2</v>
      </c>
      <c r="F174" s="1" t="str">
        <f>TEXT(SalesDataTable[[#This Row],[Order Date]],"MMM")</f>
        <v>Feb</v>
      </c>
      <c r="G174" s="6" t="s">
        <v>23</v>
      </c>
      <c r="H174" s="6" t="s">
        <v>66</v>
      </c>
      <c r="I174" s="6" t="s">
        <v>25</v>
      </c>
      <c r="J174" s="6" t="s">
        <v>33</v>
      </c>
      <c r="K174" s="6" t="s">
        <v>40</v>
      </c>
      <c r="L174" s="6" t="s">
        <v>68</v>
      </c>
      <c r="M174" s="11">
        <v>3</v>
      </c>
      <c r="N174" s="8">
        <v>122.69</v>
      </c>
      <c r="O174" s="9">
        <v>0.05</v>
      </c>
      <c r="P174" s="8">
        <v>62.08</v>
      </c>
      <c r="Q174" s="8">
        <v>349.66649999999998</v>
      </c>
      <c r="R174" s="8">
        <v>186.24</v>
      </c>
      <c r="S174" s="8">
        <v>163.42649999999998</v>
      </c>
      <c r="T174" s="10">
        <v>0.46737820180085876</v>
      </c>
      <c r="U174" s="7"/>
      <c r="V174" s="10"/>
      <c r="W174" s="11"/>
      <c r="X174" s="10"/>
    </row>
    <row r="175" spans="1:24" ht="15.6">
      <c r="A175" s="4">
        <v>346</v>
      </c>
      <c r="B175" s="5">
        <v>46059</v>
      </c>
      <c r="C175" s="1">
        <f t="shared" si="4"/>
        <v>2026</v>
      </c>
      <c r="D175" s="1" t="str">
        <f>"Q" &amp;ROUNDUP(MONTH(SalesDataTable[[#This Row],[Order Date]])/3,0)</f>
        <v>Q1</v>
      </c>
      <c r="E175" s="1">
        <f t="shared" si="5"/>
        <v>2</v>
      </c>
      <c r="F175" s="1" t="str">
        <f>TEXT(SalesDataTable[[#This Row],[Order Date]],"MMM")</f>
        <v>Feb</v>
      </c>
      <c r="G175" s="6" t="s">
        <v>23</v>
      </c>
      <c r="H175" s="6" t="s">
        <v>24</v>
      </c>
      <c r="I175" s="6" t="s">
        <v>19</v>
      </c>
      <c r="J175" s="6" t="s">
        <v>33</v>
      </c>
      <c r="K175" s="6" t="s">
        <v>21</v>
      </c>
      <c r="L175" s="6" t="s">
        <v>47</v>
      </c>
      <c r="M175" s="11">
        <v>3</v>
      </c>
      <c r="N175" s="8">
        <v>103.22</v>
      </c>
      <c r="O175" s="9">
        <v>0</v>
      </c>
      <c r="P175" s="8">
        <v>50.74</v>
      </c>
      <c r="Q175" s="8">
        <v>309.65999999999997</v>
      </c>
      <c r="R175" s="8">
        <v>152.22</v>
      </c>
      <c r="S175" s="8">
        <v>157.43999999999997</v>
      </c>
      <c r="T175" s="10">
        <v>0.50842859910869986</v>
      </c>
      <c r="U175" s="7"/>
      <c r="V175" s="10"/>
      <c r="W175" s="11"/>
      <c r="X175" s="10"/>
    </row>
    <row r="176" spans="1:24" ht="15.6">
      <c r="A176" s="4">
        <v>539</v>
      </c>
      <c r="B176" s="5">
        <v>46059</v>
      </c>
      <c r="C176" s="1">
        <f t="shared" si="4"/>
        <v>2026</v>
      </c>
      <c r="D176" s="1" t="str">
        <f>"Q" &amp;ROUNDUP(MONTH(SalesDataTable[[#This Row],[Order Date]])/3,0)</f>
        <v>Q1</v>
      </c>
      <c r="E176" s="1">
        <f t="shared" si="5"/>
        <v>2</v>
      </c>
      <c r="F176" s="1" t="str">
        <f>TEXT(SalesDataTable[[#This Row],[Order Date]],"MMM")</f>
        <v>Feb</v>
      </c>
      <c r="G176" s="6" t="s">
        <v>17</v>
      </c>
      <c r="H176" s="6" t="s">
        <v>67</v>
      </c>
      <c r="I176" s="6" t="s">
        <v>45</v>
      </c>
      <c r="J176" s="6" t="s">
        <v>30</v>
      </c>
      <c r="K176" s="6" t="s">
        <v>26</v>
      </c>
      <c r="L176" s="6" t="s">
        <v>27</v>
      </c>
      <c r="M176" s="11">
        <v>3</v>
      </c>
      <c r="N176" s="8">
        <v>92.96</v>
      </c>
      <c r="O176" s="9">
        <v>0.15</v>
      </c>
      <c r="P176" s="8">
        <v>44.56</v>
      </c>
      <c r="Q176" s="8">
        <v>237.048</v>
      </c>
      <c r="R176" s="8">
        <v>133.68</v>
      </c>
      <c r="S176" s="8">
        <v>103.36799999999999</v>
      </c>
      <c r="T176" s="10">
        <v>0.43606358205932971</v>
      </c>
      <c r="U176" s="7"/>
      <c r="V176" s="10"/>
      <c r="W176" s="11"/>
      <c r="X176" s="10"/>
    </row>
    <row r="177" spans="1:24" ht="15.6">
      <c r="A177" s="4">
        <v>1368</v>
      </c>
      <c r="B177" s="5">
        <v>46059</v>
      </c>
      <c r="C177" s="1">
        <f t="shared" si="4"/>
        <v>2026</v>
      </c>
      <c r="D177" s="1" t="str">
        <f>"Q" &amp;ROUNDUP(MONTH(SalesDataTable[[#This Row],[Order Date]])/3,0)</f>
        <v>Q1</v>
      </c>
      <c r="E177" s="1">
        <f t="shared" si="5"/>
        <v>2</v>
      </c>
      <c r="F177" s="1" t="str">
        <f>TEXT(SalesDataTable[[#This Row],[Order Date]],"MMM")</f>
        <v>Feb</v>
      </c>
      <c r="G177" s="6" t="s">
        <v>23</v>
      </c>
      <c r="H177" s="6" t="s">
        <v>60</v>
      </c>
      <c r="I177" s="6" t="s">
        <v>36</v>
      </c>
      <c r="J177" s="6" t="s">
        <v>30</v>
      </c>
      <c r="K177" s="6" t="s">
        <v>31</v>
      </c>
      <c r="L177" s="6" t="s">
        <v>32</v>
      </c>
      <c r="M177" s="11">
        <v>1</v>
      </c>
      <c r="N177" s="8">
        <v>36.520000000000003</v>
      </c>
      <c r="O177" s="9">
        <v>0</v>
      </c>
      <c r="P177" s="8">
        <v>13.94</v>
      </c>
      <c r="Q177" s="8">
        <v>36.520000000000003</v>
      </c>
      <c r="R177" s="8">
        <v>13.94</v>
      </c>
      <c r="S177" s="8">
        <v>22.580000000000005</v>
      </c>
      <c r="T177" s="10">
        <v>0.61829134720700996</v>
      </c>
      <c r="U177" s="7"/>
      <c r="V177" s="10"/>
      <c r="W177" s="11"/>
      <c r="X177" s="10"/>
    </row>
    <row r="178" spans="1:24" ht="15.6">
      <c r="A178" s="4">
        <v>3506</v>
      </c>
      <c r="B178" s="5">
        <v>46059</v>
      </c>
      <c r="C178" s="1">
        <f t="shared" si="4"/>
        <v>2026</v>
      </c>
      <c r="D178" s="1" t="str">
        <f>"Q" &amp;ROUNDUP(MONTH(SalesDataTable[[#This Row],[Order Date]])/3,0)</f>
        <v>Q1</v>
      </c>
      <c r="E178" s="1">
        <f t="shared" si="5"/>
        <v>2</v>
      </c>
      <c r="F178" s="1" t="str">
        <f>TEXT(SalesDataTable[[#This Row],[Order Date]],"MMM")</f>
        <v>Feb</v>
      </c>
      <c r="G178" s="6" t="s">
        <v>17</v>
      </c>
      <c r="H178" s="6" t="s">
        <v>18</v>
      </c>
      <c r="I178" s="6" t="s">
        <v>36</v>
      </c>
      <c r="J178" s="6" t="s">
        <v>20</v>
      </c>
      <c r="K178" s="6" t="s">
        <v>51</v>
      </c>
      <c r="L178" s="6" t="s">
        <v>62</v>
      </c>
      <c r="M178" s="11">
        <v>3</v>
      </c>
      <c r="N178" s="8">
        <v>50.65</v>
      </c>
      <c r="O178" s="9">
        <v>0</v>
      </c>
      <c r="P178" s="8">
        <v>21.49</v>
      </c>
      <c r="Q178" s="8">
        <v>151.94999999999999</v>
      </c>
      <c r="R178" s="8">
        <v>64.47</v>
      </c>
      <c r="S178" s="8">
        <v>87.47999999999999</v>
      </c>
      <c r="T178" s="10">
        <v>0.57571569595261596</v>
      </c>
      <c r="U178" s="7"/>
      <c r="V178" s="10"/>
      <c r="W178" s="11"/>
      <c r="X178" s="10"/>
    </row>
    <row r="179" spans="1:24" ht="15.6">
      <c r="A179" s="4">
        <v>1314</v>
      </c>
      <c r="B179" s="5">
        <v>46060</v>
      </c>
      <c r="C179" s="1">
        <f t="shared" si="4"/>
        <v>2026</v>
      </c>
      <c r="D179" s="1" t="str">
        <f>"Q" &amp;ROUNDUP(MONTH(SalesDataTable[[#This Row],[Order Date]])/3,0)</f>
        <v>Q1</v>
      </c>
      <c r="E179" s="1">
        <f t="shared" si="5"/>
        <v>2</v>
      </c>
      <c r="F179" s="1" t="str">
        <f>TEXT(SalesDataTable[[#This Row],[Order Date]],"MMM")</f>
        <v>Feb</v>
      </c>
      <c r="G179" s="6" t="s">
        <v>37</v>
      </c>
      <c r="H179" s="6" t="s">
        <v>38</v>
      </c>
      <c r="I179" s="6" t="s">
        <v>19</v>
      </c>
      <c r="J179" s="6" t="s">
        <v>20</v>
      </c>
      <c r="K179" s="6" t="s">
        <v>31</v>
      </c>
      <c r="L179" s="6" t="s">
        <v>32</v>
      </c>
      <c r="M179" s="11">
        <v>2</v>
      </c>
      <c r="N179" s="8">
        <v>37.03</v>
      </c>
      <c r="O179" s="9">
        <v>0.15</v>
      </c>
      <c r="P179" s="8">
        <v>13.87</v>
      </c>
      <c r="Q179" s="8">
        <v>62.951000000000001</v>
      </c>
      <c r="R179" s="8">
        <v>27.74</v>
      </c>
      <c r="S179" s="8">
        <v>35.210999999999999</v>
      </c>
      <c r="T179" s="10">
        <v>0.55933980397451988</v>
      </c>
      <c r="U179" s="7"/>
      <c r="V179" s="10"/>
      <c r="W179" s="11"/>
      <c r="X179" s="10"/>
    </row>
    <row r="180" spans="1:24" ht="15.6">
      <c r="A180" s="4">
        <v>2092</v>
      </c>
      <c r="B180" s="5">
        <v>46060</v>
      </c>
      <c r="C180" s="1">
        <f t="shared" si="4"/>
        <v>2026</v>
      </c>
      <c r="D180" s="1" t="str">
        <f>"Q" &amp;ROUNDUP(MONTH(SalesDataTable[[#This Row],[Order Date]])/3,0)</f>
        <v>Q1</v>
      </c>
      <c r="E180" s="1">
        <f t="shared" si="5"/>
        <v>2</v>
      </c>
      <c r="F180" s="1" t="str">
        <f>TEXT(SalesDataTable[[#This Row],[Order Date]],"MMM")</f>
        <v>Feb</v>
      </c>
      <c r="G180" s="6" t="s">
        <v>28</v>
      </c>
      <c r="H180" s="6" t="s">
        <v>29</v>
      </c>
      <c r="I180" s="6" t="s">
        <v>19</v>
      </c>
      <c r="J180" s="6" t="s">
        <v>30</v>
      </c>
      <c r="K180" s="6" t="s">
        <v>51</v>
      </c>
      <c r="L180" s="6" t="s">
        <v>59</v>
      </c>
      <c r="M180" s="11">
        <v>1</v>
      </c>
      <c r="N180" s="8">
        <v>36.619999999999997</v>
      </c>
      <c r="O180" s="9">
        <v>0</v>
      </c>
      <c r="P180" s="8">
        <v>13.55</v>
      </c>
      <c r="Q180" s="8">
        <v>36.619999999999997</v>
      </c>
      <c r="R180" s="8">
        <v>13.55</v>
      </c>
      <c r="S180" s="8">
        <v>23.069999999999997</v>
      </c>
      <c r="T180" s="10">
        <v>0.62998361551064985</v>
      </c>
      <c r="U180" s="7"/>
      <c r="V180" s="10"/>
      <c r="W180" s="11"/>
      <c r="X180" s="10"/>
    </row>
    <row r="181" spans="1:24" ht="15.6">
      <c r="A181" s="4">
        <v>5083</v>
      </c>
      <c r="B181" s="5">
        <v>46060</v>
      </c>
      <c r="C181" s="1">
        <f t="shared" si="4"/>
        <v>2026</v>
      </c>
      <c r="D181" s="1" t="str">
        <f>"Q" &amp;ROUNDUP(MONTH(SalesDataTable[[#This Row],[Order Date]])/3,0)</f>
        <v>Q1</v>
      </c>
      <c r="E181" s="1">
        <f t="shared" si="5"/>
        <v>2</v>
      </c>
      <c r="F181" s="1" t="str">
        <f>TEXT(SalesDataTable[[#This Row],[Order Date]],"MMM")</f>
        <v>Feb</v>
      </c>
      <c r="G181" s="6" t="s">
        <v>28</v>
      </c>
      <c r="H181" s="6" t="s">
        <v>69</v>
      </c>
      <c r="I181" s="6" t="s">
        <v>36</v>
      </c>
      <c r="J181" s="6" t="s">
        <v>20</v>
      </c>
      <c r="K181" s="6" t="s">
        <v>40</v>
      </c>
      <c r="L181" s="6" t="s">
        <v>57</v>
      </c>
      <c r="M181" s="11">
        <v>1</v>
      </c>
      <c r="N181" s="8">
        <v>81.47</v>
      </c>
      <c r="O181" s="9">
        <v>0</v>
      </c>
      <c r="P181" s="8">
        <v>39.18</v>
      </c>
      <c r="Q181" s="8">
        <v>81.47</v>
      </c>
      <c r="R181" s="8">
        <v>39.18</v>
      </c>
      <c r="S181" s="8">
        <v>42.29</v>
      </c>
      <c r="T181" s="10">
        <v>0.51908678040996681</v>
      </c>
      <c r="U181" s="7"/>
      <c r="V181" s="10"/>
      <c r="W181" s="11"/>
      <c r="X181" s="10"/>
    </row>
    <row r="182" spans="1:24" ht="15.6">
      <c r="A182" s="4">
        <v>582</v>
      </c>
      <c r="B182" s="5">
        <v>46061</v>
      </c>
      <c r="C182" s="1">
        <f t="shared" si="4"/>
        <v>2026</v>
      </c>
      <c r="D182" s="1" t="str">
        <f>"Q" &amp;ROUNDUP(MONTH(SalesDataTable[[#This Row],[Order Date]])/3,0)</f>
        <v>Q1</v>
      </c>
      <c r="E182" s="1">
        <f t="shared" si="5"/>
        <v>2</v>
      </c>
      <c r="F182" s="1" t="str">
        <f>TEXT(SalesDataTable[[#This Row],[Order Date]],"MMM")</f>
        <v>Feb</v>
      </c>
      <c r="G182" s="6" t="s">
        <v>23</v>
      </c>
      <c r="H182" s="6" t="s">
        <v>24</v>
      </c>
      <c r="I182" s="6" t="s">
        <v>25</v>
      </c>
      <c r="J182" s="6" t="s">
        <v>20</v>
      </c>
      <c r="K182" s="6" t="s">
        <v>40</v>
      </c>
      <c r="L182" s="6" t="s">
        <v>68</v>
      </c>
      <c r="M182" s="11">
        <v>12</v>
      </c>
      <c r="N182" s="8">
        <v>122.75</v>
      </c>
      <c r="O182" s="9">
        <v>0.15</v>
      </c>
      <c r="P182" s="8">
        <v>62.51</v>
      </c>
      <c r="Q182" s="8">
        <v>1252.05</v>
      </c>
      <c r="R182" s="8">
        <v>750.12</v>
      </c>
      <c r="S182" s="8">
        <v>501.92999999999995</v>
      </c>
      <c r="T182" s="10">
        <v>0.40088654606445429</v>
      </c>
      <c r="U182" s="7"/>
      <c r="V182" s="10"/>
      <c r="W182" s="11"/>
      <c r="X182" s="10"/>
    </row>
    <row r="183" spans="1:24" ht="15.6">
      <c r="A183" s="4">
        <v>902</v>
      </c>
      <c r="B183" s="5">
        <v>46061</v>
      </c>
      <c r="C183" s="1">
        <f t="shared" si="4"/>
        <v>2026</v>
      </c>
      <c r="D183" s="1" t="str">
        <f>"Q" &amp;ROUNDUP(MONTH(SalesDataTable[[#This Row],[Order Date]])/3,0)</f>
        <v>Q1</v>
      </c>
      <c r="E183" s="1">
        <f t="shared" si="5"/>
        <v>2</v>
      </c>
      <c r="F183" s="1" t="str">
        <f>TEXT(SalesDataTable[[#This Row],[Order Date]],"MMM")</f>
        <v>Feb</v>
      </c>
      <c r="G183" s="6" t="s">
        <v>17</v>
      </c>
      <c r="H183" s="6" t="s">
        <v>53</v>
      </c>
      <c r="I183" s="6" t="s">
        <v>19</v>
      </c>
      <c r="J183" s="6" t="s">
        <v>33</v>
      </c>
      <c r="K183" s="6" t="s">
        <v>51</v>
      </c>
      <c r="L183" s="6" t="s">
        <v>62</v>
      </c>
      <c r="M183" s="11">
        <v>1</v>
      </c>
      <c r="N183" s="8">
        <v>50.38</v>
      </c>
      <c r="O183" s="9">
        <v>0.05</v>
      </c>
      <c r="P183" s="8">
        <v>21.95</v>
      </c>
      <c r="Q183" s="8">
        <v>47.860999999999997</v>
      </c>
      <c r="R183" s="8">
        <v>21.95</v>
      </c>
      <c r="S183" s="8">
        <v>25.910999999999998</v>
      </c>
      <c r="T183" s="10">
        <v>0.54138024696516995</v>
      </c>
      <c r="U183" s="7"/>
      <c r="V183" s="10"/>
      <c r="W183" s="11"/>
      <c r="X183" s="10"/>
    </row>
    <row r="184" spans="1:24" ht="15.6">
      <c r="A184" s="4">
        <v>2396</v>
      </c>
      <c r="B184" s="5">
        <v>46061</v>
      </c>
      <c r="C184" s="1">
        <f t="shared" si="4"/>
        <v>2026</v>
      </c>
      <c r="D184" s="1" t="str">
        <f>"Q" &amp;ROUNDUP(MONTH(SalesDataTable[[#This Row],[Order Date]])/3,0)</f>
        <v>Q1</v>
      </c>
      <c r="E184" s="1">
        <f t="shared" si="5"/>
        <v>2</v>
      </c>
      <c r="F184" s="1" t="str">
        <f>TEXT(SalesDataTable[[#This Row],[Order Date]],"MMM")</f>
        <v>Feb</v>
      </c>
      <c r="G184" s="6" t="s">
        <v>37</v>
      </c>
      <c r="H184" s="6" t="s">
        <v>48</v>
      </c>
      <c r="I184" s="6" t="s">
        <v>19</v>
      </c>
      <c r="J184" s="6" t="s">
        <v>33</v>
      </c>
      <c r="K184" s="6" t="s">
        <v>51</v>
      </c>
      <c r="L184" s="6" t="s">
        <v>62</v>
      </c>
      <c r="M184" s="11">
        <v>2</v>
      </c>
      <c r="N184" s="8">
        <v>50.4</v>
      </c>
      <c r="O184" s="9">
        <v>0</v>
      </c>
      <c r="P184" s="8">
        <v>21.43</v>
      </c>
      <c r="Q184" s="8">
        <v>100.8</v>
      </c>
      <c r="R184" s="8">
        <v>42.86</v>
      </c>
      <c r="S184" s="8">
        <v>57.94</v>
      </c>
      <c r="T184" s="10">
        <v>0.57480158730158726</v>
      </c>
      <c r="U184" s="7"/>
      <c r="V184" s="10"/>
      <c r="W184" s="11"/>
      <c r="X184" s="10"/>
    </row>
    <row r="185" spans="1:24" ht="15.6">
      <c r="A185" s="4">
        <v>2494</v>
      </c>
      <c r="B185" s="5">
        <v>46061</v>
      </c>
      <c r="C185" s="1">
        <f t="shared" si="4"/>
        <v>2026</v>
      </c>
      <c r="D185" s="1" t="str">
        <f>"Q" &amp;ROUNDUP(MONTH(SalesDataTable[[#This Row],[Order Date]])/3,0)</f>
        <v>Q1</v>
      </c>
      <c r="E185" s="1">
        <f t="shared" si="5"/>
        <v>2</v>
      </c>
      <c r="F185" s="1" t="str">
        <f>TEXT(SalesDataTable[[#This Row],[Order Date]],"MMM")</f>
        <v>Feb</v>
      </c>
      <c r="G185" s="6" t="s">
        <v>28</v>
      </c>
      <c r="H185" s="6" t="s">
        <v>42</v>
      </c>
      <c r="I185" s="6" t="s">
        <v>19</v>
      </c>
      <c r="J185" s="6" t="s">
        <v>30</v>
      </c>
      <c r="K185" s="6" t="s">
        <v>26</v>
      </c>
      <c r="L185" s="6" t="s">
        <v>63</v>
      </c>
      <c r="M185" s="11">
        <v>1</v>
      </c>
      <c r="N185" s="8">
        <v>69.98</v>
      </c>
      <c r="O185" s="9">
        <v>0</v>
      </c>
      <c r="P185" s="8">
        <v>33.21</v>
      </c>
      <c r="Q185" s="8">
        <v>69.98</v>
      </c>
      <c r="R185" s="8">
        <v>33.21</v>
      </c>
      <c r="S185" s="8">
        <v>36.770000000000003</v>
      </c>
      <c r="T185" s="10">
        <v>0.52543583881108891</v>
      </c>
      <c r="U185" s="7"/>
      <c r="V185" s="10"/>
      <c r="W185" s="11"/>
      <c r="X185" s="10"/>
    </row>
    <row r="186" spans="1:24" ht="15.6">
      <c r="A186" s="4">
        <v>2925</v>
      </c>
      <c r="B186" s="5">
        <v>46061</v>
      </c>
      <c r="C186" s="1">
        <f t="shared" si="4"/>
        <v>2026</v>
      </c>
      <c r="D186" s="1" t="str">
        <f>"Q" &amp;ROUNDUP(MONTH(SalesDataTable[[#This Row],[Order Date]])/3,0)</f>
        <v>Q1</v>
      </c>
      <c r="E186" s="1">
        <f t="shared" si="5"/>
        <v>2</v>
      </c>
      <c r="F186" s="1" t="str">
        <f>TEXT(SalesDataTable[[#This Row],[Order Date]],"MMM")</f>
        <v>Feb</v>
      </c>
      <c r="G186" s="6" t="s">
        <v>17</v>
      </c>
      <c r="H186" s="6" t="s">
        <v>18</v>
      </c>
      <c r="I186" s="6" t="s">
        <v>36</v>
      </c>
      <c r="J186" s="6" t="s">
        <v>30</v>
      </c>
      <c r="K186" s="6" t="s">
        <v>26</v>
      </c>
      <c r="L186" s="6" t="s">
        <v>27</v>
      </c>
      <c r="M186" s="11">
        <v>3</v>
      </c>
      <c r="N186" s="8">
        <v>90.04</v>
      </c>
      <c r="O186" s="9">
        <v>0.05</v>
      </c>
      <c r="P186" s="8">
        <v>45.25</v>
      </c>
      <c r="Q186" s="8">
        <v>256.61399999999998</v>
      </c>
      <c r="R186" s="8">
        <v>135.75</v>
      </c>
      <c r="S186" s="8">
        <v>120.86399999999998</v>
      </c>
      <c r="T186" s="10">
        <v>0.47099534709719654</v>
      </c>
      <c r="U186" s="7"/>
      <c r="V186" s="10"/>
      <c r="W186" s="11"/>
      <c r="X186" s="10"/>
    </row>
    <row r="187" spans="1:24" ht="15.6">
      <c r="A187" s="4">
        <v>3614</v>
      </c>
      <c r="B187" s="5">
        <v>46061</v>
      </c>
      <c r="C187" s="1">
        <f t="shared" si="4"/>
        <v>2026</v>
      </c>
      <c r="D187" s="1" t="str">
        <f>"Q" &amp;ROUNDUP(MONTH(SalesDataTable[[#This Row],[Order Date]])/3,0)</f>
        <v>Q1</v>
      </c>
      <c r="E187" s="1">
        <f t="shared" si="5"/>
        <v>2</v>
      </c>
      <c r="F187" s="1" t="str">
        <f>TEXT(SalesDataTable[[#This Row],[Order Date]],"MMM")</f>
        <v>Feb</v>
      </c>
      <c r="G187" s="6" t="s">
        <v>23</v>
      </c>
      <c r="H187" s="6" t="s">
        <v>66</v>
      </c>
      <c r="I187" s="6" t="s">
        <v>19</v>
      </c>
      <c r="J187" s="6" t="s">
        <v>30</v>
      </c>
      <c r="K187" s="6" t="s">
        <v>51</v>
      </c>
      <c r="L187" s="6" t="s">
        <v>62</v>
      </c>
      <c r="M187" s="11">
        <v>3</v>
      </c>
      <c r="N187" s="8">
        <v>51.18</v>
      </c>
      <c r="O187" s="9">
        <v>0</v>
      </c>
      <c r="P187" s="8">
        <v>21.95</v>
      </c>
      <c r="Q187" s="8">
        <v>153.54</v>
      </c>
      <c r="R187" s="8">
        <v>65.849999999999994</v>
      </c>
      <c r="S187" s="8">
        <v>87.69</v>
      </c>
      <c r="T187" s="10">
        <v>0.57112153184837833</v>
      </c>
      <c r="U187" s="7"/>
      <c r="V187" s="10"/>
      <c r="W187" s="11"/>
      <c r="X187" s="10"/>
    </row>
    <row r="188" spans="1:24" ht="15.6">
      <c r="A188" s="4">
        <v>4360</v>
      </c>
      <c r="B188" s="5">
        <v>46061</v>
      </c>
      <c r="C188" s="1">
        <f t="shared" si="4"/>
        <v>2026</v>
      </c>
      <c r="D188" s="1" t="str">
        <f>"Q" &amp;ROUNDUP(MONTH(SalesDataTable[[#This Row],[Order Date]])/3,0)</f>
        <v>Q1</v>
      </c>
      <c r="E188" s="1">
        <f t="shared" si="5"/>
        <v>2</v>
      </c>
      <c r="F188" s="1" t="str">
        <f>TEXT(SalesDataTable[[#This Row],[Order Date]],"MMM")</f>
        <v>Feb</v>
      </c>
      <c r="G188" s="6" t="s">
        <v>17</v>
      </c>
      <c r="H188" s="6" t="s">
        <v>67</v>
      </c>
      <c r="I188" s="6" t="s">
        <v>19</v>
      </c>
      <c r="J188" s="6" t="s">
        <v>30</v>
      </c>
      <c r="K188" s="6" t="s">
        <v>31</v>
      </c>
      <c r="L188" s="6" t="s">
        <v>32</v>
      </c>
      <c r="M188" s="11">
        <v>1</v>
      </c>
      <c r="N188" s="8">
        <v>35.69</v>
      </c>
      <c r="O188" s="9">
        <v>0</v>
      </c>
      <c r="P188" s="8">
        <v>13.38</v>
      </c>
      <c r="Q188" s="8">
        <v>35.69</v>
      </c>
      <c r="R188" s="8">
        <v>13.38</v>
      </c>
      <c r="S188" s="8">
        <v>22.309999999999995</v>
      </c>
      <c r="T188" s="10">
        <v>0.62510507144858496</v>
      </c>
      <c r="U188" s="7"/>
      <c r="V188" s="10"/>
      <c r="W188" s="11"/>
      <c r="X188" s="10"/>
    </row>
    <row r="189" spans="1:24" ht="15.6">
      <c r="A189" s="4">
        <v>4582</v>
      </c>
      <c r="B189" s="5">
        <v>46061</v>
      </c>
      <c r="C189" s="1">
        <f t="shared" si="4"/>
        <v>2026</v>
      </c>
      <c r="D189" s="1" t="str">
        <f>"Q" &amp;ROUNDUP(MONTH(SalesDataTable[[#This Row],[Order Date]])/3,0)</f>
        <v>Q1</v>
      </c>
      <c r="E189" s="1">
        <f t="shared" si="5"/>
        <v>2</v>
      </c>
      <c r="F189" s="1" t="str">
        <f>TEXT(SalesDataTable[[#This Row],[Order Date]],"MMM")</f>
        <v>Feb</v>
      </c>
      <c r="G189" s="6" t="s">
        <v>37</v>
      </c>
      <c r="H189" s="6" t="s">
        <v>48</v>
      </c>
      <c r="I189" s="6" t="s">
        <v>19</v>
      </c>
      <c r="J189" s="6" t="s">
        <v>30</v>
      </c>
      <c r="K189" s="6" t="s">
        <v>21</v>
      </c>
      <c r="L189" s="6" t="s">
        <v>39</v>
      </c>
      <c r="M189" s="11">
        <v>3</v>
      </c>
      <c r="N189" s="8">
        <v>50.29</v>
      </c>
      <c r="O189" s="9">
        <v>0.05</v>
      </c>
      <c r="P189" s="8">
        <v>22.87</v>
      </c>
      <c r="Q189" s="8">
        <v>143.32650000000001</v>
      </c>
      <c r="R189" s="8">
        <v>68.61</v>
      </c>
      <c r="S189" s="8">
        <v>74.716500000000011</v>
      </c>
      <c r="T189" s="10">
        <v>0.52130275978273388</v>
      </c>
      <c r="U189" s="7"/>
      <c r="V189" s="10"/>
      <c r="W189" s="11"/>
      <c r="X189" s="10"/>
    </row>
    <row r="190" spans="1:24" ht="15.6">
      <c r="A190" s="4">
        <v>4381</v>
      </c>
      <c r="B190" s="5">
        <v>46062</v>
      </c>
      <c r="C190" s="1">
        <f t="shared" si="4"/>
        <v>2026</v>
      </c>
      <c r="D190" s="1" t="str">
        <f>"Q" &amp;ROUNDUP(MONTH(SalesDataTable[[#This Row],[Order Date]])/3,0)</f>
        <v>Q1</v>
      </c>
      <c r="E190" s="1">
        <f t="shared" si="5"/>
        <v>2</v>
      </c>
      <c r="F190" s="1" t="str">
        <f>TEXT(SalesDataTable[[#This Row],[Order Date]],"MMM")</f>
        <v>Feb</v>
      </c>
      <c r="G190" s="6" t="s">
        <v>23</v>
      </c>
      <c r="H190" s="6" t="s">
        <v>60</v>
      </c>
      <c r="I190" s="6" t="s">
        <v>45</v>
      </c>
      <c r="J190" s="6" t="s">
        <v>20</v>
      </c>
      <c r="K190" s="6" t="s">
        <v>40</v>
      </c>
      <c r="L190" s="6" t="s">
        <v>46</v>
      </c>
      <c r="M190" s="11">
        <v>1</v>
      </c>
      <c r="N190" s="8">
        <v>194.32</v>
      </c>
      <c r="O190" s="9">
        <v>0.05</v>
      </c>
      <c r="P190" s="8">
        <v>102.52</v>
      </c>
      <c r="Q190" s="8">
        <v>184.60399999999998</v>
      </c>
      <c r="R190" s="8">
        <v>102.52</v>
      </c>
      <c r="S190" s="8">
        <v>82.083999999999989</v>
      </c>
      <c r="T190" s="10">
        <v>0.44464908669367942</v>
      </c>
      <c r="U190" s="7"/>
      <c r="V190" s="10"/>
      <c r="W190" s="11"/>
      <c r="X190" s="10"/>
    </row>
    <row r="191" spans="1:24" ht="15.6">
      <c r="A191" s="4">
        <v>4964</v>
      </c>
      <c r="B191" s="5">
        <v>46062</v>
      </c>
      <c r="C191" s="1">
        <f t="shared" si="4"/>
        <v>2026</v>
      </c>
      <c r="D191" s="1" t="str">
        <f>"Q" &amp;ROUNDUP(MONTH(SalesDataTable[[#This Row],[Order Date]])/3,0)</f>
        <v>Q1</v>
      </c>
      <c r="E191" s="1">
        <f t="shared" si="5"/>
        <v>2</v>
      </c>
      <c r="F191" s="1" t="str">
        <f>TEXT(SalesDataTable[[#This Row],[Order Date]],"MMM")</f>
        <v>Feb</v>
      </c>
      <c r="G191" s="6" t="s">
        <v>37</v>
      </c>
      <c r="H191" s="6" t="s">
        <v>64</v>
      </c>
      <c r="I191" s="6" t="s">
        <v>36</v>
      </c>
      <c r="J191" s="6" t="s">
        <v>30</v>
      </c>
      <c r="K191" s="6" t="s">
        <v>51</v>
      </c>
      <c r="L191" s="6" t="s">
        <v>52</v>
      </c>
      <c r="M191" s="11">
        <v>4</v>
      </c>
      <c r="N191" s="8">
        <v>40.44</v>
      </c>
      <c r="O191" s="9">
        <v>0</v>
      </c>
      <c r="P191" s="8">
        <v>14.75</v>
      </c>
      <c r="Q191" s="8">
        <v>161.76</v>
      </c>
      <c r="R191" s="8">
        <v>59</v>
      </c>
      <c r="S191" s="8">
        <v>102.75999999999999</v>
      </c>
      <c r="T191" s="10">
        <v>0.63526211671612265</v>
      </c>
      <c r="U191" s="7"/>
      <c r="V191" s="10"/>
      <c r="W191" s="11"/>
      <c r="X191" s="10"/>
    </row>
    <row r="192" spans="1:24" ht="15.6">
      <c r="A192" s="4">
        <v>255</v>
      </c>
      <c r="B192" s="5">
        <v>46063</v>
      </c>
      <c r="C192" s="1">
        <f t="shared" si="4"/>
        <v>2026</v>
      </c>
      <c r="D192" s="1" t="str">
        <f>"Q" &amp;ROUNDUP(MONTH(SalesDataTable[[#This Row],[Order Date]])/3,0)</f>
        <v>Q1</v>
      </c>
      <c r="E192" s="1">
        <f t="shared" si="5"/>
        <v>2</v>
      </c>
      <c r="F192" s="1" t="str">
        <f>TEXT(SalesDataTable[[#This Row],[Order Date]],"MMM")</f>
        <v>Feb</v>
      </c>
      <c r="G192" s="6" t="s">
        <v>37</v>
      </c>
      <c r="H192" s="6" t="s">
        <v>48</v>
      </c>
      <c r="I192" s="6" t="s">
        <v>19</v>
      </c>
      <c r="J192" s="6" t="s">
        <v>30</v>
      </c>
      <c r="K192" s="6" t="s">
        <v>31</v>
      </c>
      <c r="L192" s="6" t="s">
        <v>61</v>
      </c>
      <c r="M192" s="11">
        <v>3</v>
      </c>
      <c r="N192" s="8">
        <v>134.53</v>
      </c>
      <c r="O192" s="9">
        <v>0.1</v>
      </c>
      <c r="P192" s="8">
        <v>69.12</v>
      </c>
      <c r="Q192" s="8">
        <v>363.23100000000005</v>
      </c>
      <c r="R192" s="8">
        <v>207.36</v>
      </c>
      <c r="S192" s="8">
        <v>155.87100000000004</v>
      </c>
      <c r="T192" s="10">
        <v>0.42912361555043488</v>
      </c>
      <c r="U192" s="7"/>
      <c r="V192" s="10"/>
      <c r="W192" s="11"/>
      <c r="X192" s="10"/>
    </row>
    <row r="193" spans="1:24" ht="15.6">
      <c r="A193" s="4">
        <v>2178</v>
      </c>
      <c r="B193" s="5">
        <v>46063</v>
      </c>
      <c r="C193" s="1">
        <f t="shared" si="4"/>
        <v>2026</v>
      </c>
      <c r="D193" s="1" t="str">
        <f>"Q" &amp;ROUNDUP(MONTH(SalesDataTable[[#This Row],[Order Date]])/3,0)</f>
        <v>Q1</v>
      </c>
      <c r="E193" s="1">
        <f t="shared" si="5"/>
        <v>2</v>
      </c>
      <c r="F193" s="1" t="str">
        <f>TEXT(SalesDataTable[[#This Row],[Order Date]],"MMM")</f>
        <v>Feb</v>
      </c>
      <c r="G193" s="6" t="s">
        <v>28</v>
      </c>
      <c r="H193" s="6" t="s">
        <v>29</v>
      </c>
      <c r="I193" s="6" t="s">
        <v>45</v>
      </c>
      <c r="J193" s="6" t="s">
        <v>30</v>
      </c>
      <c r="K193" s="6" t="s">
        <v>26</v>
      </c>
      <c r="L193" s="6" t="s">
        <v>54</v>
      </c>
      <c r="M193" s="11">
        <v>6</v>
      </c>
      <c r="N193" s="8">
        <v>154.05000000000001</v>
      </c>
      <c r="O193" s="9">
        <v>0</v>
      </c>
      <c r="P193" s="8">
        <v>79.25</v>
      </c>
      <c r="Q193" s="8">
        <v>924.30000000000007</v>
      </c>
      <c r="R193" s="8">
        <v>475.5</v>
      </c>
      <c r="S193" s="8">
        <v>448.80000000000007</v>
      </c>
      <c r="T193" s="10">
        <v>0.4855566374553717</v>
      </c>
      <c r="U193" s="7"/>
      <c r="V193" s="10"/>
      <c r="W193" s="11"/>
      <c r="X193" s="10"/>
    </row>
    <row r="194" spans="1:24" ht="15.6">
      <c r="A194" s="4">
        <v>3416</v>
      </c>
      <c r="B194" s="5">
        <v>46063</v>
      </c>
      <c r="C194" s="1">
        <f t="shared" si="4"/>
        <v>2026</v>
      </c>
      <c r="D194" s="1" t="str">
        <f>"Q" &amp;ROUNDUP(MONTH(SalesDataTable[[#This Row],[Order Date]])/3,0)</f>
        <v>Q1</v>
      </c>
      <c r="E194" s="1">
        <f t="shared" si="5"/>
        <v>2</v>
      </c>
      <c r="F194" s="1" t="str">
        <f>TEXT(SalesDataTable[[#This Row],[Order Date]],"MMM")</f>
        <v>Feb</v>
      </c>
      <c r="G194" s="6" t="s">
        <v>28</v>
      </c>
      <c r="H194" s="6" t="s">
        <v>29</v>
      </c>
      <c r="I194" s="6" t="s">
        <v>19</v>
      </c>
      <c r="J194" s="6" t="s">
        <v>30</v>
      </c>
      <c r="K194" s="6" t="s">
        <v>31</v>
      </c>
      <c r="L194" s="6" t="s">
        <v>61</v>
      </c>
      <c r="M194" s="11">
        <v>1</v>
      </c>
      <c r="N194" s="8">
        <v>135.4</v>
      </c>
      <c r="O194" s="9">
        <v>0</v>
      </c>
      <c r="P194" s="8">
        <v>67.56</v>
      </c>
      <c r="Q194" s="8">
        <v>135.4</v>
      </c>
      <c r="R194" s="8">
        <v>67.56</v>
      </c>
      <c r="S194" s="8">
        <v>67.84</v>
      </c>
      <c r="T194" s="10">
        <v>0.50103397341211231</v>
      </c>
      <c r="U194" s="7"/>
      <c r="V194" s="10"/>
      <c r="W194" s="11"/>
      <c r="X194" s="10"/>
    </row>
    <row r="195" spans="1:24" ht="15.6">
      <c r="A195" s="4">
        <v>3854</v>
      </c>
      <c r="B195" s="5">
        <v>46063</v>
      </c>
      <c r="C195" s="1">
        <f t="shared" ref="C195:C258" si="6">YEAR(B195)</f>
        <v>2026</v>
      </c>
      <c r="D195" s="1" t="str">
        <f>"Q" &amp;ROUNDUP(MONTH(SalesDataTable[[#This Row],[Order Date]])/3,0)</f>
        <v>Q1</v>
      </c>
      <c r="E195" s="1">
        <f t="shared" ref="E195:E258" si="7">MONTH(B195)</f>
        <v>2</v>
      </c>
      <c r="F195" s="1" t="str">
        <f>TEXT(SalesDataTable[[#This Row],[Order Date]],"MMM")</f>
        <v>Feb</v>
      </c>
      <c r="G195" s="6" t="s">
        <v>17</v>
      </c>
      <c r="H195" s="6" t="s">
        <v>18</v>
      </c>
      <c r="I195" s="6" t="s">
        <v>19</v>
      </c>
      <c r="J195" s="6" t="s">
        <v>30</v>
      </c>
      <c r="K195" s="6" t="s">
        <v>21</v>
      </c>
      <c r="L195" s="6" t="s">
        <v>43</v>
      </c>
      <c r="M195" s="11">
        <v>2</v>
      </c>
      <c r="N195" s="8">
        <v>41.03</v>
      </c>
      <c r="O195" s="9">
        <v>0</v>
      </c>
      <c r="P195" s="8">
        <v>16.260000000000002</v>
      </c>
      <c r="Q195" s="8">
        <v>82.06</v>
      </c>
      <c r="R195" s="8">
        <v>32.520000000000003</v>
      </c>
      <c r="S195" s="8">
        <v>49.54</v>
      </c>
      <c r="T195" s="10">
        <v>0.60370460638557155</v>
      </c>
      <c r="U195" s="7"/>
      <c r="V195" s="10"/>
      <c r="W195" s="11"/>
      <c r="X195" s="10"/>
    </row>
    <row r="196" spans="1:24" ht="15.6">
      <c r="A196" s="4">
        <v>3952</v>
      </c>
      <c r="B196" s="5">
        <v>46063</v>
      </c>
      <c r="C196" s="1">
        <f t="shared" si="6"/>
        <v>2026</v>
      </c>
      <c r="D196" s="1" t="str">
        <f>"Q" &amp;ROUNDUP(MONTH(SalesDataTable[[#This Row],[Order Date]])/3,0)</f>
        <v>Q1</v>
      </c>
      <c r="E196" s="1">
        <f t="shared" si="7"/>
        <v>2</v>
      </c>
      <c r="F196" s="1" t="str">
        <f>TEXT(SalesDataTable[[#This Row],[Order Date]],"MMM")</f>
        <v>Feb</v>
      </c>
      <c r="G196" s="6" t="s">
        <v>37</v>
      </c>
      <c r="H196" s="6" t="s">
        <v>50</v>
      </c>
      <c r="I196" s="6" t="s">
        <v>45</v>
      </c>
      <c r="J196" s="6" t="s">
        <v>30</v>
      </c>
      <c r="K196" s="6" t="s">
        <v>21</v>
      </c>
      <c r="L196" s="6" t="s">
        <v>22</v>
      </c>
      <c r="M196" s="11">
        <v>1</v>
      </c>
      <c r="N196" s="8">
        <v>81.44</v>
      </c>
      <c r="O196" s="9">
        <v>0.05</v>
      </c>
      <c r="P196" s="8">
        <v>43.9</v>
      </c>
      <c r="Q196" s="8">
        <v>77.367999999999995</v>
      </c>
      <c r="R196" s="8">
        <v>43.9</v>
      </c>
      <c r="S196" s="8">
        <v>33.467999999999996</v>
      </c>
      <c r="T196" s="10">
        <v>0.43258194602419603</v>
      </c>
      <c r="U196" s="7"/>
      <c r="V196" s="10"/>
      <c r="W196" s="11"/>
      <c r="X196" s="10"/>
    </row>
    <row r="197" spans="1:24" ht="15.6">
      <c r="A197" s="4">
        <v>4076</v>
      </c>
      <c r="B197" s="5">
        <v>46063</v>
      </c>
      <c r="C197" s="1">
        <f t="shared" si="6"/>
        <v>2026</v>
      </c>
      <c r="D197" s="1" t="str">
        <f>"Q" &amp;ROUNDUP(MONTH(SalesDataTable[[#This Row],[Order Date]])/3,0)</f>
        <v>Q1</v>
      </c>
      <c r="E197" s="1">
        <f t="shared" si="7"/>
        <v>2</v>
      </c>
      <c r="F197" s="1" t="str">
        <f>TEXT(SalesDataTable[[#This Row],[Order Date]],"MMM")</f>
        <v>Feb</v>
      </c>
      <c r="G197" s="6" t="s">
        <v>17</v>
      </c>
      <c r="H197" s="6" t="s">
        <v>18</v>
      </c>
      <c r="I197" s="6" t="s">
        <v>25</v>
      </c>
      <c r="J197" s="6" t="s">
        <v>33</v>
      </c>
      <c r="K197" s="6" t="s">
        <v>40</v>
      </c>
      <c r="L197" s="6" t="s">
        <v>68</v>
      </c>
      <c r="M197" s="11">
        <v>8</v>
      </c>
      <c r="N197" s="8">
        <v>122.19</v>
      </c>
      <c r="O197" s="9">
        <v>0.1</v>
      </c>
      <c r="P197" s="8">
        <v>60</v>
      </c>
      <c r="Q197" s="8">
        <v>879.76800000000003</v>
      </c>
      <c r="R197" s="8">
        <v>480</v>
      </c>
      <c r="S197" s="8">
        <v>399.76800000000003</v>
      </c>
      <c r="T197" s="10">
        <v>0.45440161497121973</v>
      </c>
      <c r="U197" s="7"/>
      <c r="V197" s="10"/>
      <c r="W197" s="11"/>
      <c r="X197" s="10"/>
    </row>
    <row r="198" spans="1:24" ht="15.6">
      <c r="A198" s="4">
        <v>4156</v>
      </c>
      <c r="B198" s="5">
        <v>46063</v>
      </c>
      <c r="C198" s="1">
        <f t="shared" si="6"/>
        <v>2026</v>
      </c>
      <c r="D198" s="1" t="str">
        <f>"Q" &amp;ROUNDUP(MONTH(SalesDataTable[[#This Row],[Order Date]])/3,0)</f>
        <v>Q1</v>
      </c>
      <c r="E198" s="1">
        <f t="shared" si="7"/>
        <v>2</v>
      </c>
      <c r="F198" s="1" t="str">
        <f>TEXT(SalesDataTable[[#This Row],[Order Date]],"MMM")</f>
        <v>Feb</v>
      </c>
      <c r="G198" s="6" t="s">
        <v>28</v>
      </c>
      <c r="H198" s="6" t="s">
        <v>69</v>
      </c>
      <c r="I198" s="6" t="s">
        <v>36</v>
      </c>
      <c r="J198" s="6" t="s">
        <v>20</v>
      </c>
      <c r="K198" s="6" t="s">
        <v>26</v>
      </c>
      <c r="L198" s="6" t="s">
        <v>34</v>
      </c>
      <c r="M198" s="11">
        <v>2</v>
      </c>
      <c r="N198" s="8">
        <v>146.33000000000001</v>
      </c>
      <c r="O198" s="9">
        <v>0.1</v>
      </c>
      <c r="P198" s="8">
        <v>81.34</v>
      </c>
      <c r="Q198" s="8">
        <v>263.39400000000001</v>
      </c>
      <c r="R198" s="8">
        <v>162.68</v>
      </c>
      <c r="S198" s="8">
        <v>100.714</v>
      </c>
      <c r="T198" s="10">
        <v>0.38237013751262366</v>
      </c>
      <c r="U198" s="7"/>
      <c r="V198" s="10"/>
      <c r="W198" s="11"/>
      <c r="X198" s="10"/>
    </row>
    <row r="199" spans="1:24" ht="15.6">
      <c r="A199" s="4">
        <v>4260</v>
      </c>
      <c r="B199" s="5">
        <v>46063</v>
      </c>
      <c r="C199" s="1">
        <f t="shared" si="6"/>
        <v>2026</v>
      </c>
      <c r="D199" s="1" t="str">
        <f>"Q" &amp;ROUNDUP(MONTH(SalesDataTable[[#This Row],[Order Date]])/3,0)</f>
        <v>Q1</v>
      </c>
      <c r="E199" s="1">
        <f t="shared" si="7"/>
        <v>2</v>
      </c>
      <c r="F199" s="1" t="str">
        <f>TEXT(SalesDataTable[[#This Row],[Order Date]],"MMM")</f>
        <v>Feb</v>
      </c>
      <c r="G199" s="6" t="s">
        <v>28</v>
      </c>
      <c r="H199" s="6" t="s">
        <v>69</v>
      </c>
      <c r="I199" s="6" t="s">
        <v>45</v>
      </c>
      <c r="J199" s="6" t="s">
        <v>20</v>
      </c>
      <c r="K199" s="6" t="s">
        <v>31</v>
      </c>
      <c r="L199" s="6" t="s">
        <v>61</v>
      </c>
      <c r="M199" s="11">
        <v>1</v>
      </c>
      <c r="N199" s="8">
        <v>131.24</v>
      </c>
      <c r="O199" s="9">
        <v>0.05</v>
      </c>
      <c r="P199" s="8">
        <v>66.14</v>
      </c>
      <c r="Q199" s="8">
        <v>124.678</v>
      </c>
      <c r="R199" s="8">
        <v>66.14</v>
      </c>
      <c r="S199" s="8">
        <v>58.537999999999997</v>
      </c>
      <c r="T199" s="10">
        <v>0.46951346669019395</v>
      </c>
      <c r="U199" s="7"/>
      <c r="V199" s="10"/>
      <c r="W199" s="11"/>
      <c r="X199" s="10"/>
    </row>
    <row r="200" spans="1:24" ht="15.6">
      <c r="A200" s="4">
        <v>4294</v>
      </c>
      <c r="B200" s="5">
        <v>46063</v>
      </c>
      <c r="C200" s="1">
        <f t="shared" si="6"/>
        <v>2026</v>
      </c>
      <c r="D200" s="1" t="str">
        <f>"Q" &amp;ROUNDUP(MONTH(SalesDataTable[[#This Row],[Order Date]])/3,0)</f>
        <v>Q1</v>
      </c>
      <c r="E200" s="1">
        <f t="shared" si="7"/>
        <v>2</v>
      </c>
      <c r="F200" s="1" t="str">
        <f>TEXT(SalesDataTable[[#This Row],[Order Date]],"MMM")</f>
        <v>Feb</v>
      </c>
      <c r="G200" s="6" t="s">
        <v>23</v>
      </c>
      <c r="H200" s="6" t="s">
        <v>24</v>
      </c>
      <c r="I200" s="6" t="s">
        <v>25</v>
      </c>
      <c r="J200" s="6" t="s">
        <v>30</v>
      </c>
      <c r="K200" s="6" t="s">
        <v>51</v>
      </c>
      <c r="L200" s="6" t="s">
        <v>62</v>
      </c>
      <c r="M200" s="11">
        <v>5</v>
      </c>
      <c r="N200" s="8">
        <v>51.37</v>
      </c>
      <c r="O200" s="9">
        <v>0.05</v>
      </c>
      <c r="P200" s="8">
        <v>21.81</v>
      </c>
      <c r="Q200" s="8">
        <v>244.00749999999996</v>
      </c>
      <c r="R200" s="8">
        <v>109.05</v>
      </c>
      <c r="S200" s="8">
        <v>134.95749999999998</v>
      </c>
      <c r="T200" s="10">
        <v>0.55308750755612024</v>
      </c>
      <c r="U200" s="7"/>
      <c r="V200" s="10"/>
      <c r="W200" s="11"/>
      <c r="X200" s="10"/>
    </row>
    <row r="201" spans="1:24" ht="15.6">
      <c r="A201" s="4">
        <v>1019</v>
      </c>
      <c r="B201" s="5">
        <v>46064</v>
      </c>
      <c r="C201" s="1">
        <f t="shared" si="6"/>
        <v>2026</v>
      </c>
      <c r="D201" s="1" t="str">
        <f>"Q" &amp;ROUNDUP(MONTH(SalesDataTable[[#This Row],[Order Date]])/3,0)</f>
        <v>Q1</v>
      </c>
      <c r="E201" s="1">
        <f t="shared" si="7"/>
        <v>2</v>
      </c>
      <c r="F201" s="1" t="str">
        <f>TEXT(SalesDataTable[[#This Row],[Order Date]],"MMM")</f>
        <v>Feb</v>
      </c>
      <c r="G201" s="6" t="s">
        <v>23</v>
      </c>
      <c r="H201" s="6" t="s">
        <v>60</v>
      </c>
      <c r="I201" s="6" t="s">
        <v>36</v>
      </c>
      <c r="J201" s="6" t="s">
        <v>30</v>
      </c>
      <c r="K201" s="6" t="s">
        <v>40</v>
      </c>
      <c r="L201" s="6" t="s">
        <v>68</v>
      </c>
      <c r="M201" s="11">
        <v>5</v>
      </c>
      <c r="N201" s="8">
        <v>121.94</v>
      </c>
      <c r="O201" s="9">
        <v>0</v>
      </c>
      <c r="P201" s="8">
        <v>62.3</v>
      </c>
      <c r="Q201" s="8">
        <v>609.70000000000005</v>
      </c>
      <c r="R201" s="8">
        <v>311.5</v>
      </c>
      <c r="S201" s="8">
        <v>298.20000000000005</v>
      </c>
      <c r="T201" s="10">
        <v>0.48909299655568317</v>
      </c>
      <c r="U201" s="7"/>
      <c r="V201" s="10"/>
      <c r="W201" s="11"/>
      <c r="X201" s="10"/>
    </row>
    <row r="202" spans="1:24" ht="15.6">
      <c r="A202" s="4">
        <v>1471</v>
      </c>
      <c r="B202" s="5">
        <v>46064</v>
      </c>
      <c r="C202" s="1">
        <f t="shared" si="6"/>
        <v>2026</v>
      </c>
      <c r="D202" s="1" t="str">
        <f>"Q" &amp;ROUNDUP(MONTH(SalesDataTable[[#This Row],[Order Date]])/3,0)</f>
        <v>Q1</v>
      </c>
      <c r="E202" s="1">
        <f t="shared" si="7"/>
        <v>2</v>
      </c>
      <c r="F202" s="1" t="str">
        <f>TEXT(SalesDataTable[[#This Row],[Order Date]],"MMM")</f>
        <v>Feb</v>
      </c>
      <c r="G202" s="6" t="s">
        <v>17</v>
      </c>
      <c r="H202" s="6" t="s">
        <v>18</v>
      </c>
      <c r="I202" s="6" t="s">
        <v>19</v>
      </c>
      <c r="J202" s="6" t="s">
        <v>20</v>
      </c>
      <c r="K202" s="6" t="s">
        <v>40</v>
      </c>
      <c r="L202" s="6" t="s">
        <v>68</v>
      </c>
      <c r="M202" s="11">
        <v>4</v>
      </c>
      <c r="N202" s="8">
        <v>124.55</v>
      </c>
      <c r="O202" s="9">
        <v>0</v>
      </c>
      <c r="P202" s="8">
        <v>60.41</v>
      </c>
      <c r="Q202" s="8">
        <v>498.2</v>
      </c>
      <c r="R202" s="8">
        <v>241.64</v>
      </c>
      <c r="S202" s="8">
        <v>256.56</v>
      </c>
      <c r="T202" s="10">
        <v>0.51497390606182258</v>
      </c>
      <c r="U202" s="7"/>
      <c r="V202" s="10"/>
      <c r="W202" s="11"/>
      <c r="X202" s="10"/>
    </row>
    <row r="203" spans="1:24" ht="15.6">
      <c r="A203" s="4">
        <v>2520</v>
      </c>
      <c r="B203" s="5">
        <v>46064</v>
      </c>
      <c r="C203" s="1">
        <f t="shared" si="6"/>
        <v>2026</v>
      </c>
      <c r="D203" s="1" t="str">
        <f>"Q" &amp;ROUNDUP(MONTH(SalesDataTable[[#This Row],[Order Date]])/3,0)</f>
        <v>Q1</v>
      </c>
      <c r="E203" s="1">
        <f t="shared" si="7"/>
        <v>2</v>
      </c>
      <c r="F203" s="1" t="str">
        <f>TEXT(SalesDataTable[[#This Row],[Order Date]],"MMM")</f>
        <v>Feb</v>
      </c>
      <c r="G203" s="6" t="s">
        <v>23</v>
      </c>
      <c r="H203" s="6" t="s">
        <v>66</v>
      </c>
      <c r="I203" s="6" t="s">
        <v>25</v>
      </c>
      <c r="J203" s="6" t="s">
        <v>33</v>
      </c>
      <c r="K203" s="6" t="s">
        <v>40</v>
      </c>
      <c r="L203" s="6" t="s">
        <v>41</v>
      </c>
      <c r="M203" s="11">
        <v>10</v>
      </c>
      <c r="N203" s="8">
        <v>343.77</v>
      </c>
      <c r="O203" s="9">
        <v>0.15</v>
      </c>
      <c r="P203" s="8">
        <v>195.29</v>
      </c>
      <c r="Q203" s="8">
        <v>2922.0449999999996</v>
      </c>
      <c r="R203" s="8">
        <v>1952.8999999999999</v>
      </c>
      <c r="S203" s="8">
        <v>969.14499999999975</v>
      </c>
      <c r="T203" s="10">
        <v>0.33166669233362245</v>
      </c>
      <c r="U203" s="7"/>
      <c r="V203" s="10"/>
      <c r="W203" s="11"/>
      <c r="X203" s="10"/>
    </row>
    <row r="204" spans="1:24" ht="15.6">
      <c r="A204" s="4">
        <v>4649</v>
      </c>
      <c r="B204" s="5">
        <v>46064</v>
      </c>
      <c r="C204" s="1">
        <f t="shared" si="6"/>
        <v>2026</v>
      </c>
      <c r="D204" s="1" t="str">
        <f>"Q" &amp;ROUNDUP(MONTH(SalesDataTable[[#This Row],[Order Date]])/3,0)</f>
        <v>Q1</v>
      </c>
      <c r="E204" s="1">
        <f t="shared" si="7"/>
        <v>2</v>
      </c>
      <c r="F204" s="1" t="str">
        <f>TEXT(SalesDataTable[[#This Row],[Order Date]],"MMM")</f>
        <v>Feb</v>
      </c>
      <c r="G204" s="6" t="s">
        <v>23</v>
      </c>
      <c r="H204" s="6" t="s">
        <v>24</v>
      </c>
      <c r="I204" s="6" t="s">
        <v>45</v>
      </c>
      <c r="J204" s="6" t="s">
        <v>20</v>
      </c>
      <c r="K204" s="6" t="s">
        <v>21</v>
      </c>
      <c r="L204" s="6" t="s">
        <v>22</v>
      </c>
      <c r="M204" s="11">
        <v>1</v>
      </c>
      <c r="N204" s="8">
        <v>81.819999999999993</v>
      </c>
      <c r="O204" s="9">
        <v>0.05</v>
      </c>
      <c r="P204" s="8">
        <v>43.83</v>
      </c>
      <c r="Q204" s="8">
        <v>77.728999999999985</v>
      </c>
      <c r="R204" s="8">
        <v>43.83</v>
      </c>
      <c r="S204" s="8">
        <v>33.898999999999987</v>
      </c>
      <c r="T204" s="10">
        <v>0.43611779387358635</v>
      </c>
      <c r="U204" s="7"/>
      <c r="V204" s="10"/>
      <c r="W204" s="11"/>
      <c r="X204" s="10"/>
    </row>
    <row r="205" spans="1:24" ht="15.6">
      <c r="A205" s="4">
        <v>4545</v>
      </c>
      <c r="B205" s="5">
        <v>46065</v>
      </c>
      <c r="C205" s="1">
        <f t="shared" si="6"/>
        <v>2026</v>
      </c>
      <c r="D205" s="1" t="str">
        <f>"Q" &amp;ROUNDUP(MONTH(SalesDataTable[[#This Row],[Order Date]])/3,0)</f>
        <v>Q1</v>
      </c>
      <c r="E205" s="1">
        <f t="shared" si="7"/>
        <v>2</v>
      </c>
      <c r="F205" s="1" t="str">
        <f>TEXT(SalesDataTable[[#This Row],[Order Date]],"MMM")</f>
        <v>Feb</v>
      </c>
      <c r="G205" s="6" t="s">
        <v>17</v>
      </c>
      <c r="H205" s="6" t="s">
        <v>53</v>
      </c>
      <c r="I205" s="6" t="s">
        <v>36</v>
      </c>
      <c r="J205" s="6" t="s">
        <v>30</v>
      </c>
      <c r="K205" s="6" t="s">
        <v>31</v>
      </c>
      <c r="L205" s="6" t="s">
        <v>32</v>
      </c>
      <c r="M205" s="11">
        <v>1</v>
      </c>
      <c r="N205" s="8">
        <v>36.58</v>
      </c>
      <c r="O205" s="9">
        <v>0.1</v>
      </c>
      <c r="P205" s="8">
        <v>13.76</v>
      </c>
      <c r="Q205" s="8">
        <v>32.921999999999997</v>
      </c>
      <c r="R205" s="8">
        <v>13.76</v>
      </c>
      <c r="S205" s="8">
        <v>19.161999999999999</v>
      </c>
      <c r="T205" s="10">
        <v>0.58204240325618128</v>
      </c>
      <c r="U205" s="7"/>
      <c r="V205" s="10"/>
      <c r="W205" s="11"/>
      <c r="X205" s="10"/>
    </row>
    <row r="206" spans="1:24" ht="15.6">
      <c r="A206" s="4">
        <v>285</v>
      </c>
      <c r="B206" s="5">
        <v>46066</v>
      </c>
      <c r="C206" s="1">
        <f t="shared" si="6"/>
        <v>2026</v>
      </c>
      <c r="D206" s="1" t="str">
        <f>"Q" &amp;ROUNDUP(MONTH(SalesDataTable[[#This Row],[Order Date]])/3,0)</f>
        <v>Q1</v>
      </c>
      <c r="E206" s="1">
        <f t="shared" si="7"/>
        <v>2</v>
      </c>
      <c r="F206" s="1" t="str">
        <f>TEXT(SalesDataTable[[#This Row],[Order Date]],"MMM")</f>
        <v>Feb</v>
      </c>
      <c r="G206" s="6" t="s">
        <v>37</v>
      </c>
      <c r="H206" s="6" t="s">
        <v>50</v>
      </c>
      <c r="I206" s="6" t="s">
        <v>36</v>
      </c>
      <c r="J206" s="6" t="s">
        <v>30</v>
      </c>
      <c r="K206" s="6" t="s">
        <v>26</v>
      </c>
      <c r="L206" s="6" t="s">
        <v>27</v>
      </c>
      <c r="M206" s="11">
        <v>4</v>
      </c>
      <c r="N206" s="8">
        <v>92.87</v>
      </c>
      <c r="O206" s="9">
        <v>0</v>
      </c>
      <c r="P206" s="8">
        <v>44.95</v>
      </c>
      <c r="Q206" s="8">
        <v>371.48</v>
      </c>
      <c r="R206" s="8">
        <v>179.8</v>
      </c>
      <c r="S206" s="8">
        <v>191.68</v>
      </c>
      <c r="T206" s="10">
        <v>0.51599009367933668</v>
      </c>
      <c r="U206" s="7"/>
      <c r="V206" s="10"/>
      <c r="W206" s="11"/>
      <c r="X206" s="10"/>
    </row>
    <row r="207" spans="1:24" ht="15.6">
      <c r="A207" s="4">
        <v>1499</v>
      </c>
      <c r="B207" s="5">
        <v>46066</v>
      </c>
      <c r="C207" s="1">
        <f t="shared" si="6"/>
        <v>2026</v>
      </c>
      <c r="D207" s="1" t="str">
        <f>"Q" &amp;ROUNDUP(MONTH(SalesDataTable[[#This Row],[Order Date]])/3,0)</f>
        <v>Q1</v>
      </c>
      <c r="E207" s="1">
        <f t="shared" si="7"/>
        <v>2</v>
      </c>
      <c r="F207" s="1" t="str">
        <f>TEXT(SalesDataTable[[#This Row],[Order Date]],"MMM")</f>
        <v>Feb</v>
      </c>
      <c r="G207" s="6" t="s">
        <v>37</v>
      </c>
      <c r="H207" s="6" t="s">
        <v>50</v>
      </c>
      <c r="I207" s="6" t="s">
        <v>19</v>
      </c>
      <c r="J207" s="6" t="s">
        <v>30</v>
      </c>
      <c r="K207" s="6" t="s">
        <v>21</v>
      </c>
      <c r="L207" s="6" t="s">
        <v>43</v>
      </c>
      <c r="M207" s="11">
        <v>2</v>
      </c>
      <c r="N207" s="8">
        <v>41.21</v>
      </c>
      <c r="O207" s="9">
        <v>0</v>
      </c>
      <c r="P207" s="8">
        <v>16.64</v>
      </c>
      <c r="Q207" s="8">
        <v>82.42</v>
      </c>
      <c r="R207" s="8">
        <v>33.28</v>
      </c>
      <c r="S207" s="8">
        <v>49.14</v>
      </c>
      <c r="T207" s="10">
        <v>0.59621451104100942</v>
      </c>
      <c r="U207" s="7"/>
      <c r="V207" s="10"/>
      <c r="W207" s="11"/>
      <c r="X207" s="10"/>
    </row>
    <row r="208" spans="1:24" ht="15.6">
      <c r="A208" s="4">
        <v>2615</v>
      </c>
      <c r="B208" s="5">
        <v>46066</v>
      </c>
      <c r="C208" s="1">
        <f t="shared" si="6"/>
        <v>2026</v>
      </c>
      <c r="D208" s="1" t="str">
        <f>"Q" &amp;ROUNDUP(MONTH(SalesDataTable[[#This Row],[Order Date]])/3,0)</f>
        <v>Q1</v>
      </c>
      <c r="E208" s="1">
        <f t="shared" si="7"/>
        <v>2</v>
      </c>
      <c r="F208" s="1" t="str">
        <f>TEXT(SalesDataTable[[#This Row],[Order Date]],"MMM")</f>
        <v>Feb</v>
      </c>
      <c r="G208" s="6" t="s">
        <v>17</v>
      </c>
      <c r="H208" s="6" t="s">
        <v>67</v>
      </c>
      <c r="I208" s="6" t="s">
        <v>19</v>
      </c>
      <c r="J208" s="6" t="s">
        <v>20</v>
      </c>
      <c r="K208" s="6" t="s">
        <v>26</v>
      </c>
      <c r="L208" s="6" t="s">
        <v>54</v>
      </c>
      <c r="M208" s="11">
        <v>6</v>
      </c>
      <c r="N208" s="8">
        <v>155.79</v>
      </c>
      <c r="O208" s="9">
        <v>0</v>
      </c>
      <c r="P208" s="8">
        <v>77.48</v>
      </c>
      <c r="Q208" s="8">
        <v>934.74</v>
      </c>
      <c r="R208" s="8">
        <v>464.88</v>
      </c>
      <c r="S208" s="8">
        <v>469.86</v>
      </c>
      <c r="T208" s="10">
        <v>0.50266384235188399</v>
      </c>
      <c r="U208" s="7"/>
      <c r="V208" s="10"/>
      <c r="W208" s="11"/>
      <c r="X208" s="10"/>
    </row>
    <row r="209" spans="1:24" ht="15.6">
      <c r="A209" s="4">
        <v>479</v>
      </c>
      <c r="B209" s="5">
        <v>46067</v>
      </c>
      <c r="C209" s="1">
        <f t="shared" si="6"/>
        <v>2026</v>
      </c>
      <c r="D209" s="1" t="str">
        <f>"Q" &amp;ROUNDUP(MONTH(SalesDataTable[[#This Row],[Order Date]])/3,0)</f>
        <v>Q1</v>
      </c>
      <c r="E209" s="1">
        <f t="shared" si="7"/>
        <v>2</v>
      </c>
      <c r="F209" s="1" t="str">
        <f>TEXT(SalesDataTable[[#This Row],[Order Date]],"MMM")</f>
        <v>Feb</v>
      </c>
      <c r="G209" s="6" t="s">
        <v>17</v>
      </c>
      <c r="H209" s="6" t="s">
        <v>18</v>
      </c>
      <c r="I209" s="6" t="s">
        <v>19</v>
      </c>
      <c r="J209" s="6" t="s">
        <v>20</v>
      </c>
      <c r="K209" s="6" t="s">
        <v>51</v>
      </c>
      <c r="L209" s="6" t="s">
        <v>62</v>
      </c>
      <c r="M209" s="11">
        <v>2</v>
      </c>
      <c r="N209" s="8">
        <v>50.16</v>
      </c>
      <c r="O209" s="9">
        <v>0.1</v>
      </c>
      <c r="P209" s="8">
        <v>21.48</v>
      </c>
      <c r="Q209" s="8">
        <v>90.287999999999997</v>
      </c>
      <c r="R209" s="8">
        <v>42.96</v>
      </c>
      <c r="S209" s="8">
        <v>47.327999999999996</v>
      </c>
      <c r="T209" s="10">
        <v>0.52418926103136632</v>
      </c>
      <c r="U209" s="7"/>
      <c r="V209" s="10"/>
      <c r="W209" s="11"/>
      <c r="X209" s="10"/>
    </row>
    <row r="210" spans="1:24" ht="15.6">
      <c r="A210" s="4">
        <v>4069</v>
      </c>
      <c r="B210" s="5">
        <v>46067</v>
      </c>
      <c r="C210" s="1">
        <f t="shared" si="6"/>
        <v>2026</v>
      </c>
      <c r="D210" s="1" t="str">
        <f>"Q" &amp;ROUNDUP(MONTH(SalesDataTable[[#This Row],[Order Date]])/3,0)</f>
        <v>Q1</v>
      </c>
      <c r="E210" s="1">
        <f t="shared" si="7"/>
        <v>2</v>
      </c>
      <c r="F210" s="1" t="str">
        <f>TEXT(SalesDataTable[[#This Row],[Order Date]],"MMM")</f>
        <v>Feb</v>
      </c>
      <c r="G210" s="6" t="s">
        <v>37</v>
      </c>
      <c r="H210" s="6" t="s">
        <v>50</v>
      </c>
      <c r="I210" s="6" t="s">
        <v>19</v>
      </c>
      <c r="J210" s="6" t="s">
        <v>30</v>
      </c>
      <c r="K210" s="6" t="s">
        <v>26</v>
      </c>
      <c r="L210" s="6" t="s">
        <v>34</v>
      </c>
      <c r="M210" s="11">
        <v>4</v>
      </c>
      <c r="N210" s="8">
        <v>140.63999999999999</v>
      </c>
      <c r="O210" s="9">
        <v>0</v>
      </c>
      <c r="P210" s="8">
        <v>77.510000000000005</v>
      </c>
      <c r="Q210" s="8">
        <v>562.55999999999995</v>
      </c>
      <c r="R210" s="8">
        <v>310.04000000000002</v>
      </c>
      <c r="S210" s="8">
        <v>252.51999999999992</v>
      </c>
      <c r="T210" s="10">
        <v>0.4488765642775881</v>
      </c>
      <c r="U210" s="7"/>
      <c r="V210" s="10"/>
      <c r="W210" s="11"/>
      <c r="X210" s="10"/>
    </row>
    <row r="211" spans="1:24" ht="15.6">
      <c r="A211" s="4">
        <v>4588</v>
      </c>
      <c r="B211" s="5">
        <v>46067</v>
      </c>
      <c r="C211" s="1">
        <f t="shared" si="6"/>
        <v>2026</v>
      </c>
      <c r="D211" s="1" t="str">
        <f>"Q" &amp;ROUNDUP(MONTH(SalesDataTable[[#This Row],[Order Date]])/3,0)</f>
        <v>Q1</v>
      </c>
      <c r="E211" s="1">
        <f t="shared" si="7"/>
        <v>2</v>
      </c>
      <c r="F211" s="1" t="str">
        <f>TEXT(SalesDataTable[[#This Row],[Order Date]],"MMM")</f>
        <v>Feb</v>
      </c>
      <c r="G211" s="6" t="s">
        <v>17</v>
      </c>
      <c r="H211" s="6" t="s">
        <v>18</v>
      </c>
      <c r="I211" s="6" t="s">
        <v>45</v>
      </c>
      <c r="J211" s="6" t="s">
        <v>30</v>
      </c>
      <c r="K211" s="6" t="s">
        <v>40</v>
      </c>
      <c r="L211" s="6" t="s">
        <v>57</v>
      </c>
      <c r="M211" s="11">
        <v>1</v>
      </c>
      <c r="N211" s="8">
        <v>80.680000000000007</v>
      </c>
      <c r="O211" s="9">
        <v>0</v>
      </c>
      <c r="P211" s="8">
        <v>39.630000000000003</v>
      </c>
      <c r="Q211" s="8">
        <v>80.680000000000007</v>
      </c>
      <c r="R211" s="8">
        <v>39.630000000000003</v>
      </c>
      <c r="S211" s="8">
        <v>41.050000000000004</v>
      </c>
      <c r="T211" s="10">
        <v>0.50880019831432821</v>
      </c>
      <c r="U211" s="7"/>
      <c r="V211" s="10"/>
      <c r="W211" s="11"/>
      <c r="X211" s="10"/>
    </row>
    <row r="212" spans="1:24" ht="15.6">
      <c r="A212" s="4">
        <v>14</v>
      </c>
      <c r="B212" s="5">
        <v>46068</v>
      </c>
      <c r="C212" s="1">
        <f t="shared" si="6"/>
        <v>2026</v>
      </c>
      <c r="D212" s="1" t="str">
        <f>"Q" &amp;ROUNDUP(MONTH(SalesDataTable[[#This Row],[Order Date]])/3,0)</f>
        <v>Q1</v>
      </c>
      <c r="E212" s="1">
        <f t="shared" si="7"/>
        <v>2</v>
      </c>
      <c r="F212" s="1" t="str">
        <f>TEXT(SalesDataTable[[#This Row],[Order Date]],"MMM")</f>
        <v>Feb</v>
      </c>
      <c r="G212" s="6" t="s">
        <v>17</v>
      </c>
      <c r="H212" s="6" t="s">
        <v>18</v>
      </c>
      <c r="I212" s="6" t="s">
        <v>25</v>
      </c>
      <c r="J212" s="6" t="s">
        <v>33</v>
      </c>
      <c r="K212" s="6" t="s">
        <v>31</v>
      </c>
      <c r="L212" s="6" t="s">
        <v>65</v>
      </c>
      <c r="M212" s="11">
        <v>3</v>
      </c>
      <c r="N212" s="8">
        <v>162.44999999999999</v>
      </c>
      <c r="O212" s="9">
        <v>0.05</v>
      </c>
      <c r="P212" s="8">
        <v>86.43</v>
      </c>
      <c r="Q212" s="8">
        <v>462.98249999999996</v>
      </c>
      <c r="R212" s="8">
        <v>259.29000000000002</v>
      </c>
      <c r="S212" s="8">
        <v>203.69249999999994</v>
      </c>
      <c r="T212" s="10">
        <v>0.43995723380473334</v>
      </c>
      <c r="U212" s="7"/>
      <c r="V212" s="10"/>
      <c r="W212" s="11"/>
      <c r="X212" s="10"/>
    </row>
    <row r="213" spans="1:24" ht="15.6">
      <c r="A213" s="4">
        <v>303</v>
      </c>
      <c r="B213" s="5">
        <v>46068</v>
      </c>
      <c r="C213" s="1">
        <f t="shared" si="6"/>
        <v>2026</v>
      </c>
      <c r="D213" s="1" t="str">
        <f>"Q" &amp;ROUNDUP(MONTH(SalesDataTable[[#This Row],[Order Date]])/3,0)</f>
        <v>Q1</v>
      </c>
      <c r="E213" s="1">
        <f t="shared" si="7"/>
        <v>2</v>
      </c>
      <c r="F213" s="1" t="str">
        <f>TEXT(SalesDataTable[[#This Row],[Order Date]],"MMM")</f>
        <v>Feb</v>
      </c>
      <c r="G213" s="6" t="s">
        <v>23</v>
      </c>
      <c r="H213" s="6" t="s">
        <v>44</v>
      </c>
      <c r="I213" s="6" t="s">
        <v>45</v>
      </c>
      <c r="J213" s="6" t="s">
        <v>20</v>
      </c>
      <c r="K213" s="6" t="s">
        <v>21</v>
      </c>
      <c r="L213" s="6" t="s">
        <v>47</v>
      </c>
      <c r="M213" s="11">
        <v>2</v>
      </c>
      <c r="N213" s="8">
        <v>102.12</v>
      </c>
      <c r="O213" s="9">
        <v>0.15</v>
      </c>
      <c r="P213" s="8">
        <v>51.03</v>
      </c>
      <c r="Q213" s="8">
        <v>173.60400000000001</v>
      </c>
      <c r="R213" s="8">
        <v>102.06</v>
      </c>
      <c r="S213" s="8">
        <v>71.544000000000011</v>
      </c>
      <c r="T213" s="10">
        <v>0.41211032003870884</v>
      </c>
      <c r="U213" s="7"/>
      <c r="V213" s="10"/>
      <c r="W213" s="11"/>
      <c r="X213" s="10"/>
    </row>
    <row r="214" spans="1:24" ht="15.6">
      <c r="A214" s="4">
        <v>1197</v>
      </c>
      <c r="B214" s="5">
        <v>46069</v>
      </c>
      <c r="C214" s="1">
        <f t="shared" si="6"/>
        <v>2026</v>
      </c>
      <c r="D214" s="1" t="str">
        <f>"Q" &amp;ROUNDUP(MONTH(SalesDataTable[[#This Row],[Order Date]])/3,0)</f>
        <v>Q1</v>
      </c>
      <c r="E214" s="1">
        <f t="shared" si="7"/>
        <v>2</v>
      </c>
      <c r="F214" s="1" t="str">
        <f>TEXT(SalesDataTable[[#This Row],[Order Date]],"MMM")</f>
        <v>Feb</v>
      </c>
      <c r="G214" s="6" t="s">
        <v>28</v>
      </c>
      <c r="H214" s="6" t="s">
        <v>35</v>
      </c>
      <c r="I214" s="6" t="s">
        <v>19</v>
      </c>
      <c r="J214" s="6" t="s">
        <v>30</v>
      </c>
      <c r="K214" s="6" t="s">
        <v>21</v>
      </c>
      <c r="L214" s="6" t="s">
        <v>47</v>
      </c>
      <c r="M214" s="11">
        <v>2</v>
      </c>
      <c r="N214" s="8">
        <v>101.77</v>
      </c>
      <c r="O214" s="9">
        <v>0</v>
      </c>
      <c r="P214" s="8">
        <v>51.34</v>
      </c>
      <c r="Q214" s="8">
        <v>203.54</v>
      </c>
      <c r="R214" s="8">
        <v>102.68</v>
      </c>
      <c r="S214" s="8">
        <v>100.85999999999999</v>
      </c>
      <c r="T214" s="10">
        <v>0.49552913432249185</v>
      </c>
      <c r="U214" s="7"/>
      <c r="V214" s="10"/>
      <c r="W214" s="11"/>
      <c r="X214" s="10"/>
    </row>
    <row r="215" spans="1:24" ht="15.6">
      <c r="A215" s="4">
        <v>2714</v>
      </c>
      <c r="B215" s="5">
        <v>46069</v>
      </c>
      <c r="C215" s="1">
        <f t="shared" si="6"/>
        <v>2026</v>
      </c>
      <c r="D215" s="1" t="str">
        <f>"Q" &amp;ROUNDUP(MONTH(SalesDataTable[[#This Row],[Order Date]])/3,0)</f>
        <v>Q1</v>
      </c>
      <c r="E215" s="1">
        <f t="shared" si="7"/>
        <v>2</v>
      </c>
      <c r="F215" s="1" t="str">
        <f>TEXT(SalesDataTable[[#This Row],[Order Date]],"MMM")</f>
        <v>Feb</v>
      </c>
      <c r="G215" s="6" t="s">
        <v>17</v>
      </c>
      <c r="H215" s="6" t="s">
        <v>67</v>
      </c>
      <c r="I215" s="6" t="s">
        <v>19</v>
      </c>
      <c r="J215" s="6" t="s">
        <v>33</v>
      </c>
      <c r="K215" s="6" t="s">
        <v>26</v>
      </c>
      <c r="L215" s="6" t="s">
        <v>54</v>
      </c>
      <c r="M215" s="11">
        <v>3</v>
      </c>
      <c r="N215" s="8">
        <v>153.24</v>
      </c>
      <c r="O215" s="9">
        <v>0.15</v>
      </c>
      <c r="P215" s="8">
        <v>77.61</v>
      </c>
      <c r="Q215" s="8">
        <v>390.762</v>
      </c>
      <c r="R215" s="8">
        <v>232.82999999999998</v>
      </c>
      <c r="S215" s="8">
        <v>157.93200000000002</v>
      </c>
      <c r="T215" s="10">
        <v>0.40416417154175693</v>
      </c>
      <c r="U215" s="7"/>
      <c r="V215" s="10"/>
      <c r="W215" s="11"/>
      <c r="X215" s="10"/>
    </row>
    <row r="216" spans="1:24" ht="15.6">
      <c r="A216" s="4">
        <v>2753</v>
      </c>
      <c r="B216" s="5">
        <v>46069</v>
      </c>
      <c r="C216" s="1">
        <f t="shared" si="6"/>
        <v>2026</v>
      </c>
      <c r="D216" s="1" t="str">
        <f>"Q" &amp;ROUNDUP(MONTH(SalesDataTable[[#This Row],[Order Date]])/3,0)</f>
        <v>Q1</v>
      </c>
      <c r="E216" s="1">
        <f t="shared" si="7"/>
        <v>2</v>
      </c>
      <c r="F216" s="1" t="str">
        <f>TEXT(SalesDataTable[[#This Row],[Order Date]],"MMM")</f>
        <v>Feb</v>
      </c>
      <c r="G216" s="6" t="s">
        <v>37</v>
      </c>
      <c r="H216" s="6" t="s">
        <v>38</v>
      </c>
      <c r="I216" s="6" t="s">
        <v>45</v>
      </c>
      <c r="J216" s="6" t="s">
        <v>20</v>
      </c>
      <c r="K216" s="6" t="s">
        <v>26</v>
      </c>
      <c r="L216" s="6" t="s">
        <v>34</v>
      </c>
      <c r="M216" s="11">
        <v>1</v>
      </c>
      <c r="N216" s="8">
        <v>140.47</v>
      </c>
      <c r="O216" s="9">
        <v>0</v>
      </c>
      <c r="P216" s="8">
        <v>79.66</v>
      </c>
      <c r="Q216" s="8">
        <v>140.47</v>
      </c>
      <c r="R216" s="8">
        <v>79.66</v>
      </c>
      <c r="S216" s="8">
        <v>60.81</v>
      </c>
      <c r="T216" s="10">
        <v>0.43290382288033036</v>
      </c>
      <c r="U216" s="7"/>
      <c r="V216" s="10"/>
      <c r="W216" s="11"/>
      <c r="X216" s="10"/>
    </row>
    <row r="217" spans="1:24" ht="15.6">
      <c r="A217" s="4">
        <v>3901</v>
      </c>
      <c r="B217" s="5">
        <v>46069</v>
      </c>
      <c r="C217" s="1">
        <f t="shared" si="6"/>
        <v>2026</v>
      </c>
      <c r="D217" s="1" t="str">
        <f>"Q" &amp;ROUNDUP(MONTH(SalesDataTable[[#This Row],[Order Date]])/3,0)</f>
        <v>Q1</v>
      </c>
      <c r="E217" s="1">
        <f t="shared" si="7"/>
        <v>2</v>
      </c>
      <c r="F217" s="1" t="str">
        <f>TEXT(SalesDataTable[[#This Row],[Order Date]],"MMM")</f>
        <v>Feb</v>
      </c>
      <c r="G217" s="6" t="s">
        <v>37</v>
      </c>
      <c r="H217" s="6" t="s">
        <v>48</v>
      </c>
      <c r="I217" s="6" t="s">
        <v>36</v>
      </c>
      <c r="J217" s="6" t="s">
        <v>30</v>
      </c>
      <c r="K217" s="6" t="s">
        <v>26</v>
      </c>
      <c r="L217" s="6" t="s">
        <v>63</v>
      </c>
      <c r="M217" s="11">
        <v>4</v>
      </c>
      <c r="N217" s="8">
        <v>70.67</v>
      </c>
      <c r="O217" s="9">
        <v>0.05</v>
      </c>
      <c r="P217" s="8">
        <v>32.96</v>
      </c>
      <c r="Q217" s="8">
        <v>268.54599999999999</v>
      </c>
      <c r="R217" s="8">
        <v>131.84</v>
      </c>
      <c r="S217" s="8">
        <v>136.70599999999999</v>
      </c>
      <c r="T217" s="10">
        <v>0.50905990035226734</v>
      </c>
      <c r="U217" s="7"/>
      <c r="V217" s="10"/>
      <c r="W217" s="11"/>
      <c r="X217" s="10"/>
    </row>
    <row r="218" spans="1:24" ht="15.6">
      <c r="A218" s="4">
        <v>594</v>
      </c>
      <c r="B218" s="5">
        <v>46070</v>
      </c>
      <c r="C218" s="1">
        <f t="shared" si="6"/>
        <v>2026</v>
      </c>
      <c r="D218" s="1" t="str">
        <f>"Q" &amp;ROUNDUP(MONTH(SalesDataTable[[#This Row],[Order Date]])/3,0)</f>
        <v>Q1</v>
      </c>
      <c r="E218" s="1">
        <f t="shared" si="7"/>
        <v>2</v>
      </c>
      <c r="F218" s="1" t="str">
        <f>TEXT(SalesDataTable[[#This Row],[Order Date]],"MMM")</f>
        <v>Feb</v>
      </c>
      <c r="G218" s="6" t="s">
        <v>17</v>
      </c>
      <c r="H218" s="6" t="s">
        <v>67</v>
      </c>
      <c r="I218" s="6" t="s">
        <v>36</v>
      </c>
      <c r="J218" s="6" t="s">
        <v>33</v>
      </c>
      <c r="K218" s="6" t="s">
        <v>31</v>
      </c>
      <c r="L218" s="6" t="s">
        <v>61</v>
      </c>
      <c r="M218" s="11">
        <v>3</v>
      </c>
      <c r="N218" s="8">
        <v>134.91</v>
      </c>
      <c r="O218" s="9">
        <v>0</v>
      </c>
      <c r="P218" s="8">
        <v>67.69</v>
      </c>
      <c r="Q218" s="8">
        <v>404.73</v>
      </c>
      <c r="R218" s="8">
        <v>203.07</v>
      </c>
      <c r="S218" s="8">
        <v>201.66000000000003</v>
      </c>
      <c r="T218" s="10">
        <v>0.49825809799125348</v>
      </c>
      <c r="U218" s="7"/>
      <c r="V218" s="10"/>
      <c r="W218" s="11"/>
      <c r="X218" s="10"/>
    </row>
    <row r="219" spans="1:24" ht="15.6">
      <c r="A219" s="4">
        <v>624</v>
      </c>
      <c r="B219" s="5">
        <v>46070</v>
      </c>
      <c r="C219" s="1">
        <f t="shared" si="6"/>
        <v>2026</v>
      </c>
      <c r="D219" s="1" t="str">
        <f>"Q" &amp;ROUNDUP(MONTH(SalesDataTable[[#This Row],[Order Date]])/3,0)</f>
        <v>Q1</v>
      </c>
      <c r="E219" s="1">
        <f t="shared" si="7"/>
        <v>2</v>
      </c>
      <c r="F219" s="1" t="str">
        <f>TEXT(SalesDataTable[[#This Row],[Order Date]],"MMM")</f>
        <v>Feb</v>
      </c>
      <c r="G219" s="6" t="s">
        <v>28</v>
      </c>
      <c r="H219" s="6" t="s">
        <v>29</v>
      </c>
      <c r="I219" s="6" t="s">
        <v>19</v>
      </c>
      <c r="J219" s="6" t="s">
        <v>33</v>
      </c>
      <c r="K219" s="6" t="s">
        <v>26</v>
      </c>
      <c r="L219" s="6" t="s">
        <v>63</v>
      </c>
      <c r="M219" s="11">
        <v>1</v>
      </c>
      <c r="N219" s="8">
        <v>70.86</v>
      </c>
      <c r="O219" s="9">
        <v>0.1</v>
      </c>
      <c r="P219" s="8">
        <v>33.299999999999997</v>
      </c>
      <c r="Q219" s="8">
        <v>63.774000000000001</v>
      </c>
      <c r="R219" s="8">
        <v>33.299999999999997</v>
      </c>
      <c r="S219" s="8">
        <v>30.474000000000004</v>
      </c>
      <c r="T219" s="10">
        <v>0.47784363533728486</v>
      </c>
      <c r="U219" s="7"/>
      <c r="V219" s="10"/>
      <c r="W219" s="11"/>
      <c r="X219" s="10"/>
    </row>
    <row r="220" spans="1:24" ht="15.6">
      <c r="A220" s="4">
        <v>1013</v>
      </c>
      <c r="B220" s="5">
        <v>46070</v>
      </c>
      <c r="C220" s="1">
        <f t="shared" si="6"/>
        <v>2026</v>
      </c>
      <c r="D220" s="1" t="str">
        <f>"Q" &amp;ROUNDUP(MONTH(SalesDataTable[[#This Row],[Order Date]])/3,0)</f>
        <v>Q1</v>
      </c>
      <c r="E220" s="1">
        <f t="shared" si="7"/>
        <v>2</v>
      </c>
      <c r="F220" s="1" t="str">
        <f>TEXT(SalesDataTable[[#This Row],[Order Date]],"MMM")</f>
        <v>Feb</v>
      </c>
      <c r="G220" s="6" t="s">
        <v>23</v>
      </c>
      <c r="H220" s="6" t="s">
        <v>60</v>
      </c>
      <c r="I220" s="6" t="s">
        <v>36</v>
      </c>
      <c r="J220" s="6" t="s">
        <v>30</v>
      </c>
      <c r="K220" s="6" t="s">
        <v>21</v>
      </c>
      <c r="L220" s="6" t="s">
        <v>47</v>
      </c>
      <c r="M220" s="11">
        <v>1</v>
      </c>
      <c r="N220" s="8">
        <v>104.35</v>
      </c>
      <c r="O220" s="9">
        <v>0</v>
      </c>
      <c r="P220" s="8">
        <v>51.49</v>
      </c>
      <c r="Q220" s="8">
        <v>104.35</v>
      </c>
      <c r="R220" s="8">
        <v>51.49</v>
      </c>
      <c r="S220" s="8">
        <v>52.859999999999992</v>
      </c>
      <c r="T220" s="10">
        <v>0.50656444657402966</v>
      </c>
      <c r="U220" s="7"/>
      <c r="V220" s="10"/>
      <c r="W220" s="11"/>
      <c r="X220" s="10"/>
    </row>
    <row r="221" spans="1:24" ht="15.6">
      <c r="A221" s="4">
        <v>1100</v>
      </c>
      <c r="B221" s="5">
        <v>46070</v>
      </c>
      <c r="C221" s="1">
        <f t="shared" si="6"/>
        <v>2026</v>
      </c>
      <c r="D221" s="1" t="str">
        <f>"Q" &amp;ROUNDUP(MONTH(SalesDataTable[[#This Row],[Order Date]])/3,0)</f>
        <v>Q1</v>
      </c>
      <c r="E221" s="1">
        <f t="shared" si="7"/>
        <v>2</v>
      </c>
      <c r="F221" s="1" t="str">
        <f>TEXT(SalesDataTable[[#This Row],[Order Date]],"MMM")</f>
        <v>Feb</v>
      </c>
      <c r="G221" s="6" t="s">
        <v>37</v>
      </c>
      <c r="H221" s="6" t="s">
        <v>50</v>
      </c>
      <c r="I221" s="6" t="s">
        <v>19</v>
      </c>
      <c r="J221" s="6" t="s">
        <v>20</v>
      </c>
      <c r="K221" s="6" t="s">
        <v>51</v>
      </c>
      <c r="L221" s="6" t="s">
        <v>55</v>
      </c>
      <c r="M221" s="11">
        <v>2</v>
      </c>
      <c r="N221" s="8">
        <v>120.48</v>
      </c>
      <c r="O221" s="9">
        <v>0</v>
      </c>
      <c r="P221" s="8">
        <v>70.680000000000007</v>
      </c>
      <c r="Q221" s="8">
        <v>240.96</v>
      </c>
      <c r="R221" s="8">
        <v>141.36000000000001</v>
      </c>
      <c r="S221" s="8">
        <v>99.6</v>
      </c>
      <c r="T221" s="10">
        <v>0.4133466135458167</v>
      </c>
      <c r="U221" s="7"/>
      <c r="V221" s="10"/>
      <c r="W221" s="11"/>
      <c r="X221" s="10"/>
    </row>
    <row r="222" spans="1:24" ht="15.6">
      <c r="A222" s="4">
        <v>2353</v>
      </c>
      <c r="B222" s="5">
        <v>46070</v>
      </c>
      <c r="C222" s="1">
        <f t="shared" si="6"/>
        <v>2026</v>
      </c>
      <c r="D222" s="1" t="str">
        <f>"Q" &amp;ROUNDUP(MONTH(SalesDataTable[[#This Row],[Order Date]])/3,0)</f>
        <v>Q1</v>
      </c>
      <c r="E222" s="1">
        <f t="shared" si="7"/>
        <v>2</v>
      </c>
      <c r="F222" s="1" t="str">
        <f>TEXT(SalesDataTable[[#This Row],[Order Date]],"MMM")</f>
        <v>Feb</v>
      </c>
      <c r="G222" s="6" t="s">
        <v>23</v>
      </c>
      <c r="H222" s="6" t="s">
        <v>60</v>
      </c>
      <c r="I222" s="6" t="s">
        <v>19</v>
      </c>
      <c r="J222" s="6" t="s">
        <v>20</v>
      </c>
      <c r="K222" s="6" t="s">
        <v>40</v>
      </c>
      <c r="L222" s="6" t="s">
        <v>41</v>
      </c>
      <c r="M222" s="11">
        <v>1</v>
      </c>
      <c r="N222" s="8">
        <v>339.52</v>
      </c>
      <c r="O222" s="9">
        <v>0.1</v>
      </c>
      <c r="P222" s="8">
        <v>191.19</v>
      </c>
      <c r="Q222" s="8">
        <v>305.56799999999998</v>
      </c>
      <c r="R222" s="8">
        <v>191.19</v>
      </c>
      <c r="S222" s="8">
        <v>114.37799999999999</v>
      </c>
      <c r="T222" s="10">
        <v>0.3743127552623311</v>
      </c>
      <c r="U222" s="7"/>
      <c r="V222" s="10"/>
      <c r="W222" s="11"/>
      <c r="X222" s="10"/>
    </row>
    <row r="223" spans="1:24" ht="15.6">
      <c r="A223" s="4">
        <v>3020</v>
      </c>
      <c r="B223" s="5">
        <v>46070</v>
      </c>
      <c r="C223" s="1">
        <f t="shared" si="6"/>
        <v>2026</v>
      </c>
      <c r="D223" s="1" t="str">
        <f>"Q" &amp;ROUNDUP(MONTH(SalesDataTable[[#This Row],[Order Date]])/3,0)</f>
        <v>Q1</v>
      </c>
      <c r="E223" s="1">
        <f t="shared" si="7"/>
        <v>2</v>
      </c>
      <c r="F223" s="1" t="str">
        <f>TEXT(SalesDataTable[[#This Row],[Order Date]],"MMM")</f>
        <v>Feb</v>
      </c>
      <c r="G223" s="6" t="s">
        <v>23</v>
      </c>
      <c r="H223" s="6" t="s">
        <v>66</v>
      </c>
      <c r="I223" s="6" t="s">
        <v>25</v>
      </c>
      <c r="J223" s="6" t="s">
        <v>33</v>
      </c>
      <c r="K223" s="6" t="s">
        <v>26</v>
      </c>
      <c r="L223" s="6" t="s">
        <v>54</v>
      </c>
      <c r="M223" s="11">
        <v>5</v>
      </c>
      <c r="N223" s="8">
        <v>154.72999999999999</v>
      </c>
      <c r="O223" s="9">
        <v>0.1</v>
      </c>
      <c r="P223" s="8">
        <v>77.42</v>
      </c>
      <c r="Q223" s="8">
        <v>696.28499999999997</v>
      </c>
      <c r="R223" s="8">
        <v>387.1</v>
      </c>
      <c r="S223" s="8">
        <v>309.18499999999995</v>
      </c>
      <c r="T223" s="10">
        <v>0.44404949122844806</v>
      </c>
      <c r="U223" s="7"/>
      <c r="V223" s="10"/>
      <c r="W223" s="11"/>
      <c r="X223" s="10"/>
    </row>
    <row r="224" spans="1:24" ht="15.6">
      <c r="A224" s="4">
        <v>3227</v>
      </c>
      <c r="B224" s="5">
        <v>46070</v>
      </c>
      <c r="C224" s="1">
        <f t="shared" si="6"/>
        <v>2026</v>
      </c>
      <c r="D224" s="1" t="str">
        <f>"Q" &amp;ROUNDUP(MONTH(SalesDataTable[[#This Row],[Order Date]])/3,0)</f>
        <v>Q1</v>
      </c>
      <c r="E224" s="1">
        <f t="shared" si="7"/>
        <v>2</v>
      </c>
      <c r="F224" s="1" t="str">
        <f>TEXT(SalesDataTable[[#This Row],[Order Date]],"MMM")</f>
        <v>Feb</v>
      </c>
      <c r="G224" s="6" t="s">
        <v>28</v>
      </c>
      <c r="H224" s="6" t="s">
        <v>42</v>
      </c>
      <c r="I224" s="6" t="s">
        <v>36</v>
      </c>
      <c r="J224" s="6" t="s">
        <v>33</v>
      </c>
      <c r="K224" s="6" t="s">
        <v>26</v>
      </c>
      <c r="L224" s="6" t="s">
        <v>27</v>
      </c>
      <c r="M224" s="11">
        <v>4</v>
      </c>
      <c r="N224" s="8">
        <v>93.98</v>
      </c>
      <c r="O224" s="9">
        <v>0.05</v>
      </c>
      <c r="P224" s="8">
        <v>44.6</v>
      </c>
      <c r="Q224" s="8">
        <v>357.12400000000002</v>
      </c>
      <c r="R224" s="8">
        <v>178.4</v>
      </c>
      <c r="S224" s="8">
        <v>178.72400000000002</v>
      </c>
      <c r="T224" s="10">
        <v>0.50045362395134463</v>
      </c>
      <c r="U224" s="7"/>
      <c r="V224" s="10"/>
      <c r="W224" s="11"/>
      <c r="X224" s="10"/>
    </row>
    <row r="225" spans="1:24" ht="15.6">
      <c r="A225" s="4">
        <v>3530</v>
      </c>
      <c r="B225" s="5">
        <v>46070</v>
      </c>
      <c r="C225" s="1">
        <f t="shared" si="6"/>
        <v>2026</v>
      </c>
      <c r="D225" s="1" t="str">
        <f>"Q" &amp;ROUNDUP(MONTH(SalesDataTable[[#This Row],[Order Date]])/3,0)</f>
        <v>Q1</v>
      </c>
      <c r="E225" s="1">
        <f t="shared" si="7"/>
        <v>2</v>
      </c>
      <c r="F225" s="1" t="str">
        <f>TEXT(SalesDataTable[[#This Row],[Order Date]],"MMM")</f>
        <v>Feb</v>
      </c>
      <c r="G225" s="6" t="s">
        <v>17</v>
      </c>
      <c r="H225" s="6" t="s">
        <v>18</v>
      </c>
      <c r="I225" s="6" t="s">
        <v>19</v>
      </c>
      <c r="J225" s="6" t="s">
        <v>30</v>
      </c>
      <c r="K225" s="6" t="s">
        <v>40</v>
      </c>
      <c r="L225" s="6" t="s">
        <v>41</v>
      </c>
      <c r="M225" s="11">
        <v>2</v>
      </c>
      <c r="N225" s="8">
        <v>336.83</v>
      </c>
      <c r="O225" s="9">
        <v>0</v>
      </c>
      <c r="P225" s="8">
        <v>194.42</v>
      </c>
      <c r="Q225" s="8">
        <v>673.66</v>
      </c>
      <c r="R225" s="8">
        <v>388.84</v>
      </c>
      <c r="S225" s="8">
        <v>284.82</v>
      </c>
      <c r="T225" s="10">
        <v>0.42279488169106078</v>
      </c>
      <c r="U225" s="7"/>
      <c r="V225" s="10"/>
      <c r="W225" s="11"/>
      <c r="X225" s="10"/>
    </row>
    <row r="226" spans="1:24" ht="15.6">
      <c r="A226" s="4">
        <v>6</v>
      </c>
      <c r="B226" s="5">
        <v>46071</v>
      </c>
      <c r="C226" s="1">
        <f t="shared" si="6"/>
        <v>2026</v>
      </c>
      <c r="D226" s="1" t="str">
        <f>"Q" &amp;ROUNDUP(MONTH(SalesDataTable[[#This Row],[Order Date]])/3,0)</f>
        <v>Q1</v>
      </c>
      <c r="E226" s="1">
        <f t="shared" si="7"/>
        <v>2</v>
      </c>
      <c r="F226" s="1" t="str">
        <f>TEXT(SalesDataTable[[#This Row],[Order Date]],"MMM")</f>
        <v>Feb</v>
      </c>
      <c r="G226" s="6" t="s">
        <v>37</v>
      </c>
      <c r="H226" s="6" t="s">
        <v>50</v>
      </c>
      <c r="I226" s="6" t="s">
        <v>36</v>
      </c>
      <c r="J226" s="6" t="s">
        <v>20</v>
      </c>
      <c r="K226" s="6" t="s">
        <v>40</v>
      </c>
      <c r="L226" s="6" t="s">
        <v>41</v>
      </c>
      <c r="M226" s="11">
        <v>1</v>
      </c>
      <c r="N226" s="8">
        <v>338.93</v>
      </c>
      <c r="O226" s="9">
        <v>0</v>
      </c>
      <c r="P226" s="8">
        <v>197.92</v>
      </c>
      <c r="Q226" s="8">
        <v>338.93</v>
      </c>
      <c r="R226" s="8">
        <v>197.92</v>
      </c>
      <c r="S226" s="8">
        <v>141.01000000000002</v>
      </c>
      <c r="T226" s="10">
        <v>0.41604461098161866</v>
      </c>
      <c r="U226" s="7"/>
      <c r="V226" s="10"/>
      <c r="W226" s="11"/>
      <c r="X226" s="10"/>
    </row>
    <row r="227" spans="1:24" ht="15.6">
      <c r="A227" s="4">
        <v>2038</v>
      </c>
      <c r="B227" s="5">
        <v>46071</v>
      </c>
      <c r="C227" s="1">
        <f t="shared" si="6"/>
        <v>2026</v>
      </c>
      <c r="D227" s="1" t="str">
        <f>"Q" &amp;ROUNDUP(MONTH(SalesDataTable[[#This Row],[Order Date]])/3,0)</f>
        <v>Q1</v>
      </c>
      <c r="E227" s="1">
        <f t="shared" si="7"/>
        <v>2</v>
      </c>
      <c r="F227" s="1" t="str">
        <f>TEXT(SalesDataTable[[#This Row],[Order Date]],"MMM")</f>
        <v>Feb</v>
      </c>
      <c r="G227" s="6" t="s">
        <v>17</v>
      </c>
      <c r="H227" s="6" t="s">
        <v>53</v>
      </c>
      <c r="I227" s="6" t="s">
        <v>19</v>
      </c>
      <c r="J227" s="6" t="s">
        <v>30</v>
      </c>
      <c r="K227" s="6" t="s">
        <v>40</v>
      </c>
      <c r="L227" s="6" t="s">
        <v>68</v>
      </c>
      <c r="M227" s="11">
        <v>5</v>
      </c>
      <c r="N227" s="8">
        <v>122.72</v>
      </c>
      <c r="O227" s="9">
        <v>0</v>
      </c>
      <c r="P227" s="8">
        <v>62.41</v>
      </c>
      <c r="Q227" s="8">
        <v>613.6</v>
      </c>
      <c r="R227" s="8">
        <v>312.04999999999995</v>
      </c>
      <c r="S227" s="8">
        <v>301.55000000000007</v>
      </c>
      <c r="T227" s="10">
        <v>0.49144393741851378</v>
      </c>
      <c r="U227" s="7"/>
      <c r="V227" s="10"/>
      <c r="W227" s="11"/>
      <c r="X227" s="10"/>
    </row>
    <row r="228" spans="1:24" ht="15.6">
      <c r="A228" s="4">
        <v>4104</v>
      </c>
      <c r="B228" s="5">
        <v>46071</v>
      </c>
      <c r="C228" s="1">
        <f t="shared" si="6"/>
        <v>2026</v>
      </c>
      <c r="D228" s="1" t="str">
        <f>"Q" &amp;ROUNDUP(MONTH(SalesDataTable[[#This Row],[Order Date]])/3,0)</f>
        <v>Q1</v>
      </c>
      <c r="E228" s="1">
        <f t="shared" si="7"/>
        <v>2</v>
      </c>
      <c r="F228" s="1" t="str">
        <f>TEXT(SalesDataTable[[#This Row],[Order Date]],"MMM")</f>
        <v>Feb</v>
      </c>
      <c r="G228" s="6" t="s">
        <v>37</v>
      </c>
      <c r="H228" s="6" t="s">
        <v>38</v>
      </c>
      <c r="I228" s="6" t="s">
        <v>19</v>
      </c>
      <c r="J228" s="6" t="s">
        <v>30</v>
      </c>
      <c r="K228" s="6" t="s">
        <v>31</v>
      </c>
      <c r="L228" s="6" t="s">
        <v>61</v>
      </c>
      <c r="M228" s="11">
        <v>4</v>
      </c>
      <c r="N228" s="8">
        <v>135.63</v>
      </c>
      <c r="O228" s="9">
        <v>0.05</v>
      </c>
      <c r="P228" s="8">
        <v>65.900000000000006</v>
      </c>
      <c r="Q228" s="8">
        <v>515.39400000000001</v>
      </c>
      <c r="R228" s="8">
        <v>263.60000000000002</v>
      </c>
      <c r="S228" s="8">
        <v>251.79399999999998</v>
      </c>
      <c r="T228" s="10">
        <v>0.4885466264644136</v>
      </c>
      <c r="U228" s="7"/>
      <c r="V228" s="10"/>
      <c r="W228" s="11"/>
      <c r="X228" s="10"/>
    </row>
    <row r="229" spans="1:24" ht="15.6">
      <c r="A229" s="4">
        <v>1072</v>
      </c>
      <c r="B229" s="5">
        <v>46072</v>
      </c>
      <c r="C229" s="1">
        <f t="shared" si="6"/>
        <v>2026</v>
      </c>
      <c r="D229" s="1" t="str">
        <f>"Q" &amp;ROUNDUP(MONTH(SalesDataTable[[#This Row],[Order Date]])/3,0)</f>
        <v>Q1</v>
      </c>
      <c r="E229" s="1">
        <f t="shared" si="7"/>
        <v>2</v>
      </c>
      <c r="F229" s="1" t="str">
        <f>TEXT(SalesDataTable[[#This Row],[Order Date]],"MMM")</f>
        <v>Feb</v>
      </c>
      <c r="G229" s="6" t="s">
        <v>28</v>
      </c>
      <c r="H229" s="6" t="s">
        <v>69</v>
      </c>
      <c r="I229" s="6" t="s">
        <v>19</v>
      </c>
      <c r="J229" s="6" t="s">
        <v>20</v>
      </c>
      <c r="K229" s="6" t="s">
        <v>40</v>
      </c>
      <c r="L229" s="6" t="s">
        <v>57</v>
      </c>
      <c r="M229" s="11">
        <v>2</v>
      </c>
      <c r="N229" s="8">
        <v>81.34</v>
      </c>
      <c r="O229" s="9">
        <v>0.05</v>
      </c>
      <c r="P229" s="8">
        <v>40.64</v>
      </c>
      <c r="Q229" s="8">
        <v>154.54599999999999</v>
      </c>
      <c r="R229" s="8">
        <v>81.28</v>
      </c>
      <c r="S229" s="8">
        <v>73.265999999999991</v>
      </c>
      <c r="T229" s="10">
        <v>0.47407244445019603</v>
      </c>
      <c r="U229" s="7"/>
      <c r="V229" s="10"/>
      <c r="W229" s="11"/>
      <c r="X229" s="10"/>
    </row>
    <row r="230" spans="1:24" ht="15.6">
      <c r="A230" s="4">
        <v>2435</v>
      </c>
      <c r="B230" s="5">
        <v>46072</v>
      </c>
      <c r="C230" s="1">
        <f t="shared" si="6"/>
        <v>2026</v>
      </c>
      <c r="D230" s="1" t="str">
        <f>"Q" &amp;ROUNDUP(MONTH(SalesDataTable[[#This Row],[Order Date]])/3,0)</f>
        <v>Q1</v>
      </c>
      <c r="E230" s="1">
        <f t="shared" si="7"/>
        <v>2</v>
      </c>
      <c r="F230" s="1" t="str">
        <f>TEXT(SalesDataTable[[#This Row],[Order Date]],"MMM")</f>
        <v>Feb</v>
      </c>
      <c r="G230" s="6" t="s">
        <v>28</v>
      </c>
      <c r="H230" s="6" t="s">
        <v>35</v>
      </c>
      <c r="I230" s="6" t="s">
        <v>19</v>
      </c>
      <c r="J230" s="6" t="s">
        <v>30</v>
      </c>
      <c r="K230" s="6" t="s">
        <v>21</v>
      </c>
      <c r="L230" s="6" t="s">
        <v>43</v>
      </c>
      <c r="M230" s="11">
        <v>1</v>
      </c>
      <c r="N230" s="8">
        <v>41.01</v>
      </c>
      <c r="O230" s="9">
        <v>0.05</v>
      </c>
      <c r="P230" s="8">
        <v>16.489999999999998</v>
      </c>
      <c r="Q230" s="8">
        <v>38.959499999999998</v>
      </c>
      <c r="R230" s="8">
        <v>16.489999999999998</v>
      </c>
      <c r="S230" s="8">
        <v>22.4695</v>
      </c>
      <c r="T230" s="10">
        <v>0.57673994789460847</v>
      </c>
      <c r="U230" s="7"/>
      <c r="V230" s="10"/>
      <c r="W230" s="11"/>
      <c r="X230" s="10"/>
    </row>
    <row r="231" spans="1:24" ht="15.6">
      <c r="A231" s="4">
        <v>4476</v>
      </c>
      <c r="B231" s="5">
        <v>46072</v>
      </c>
      <c r="C231" s="1">
        <f t="shared" si="6"/>
        <v>2026</v>
      </c>
      <c r="D231" s="1" t="str">
        <f>"Q" &amp;ROUNDUP(MONTH(SalesDataTable[[#This Row],[Order Date]])/3,0)</f>
        <v>Q1</v>
      </c>
      <c r="E231" s="1">
        <f t="shared" si="7"/>
        <v>2</v>
      </c>
      <c r="F231" s="1" t="str">
        <f>TEXT(SalesDataTable[[#This Row],[Order Date]],"MMM")</f>
        <v>Feb</v>
      </c>
      <c r="G231" s="6" t="s">
        <v>23</v>
      </c>
      <c r="H231" s="6" t="s">
        <v>58</v>
      </c>
      <c r="I231" s="6" t="s">
        <v>45</v>
      </c>
      <c r="J231" s="6" t="s">
        <v>33</v>
      </c>
      <c r="K231" s="6" t="s">
        <v>26</v>
      </c>
      <c r="L231" s="6" t="s">
        <v>54</v>
      </c>
      <c r="M231" s="11">
        <v>2</v>
      </c>
      <c r="N231" s="8">
        <v>153.03</v>
      </c>
      <c r="O231" s="9">
        <v>0</v>
      </c>
      <c r="P231" s="8">
        <v>81.02</v>
      </c>
      <c r="Q231" s="8">
        <v>306.06</v>
      </c>
      <c r="R231" s="8">
        <v>162.04</v>
      </c>
      <c r="S231" s="8">
        <v>144.02000000000001</v>
      </c>
      <c r="T231" s="10">
        <v>0.47056132784421356</v>
      </c>
      <c r="U231" s="7"/>
      <c r="V231" s="10"/>
      <c r="W231" s="11"/>
      <c r="X231" s="10"/>
    </row>
    <row r="232" spans="1:24" ht="15.6">
      <c r="A232" s="4">
        <v>174</v>
      </c>
      <c r="B232" s="5">
        <v>46073</v>
      </c>
      <c r="C232" s="1">
        <f t="shared" si="6"/>
        <v>2026</v>
      </c>
      <c r="D232" s="1" t="str">
        <f>"Q" &amp;ROUNDUP(MONTH(SalesDataTable[[#This Row],[Order Date]])/3,0)</f>
        <v>Q1</v>
      </c>
      <c r="E232" s="1">
        <f t="shared" si="7"/>
        <v>2</v>
      </c>
      <c r="F232" s="1" t="str">
        <f>TEXT(SalesDataTable[[#This Row],[Order Date]],"MMM")</f>
        <v>Feb</v>
      </c>
      <c r="G232" s="6" t="s">
        <v>23</v>
      </c>
      <c r="H232" s="6" t="s">
        <v>58</v>
      </c>
      <c r="I232" s="6" t="s">
        <v>19</v>
      </c>
      <c r="J232" s="6" t="s">
        <v>30</v>
      </c>
      <c r="K232" s="6" t="s">
        <v>51</v>
      </c>
      <c r="L232" s="6" t="s">
        <v>55</v>
      </c>
      <c r="M232" s="11">
        <v>2</v>
      </c>
      <c r="N232" s="8">
        <v>124.92</v>
      </c>
      <c r="O232" s="9">
        <v>0</v>
      </c>
      <c r="P232" s="8">
        <v>69.98</v>
      </c>
      <c r="Q232" s="8">
        <v>249.84</v>
      </c>
      <c r="R232" s="8">
        <v>139.96</v>
      </c>
      <c r="S232" s="8">
        <v>109.88</v>
      </c>
      <c r="T232" s="10">
        <v>0.43980147294268329</v>
      </c>
      <c r="U232" s="7"/>
      <c r="V232" s="10"/>
      <c r="W232" s="11"/>
      <c r="X232" s="10"/>
    </row>
    <row r="233" spans="1:24" ht="15.6">
      <c r="A233" s="4">
        <v>304</v>
      </c>
      <c r="B233" s="5">
        <v>46073</v>
      </c>
      <c r="C233" s="1">
        <f t="shared" si="6"/>
        <v>2026</v>
      </c>
      <c r="D233" s="1" t="str">
        <f>"Q" &amp;ROUNDUP(MONTH(SalesDataTable[[#This Row],[Order Date]])/3,0)</f>
        <v>Q1</v>
      </c>
      <c r="E233" s="1">
        <f t="shared" si="7"/>
        <v>2</v>
      </c>
      <c r="F233" s="1" t="str">
        <f>TEXT(SalesDataTable[[#This Row],[Order Date]],"MMM")</f>
        <v>Feb</v>
      </c>
      <c r="G233" s="6" t="s">
        <v>23</v>
      </c>
      <c r="H233" s="6" t="s">
        <v>60</v>
      </c>
      <c r="I233" s="6" t="s">
        <v>19</v>
      </c>
      <c r="J233" s="6" t="s">
        <v>33</v>
      </c>
      <c r="K233" s="6" t="s">
        <v>31</v>
      </c>
      <c r="L233" s="6" t="s">
        <v>61</v>
      </c>
      <c r="M233" s="11">
        <v>2</v>
      </c>
      <c r="N233" s="8">
        <v>136.55000000000001</v>
      </c>
      <c r="O233" s="9">
        <v>0</v>
      </c>
      <c r="P233" s="8">
        <v>68.84</v>
      </c>
      <c r="Q233" s="8">
        <v>273.10000000000002</v>
      </c>
      <c r="R233" s="8">
        <v>137.68</v>
      </c>
      <c r="S233" s="8">
        <v>135.42000000000002</v>
      </c>
      <c r="T233" s="10">
        <v>0.49586232149395826</v>
      </c>
      <c r="U233" s="7"/>
      <c r="V233" s="10"/>
      <c r="W233" s="11"/>
      <c r="X233" s="10"/>
    </row>
    <row r="234" spans="1:24" ht="15.6">
      <c r="A234" s="4">
        <v>404</v>
      </c>
      <c r="B234" s="5">
        <v>46073</v>
      </c>
      <c r="C234" s="1">
        <f t="shared" si="6"/>
        <v>2026</v>
      </c>
      <c r="D234" s="1" t="str">
        <f>"Q" &amp;ROUNDUP(MONTH(SalesDataTable[[#This Row],[Order Date]])/3,0)</f>
        <v>Q1</v>
      </c>
      <c r="E234" s="1">
        <f t="shared" si="7"/>
        <v>2</v>
      </c>
      <c r="F234" s="1" t="str">
        <f>TEXT(SalesDataTable[[#This Row],[Order Date]],"MMM")</f>
        <v>Feb</v>
      </c>
      <c r="G234" s="6" t="s">
        <v>28</v>
      </c>
      <c r="H234" s="6" t="s">
        <v>42</v>
      </c>
      <c r="I234" s="6" t="s">
        <v>25</v>
      </c>
      <c r="J234" s="6" t="s">
        <v>33</v>
      </c>
      <c r="K234" s="6" t="s">
        <v>40</v>
      </c>
      <c r="L234" s="6" t="s">
        <v>68</v>
      </c>
      <c r="M234" s="11">
        <v>15</v>
      </c>
      <c r="N234" s="8">
        <v>121.98</v>
      </c>
      <c r="O234" s="9">
        <v>0.1</v>
      </c>
      <c r="P234" s="8">
        <v>59.86</v>
      </c>
      <c r="Q234" s="8">
        <v>1646.73</v>
      </c>
      <c r="R234" s="8">
        <v>897.9</v>
      </c>
      <c r="S234" s="8">
        <v>748.83</v>
      </c>
      <c r="T234" s="10">
        <v>0.45473757082217486</v>
      </c>
      <c r="U234" s="7"/>
      <c r="V234" s="10"/>
      <c r="W234" s="11"/>
      <c r="X234" s="10"/>
    </row>
    <row r="235" spans="1:24" ht="15.6">
      <c r="A235" s="4">
        <v>675</v>
      </c>
      <c r="B235" s="5">
        <v>46073</v>
      </c>
      <c r="C235" s="1">
        <f t="shared" si="6"/>
        <v>2026</v>
      </c>
      <c r="D235" s="1" t="str">
        <f>"Q" &amp;ROUNDUP(MONTH(SalesDataTable[[#This Row],[Order Date]])/3,0)</f>
        <v>Q1</v>
      </c>
      <c r="E235" s="1">
        <f t="shared" si="7"/>
        <v>2</v>
      </c>
      <c r="F235" s="1" t="str">
        <f>TEXT(SalesDataTable[[#This Row],[Order Date]],"MMM")</f>
        <v>Feb</v>
      </c>
      <c r="G235" s="6" t="s">
        <v>23</v>
      </c>
      <c r="H235" s="6" t="s">
        <v>60</v>
      </c>
      <c r="I235" s="6" t="s">
        <v>19</v>
      </c>
      <c r="J235" s="6" t="s">
        <v>30</v>
      </c>
      <c r="K235" s="6" t="s">
        <v>31</v>
      </c>
      <c r="L235" s="6" t="s">
        <v>49</v>
      </c>
      <c r="M235" s="11">
        <v>1</v>
      </c>
      <c r="N235" s="8">
        <v>45.54</v>
      </c>
      <c r="O235" s="9">
        <v>0</v>
      </c>
      <c r="P235" s="8">
        <v>18.29</v>
      </c>
      <c r="Q235" s="8">
        <v>45.54</v>
      </c>
      <c r="R235" s="8">
        <v>18.29</v>
      </c>
      <c r="S235" s="8">
        <v>27.25</v>
      </c>
      <c r="T235" s="10">
        <v>0.59837505489679399</v>
      </c>
      <c r="U235" s="7"/>
      <c r="V235" s="10"/>
      <c r="W235" s="11"/>
      <c r="X235" s="10"/>
    </row>
    <row r="236" spans="1:24" ht="15.6">
      <c r="A236" s="4">
        <v>940</v>
      </c>
      <c r="B236" s="5">
        <v>46073</v>
      </c>
      <c r="C236" s="1">
        <f t="shared" si="6"/>
        <v>2026</v>
      </c>
      <c r="D236" s="1" t="str">
        <f>"Q" &amp;ROUNDUP(MONTH(SalesDataTable[[#This Row],[Order Date]])/3,0)</f>
        <v>Q1</v>
      </c>
      <c r="E236" s="1">
        <f t="shared" si="7"/>
        <v>2</v>
      </c>
      <c r="F236" s="1" t="str">
        <f>TEXT(SalesDataTable[[#This Row],[Order Date]],"MMM")</f>
        <v>Feb</v>
      </c>
      <c r="G236" s="6" t="s">
        <v>28</v>
      </c>
      <c r="H236" s="6" t="s">
        <v>35</v>
      </c>
      <c r="I236" s="6" t="s">
        <v>45</v>
      </c>
      <c r="J236" s="6" t="s">
        <v>20</v>
      </c>
      <c r="K236" s="6" t="s">
        <v>51</v>
      </c>
      <c r="L236" s="6" t="s">
        <v>62</v>
      </c>
      <c r="M236" s="11">
        <v>1</v>
      </c>
      <c r="N236" s="8">
        <v>51.73</v>
      </c>
      <c r="O236" s="9">
        <v>0</v>
      </c>
      <c r="P236" s="8">
        <v>21.83</v>
      </c>
      <c r="Q236" s="8">
        <v>51.73</v>
      </c>
      <c r="R236" s="8">
        <v>21.83</v>
      </c>
      <c r="S236" s="8">
        <v>29.9</v>
      </c>
      <c r="T236" s="10">
        <v>0.57800115986854828</v>
      </c>
      <c r="U236" s="7"/>
      <c r="V236" s="10"/>
      <c r="W236" s="11"/>
      <c r="X236" s="10"/>
    </row>
    <row r="237" spans="1:24" ht="15.6">
      <c r="A237" s="4">
        <v>2375</v>
      </c>
      <c r="B237" s="5">
        <v>46073</v>
      </c>
      <c r="C237" s="1">
        <f t="shared" si="6"/>
        <v>2026</v>
      </c>
      <c r="D237" s="1" t="str">
        <f>"Q" &amp;ROUNDUP(MONTH(SalesDataTable[[#This Row],[Order Date]])/3,0)</f>
        <v>Q1</v>
      </c>
      <c r="E237" s="1">
        <f t="shared" si="7"/>
        <v>2</v>
      </c>
      <c r="F237" s="1" t="str">
        <f>TEXT(SalesDataTable[[#This Row],[Order Date]],"MMM")</f>
        <v>Feb</v>
      </c>
      <c r="G237" s="6" t="s">
        <v>23</v>
      </c>
      <c r="H237" s="6" t="s">
        <v>60</v>
      </c>
      <c r="I237" s="6" t="s">
        <v>45</v>
      </c>
      <c r="J237" s="6" t="s">
        <v>20</v>
      </c>
      <c r="K237" s="6" t="s">
        <v>40</v>
      </c>
      <c r="L237" s="6" t="s">
        <v>57</v>
      </c>
      <c r="M237" s="11">
        <v>2</v>
      </c>
      <c r="N237" s="8">
        <v>80.510000000000005</v>
      </c>
      <c r="O237" s="9">
        <v>0.05</v>
      </c>
      <c r="P237" s="8">
        <v>38.630000000000003</v>
      </c>
      <c r="Q237" s="8">
        <v>152.96899999999999</v>
      </c>
      <c r="R237" s="8">
        <v>77.260000000000005</v>
      </c>
      <c r="S237" s="8">
        <v>75.708999999999989</v>
      </c>
      <c r="T237" s="10">
        <v>0.4949303453640933</v>
      </c>
      <c r="U237" s="7"/>
      <c r="V237" s="10"/>
      <c r="W237" s="11"/>
      <c r="X237" s="10"/>
    </row>
    <row r="238" spans="1:24" ht="15.6">
      <c r="A238" s="4">
        <v>4184</v>
      </c>
      <c r="B238" s="5">
        <v>46073</v>
      </c>
      <c r="C238" s="1">
        <f t="shared" si="6"/>
        <v>2026</v>
      </c>
      <c r="D238" s="1" t="str">
        <f>"Q" &amp;ROUNDUP(MONTH(SalesDataTable[[#This Row],[Order Date]])/3,0)</f>
        <v>Q1</v>
      </c>
      <c r="E238" s="1">
        <f t="shared" si="7"/>
        <v>2</v>
      </c>
      <c r="F238" s="1" t="str">
        <f>TEXT(SalesDataTable[[#This Row],[Order Date]],"MMM")</f>
        <v>Feb</v>
      </c>
      <c r="G238" s="6" t="s">
        <v>37</v>
      </c>
      <c r="H238" s="6" t="s">
        <v>48</v>
      </c>
      <c r="I238" s="6" t="s">
        <v>19</v>
      </c>
      <c r="J238" s="6" t="s">
        <v>30</v>
      </c>
      <c r="K238" s="6" t="s">
        <v>51</v>
      </c>
      <c r="L238" s="6" t="s">
        <v>59</v>
      </c>
      <c r="M238" s="11">
        <v>1</v>
      </c>
      <c r="N238" s="8">
        <v>36.31</v>
      </c>
      <c r="O238" s="9">
        <v>0</v>
      </c>
      <c r="P238" s="8">
        <v>14</v>
      </c>
      <c r="Q238" s="8">
        <v>36.31</v>
      </c>
      <c r="R238" s="8">
        <v>14</v>
      </c>
      <c r="S238" s="8">
        <v>22.310000000000002</v>
      </c>
      <c r="T238" s="10">
        <v>0.61443128614706699</v>
      </c>
      <c r="U238" s="7"/>
      <c r="V238" s="10"/>
      <c r="W238" s="11"/>
      <c r="X238" s="10"/>
    </row>
    <row r="239" spans="1:24" ht="15.6">
      <c r="A239" s="4">
        <v>4390</v>
      </c>
      <c r="B239" s="5">
        <v>46073</v>
      </c>
      <c r="C239" s="1">
        <f t="shared" si="6"/>
        <v>2026</v>
      </c>
      <c r="D239" s="1" t="str">
        <f>"Q" &amp;ROUNDUP(MONTH(SalesDataTable[[#This Row],[Order Date]])/3,0)</f>
        <v>Q1</v>
      </c>
      <c r="E239" s="1">
        <f t="shared" si="7"/>
        <v>2</v>
      </c>
      <c r="F239" s="1" t="str">
        <f>TEXT(SalesDataTable[[#This Row],[Order Date]],"MMM")</f>
        <v>Feb</v>
      </c>
      <c r="G239" s="6" t="s">
        <v>28</v>
      </c>
      <c r="H239" s="6" t="s">
        <v>69</v>
      </c>
      <c r="I239" s="6" t="s">
        <v>19</v>
      </c>
      <c r="J239" s="6" t="s">
        <v>20</v>
      </c>
      <c r="K239" s="6" t="s">
        <v>21</v>
      </c>
      <c r="L239" s="6" t="s">
        <v>22</v>
      </c>
      <c r="M239" s="11">
        <v>1</v>
      </c>
      <c r="N239" s="8">
        <v>82.86</v>
      </c>
      <c r="O239" s="9">
        <v>0.05</v>
      </c>
      <c r="P239" s="8">
        <v>42.3</v>
      </c>
      <c r="Q239" s="8">
        <v>78.716999999999999</v>
      </c>
      <c r="R239" s="8">
        <v>42.3</v>
      </c>
      <c r="S239" s="8">
        <v>36.417000000000002</v>
      </c>
      <c r="T239" s="10">
        <v>0.46263196005945351</v>
      </c>
      <c r="U239" s="7"/>
      <c r="V239" s="10"/>
      <c r="W239" s="11"/>
      <c r="X239" s="10"/>
    </row>
    <row r="240" spans="1:24" ht="15.6">
      <c r="A240" s="4">
        <v>1475</v>
      </c>
      <c r="B240" s="5">
        <v>46074</v>
      </c>
      <c r="C240" s="1">
        <f t="shared" si="6"/>
        <v>2026</v>
      </c>
      <c r="D240" s="1" t="str">
        <f>"Q" &amp;ROUNDUP(MONTH(SalesDataTable[[#This Row],[Order Date]])/3,0)</f>
        <v>Q1</v>
      </c>
      <c r="E240" s="1">
        <f t="shared" si="7"/>
        <v>2</v>
      </c>
      <c r="F240" s="1" t="str">
        <f>TEXT(SalesDataTable[[#This Row],[Order Date]],"MMM")</f>
        <v>Feb</v>
      </c>
      <c r="G240" s="6" t="s">
        <v>17</v>
      </c>
      <c r="H240" s="6" t="s">
        <v>18</v>
      </c>
      <c r="I240" s="6" t="s">
        <v>36</v>
      </c>
      <c r="J240" s="6" t="s">
        <v>30</v>
      </c>
      <c r="K240" s="6" t="s">
        <v>21</v>
      </c>
      <c r="L240" s="6" t="s">
        <v>47</v>
      </c>
      <c r="M240" s="11">
        <v>2</v>
      </c>
      <c r="N240" s="8">
        <v>103.03</v>
      </c>
      <c r="O240" s="9">
        <v>0.05</v>
      </c>
      <c r="P240" s="8">
        <v>50.73</v>
      </c>
      <c r="Q240" s="8">
        <v>195.75700000000001</v>
      </c>
      <c r="R240" s="8">
        <v>101.46</v>
      </c>
      <c r="S240" s="8">
        <v>94.297000000000011</v>
      </c>
      <c r="T240" s="10">
        <v>0.48170435795399402</v>
      </c>
      <c r="U240" s="7"/>
      <c r="V240" s="10"/>
      <c r="W240" s="11"/>
      <c r="X240" s="10"/>
    </row>
    <row r="241" spans="1:24" ht="15.6">
      <c r="A241" s="4">
        <v>3504</v>
      </c>
      <c r="B241" s="5">
        <v>46074</v>
      </c>
      <c r="C241" s="1">
        <f t="shared" si="6"/>
        <v>2026</v>
      </c>
      <c r="D241" s="1" t="str">
        <f>"Q" &amp;ROUNDUP(MONTH(SalesDataTable[[#This Row],[Order Date]])/3,0)</f>
        <v>Q1</v>
      </c>
      <c r="E241" s="1">
        <f t="shared" si="7"/>
        <v>2</v>
      </c>
      <c r="F241" s="1" t="str">
        <f>TEXT(SalesDataTable[[#This Row],[Order Date]],"MMM")</f>
        <v>Feb</v>
      </c>
      <c r="G241" s="6" t="s">
        <v>23</v>
      </c>
      <c r="H241" s="6" t="s">
        <v>66</v>
      </c>
      <c r="I241" s="6" t="s">
        <v>19</v>
      </c>
      <c r="J241" s="6" t="s">
        <v>33</v>
      </c>
      <c r="K241" s="6" t="s">
        <v>31</v>
      </c>
      <c r="L241" s="6" t="s">
        <v>32</v>
      </c>
      <c r="M241" s="11">
        <v>1</v>
      </c>
      <c r="N241" s="8">
        <v>36.39</v>
      </c>
      <c r="O241" s="9">
        <v>0</v>
      </c>
      <c r="P241" s="8">
        <v>13.49</v>
      </c>
      <c r="Q241" s="8">
        <v>36.39</v>
      </c>
      <c r="R241" s="8">
        <v>13.49</v>
      </c>
      <c r="S241" s="8">
        <v>22.9</v>
      </c>
      <c r="T241" s="10">
        <v>0.62929376202253362</v>
      </c>
      <c r="U241" s="7"/>
      <c r="V241" s="10"/>
      <c r="W241" s="11"/>
      <c r="X241" s="10"/>
    </row>
    <row r="242" spans="1:24" ht="15.6">
      <c r="A242" s="4">
        <v>1649</v>
      </c>
      <c r="B242" s="5">
        <v>46075</v>
      </c>
      <c r="C242" s="1">
        <f t="shared" si="6"/>
        <v>2026</v>
      </c>
      <c r="D242" s="1" t="str">
        <f>"Q" &amp;ROUNDUP(MONTH(SalesDataTable[[#This Row],[Order Date]])/3,0)</f>
        <v>Q1</v>
      </c>
      <c r="E242" s="1">
        <f t="shared" si="7"/>
        <v>2</v>
      </c>
      <c r="F242" s="1" t="str">
        <f>TEXT(SalesDataTable[[#This Row],[Order Date]],"MMM")</f>
        <v>Feb</v>
      </c>
      <c r="G242" s="6" t="s">
        <v>28</v>
      </c>
      <c r="H242" s="6" t="s">
        <v>42</v>
      </c>
      <c r="I242" s="6" t="s">
        <v>19</v>
      </c>
      <c r="J242" s="6" t="s">
        <v>20</v>
      </c>
      <c r="K242" s="6" t="s">
        <v>40</v>
      </c>
      <c r="L242" s="6" t="s">
        <v>68</v>
      </c>
      <c r="M242" s="11">
        <v>1</v>
      </c>
      <c r="N242" s="8">
        <v>124.93</v>
      </c>
      <c r="O242" s="9">
        <v>0.1</v>
      </c>
      <c r="P242" s="8">
        <v>59.74</v>
      </c>
      <c r="Q242" s="8">
        <v>112.43700000000001</v>
      </c>
      <c r="R242" s="8">
        <v>59.74</v>
      </c>
      <c r="S242" s="8">
        <v>52.69700000000001</v>
      </c>
      <c r="T242" s="10">
        <v>0.46868023871145625</v>
      </c>
      <c r="U242" s="7"/>
      <c r="V242" s="10"/>
      <c r="W242" s="11"/>
      <c r="X242" s="10"/>
    </row>
    <row r="243" spans="1:24" ht="15.6">
      <c r="A243" s="4">
        <v>2170</v>
      </c>
      <c r="B243" s="5">
        <v>46075</v>
      </c>
      <c r="C243" s="1">
        <f t="shared" si="6"/>
        <v>2026</v>
      </c>
      <c r="D243" s="1" t="str">
        <f>"Q" &amp;ROUNDUP(MONTH(SalesDataTable[[#This Row],[Order Date]])/3,0)</f>
        <v>Q1</v>
      </c>
      <c r="E243" s="1">
        <f t="shared" si="7"/>
        <v>2</v>
      </c>
      <c r="F243" s="1" t="str">
        <f>TEXT(SalesDataTable[[#This Row],[Order Date]],"MMM")</f>
        <v>Feb</v>
      </c>
      <c r="G243" s="6" t="s">
        <v>23</v>
      </c>
      <c r="H243" s="6" t="s">
        <v>58</v>
      </c>
      <c r="I243" s="6" t="s">
        <v>45</v>
      </c>
      <c r="J243" s="6" t="s">
        <v>20</v>
      </c>
      <c r="K243" s="6" t="s">
        <v>21</v>
      </c>
      <c r="L243" s="6" t="s">
        <v>47</v>
      </c>
      <c r="M243" s="11">
        <v>1</v>
      </c>
      <c r="N243" s="8">
        <v>101.19</v>
      </c>
      <c r="O243" s="9">
        <v>0.05</v>
      </c>
      <c r="P243" s="8">
        <v>49.14</v>
      </c>
      <c r="Q243" s="8">
        <v>96.130499999999998</v>
      </c>
      <c r="R243" s="8">
        <v>49.14</v>
      </c>
      <c r="S243" s="8">
        <v>46.990499999999997</v>
      </c>
      <c r="T243" s="10">
        <v>0.48881988546819166</v>
      </c>
      <c r="U243" s="7"/>
      <c r="V243" s="10"/>
      <c r="W243" s="11"/>
      <c r="X243" s="10"/>
    </row>
    <row r="244" spans="1:24" ht="15.6">
      <c r="A244" s="4">
        <v>3402</v>
      </c>
      <c r="B244" s="5">
        <v>46075</v>
      </c>
      <c r="C244" s="1">
        <f t="shared" si="6"/>
        <v>2026</v>
      </c>
      <c r="D244" s="1" t="str">
        <f>"Q" &amp;ROUNDUP(MONTH(SalesDataTable[[#This Row],[Order Date]])/3,0)</f>
        <v>Q1</v>
      </c>
      <c r="E244" s="1">
        <f t="shared" si="7"/>
        <v>2</v>
      </c>
      <c r="F244" s="1" t="str">
        <f>TEXT(SalesDataTable[[#This Row],[Order Date]],"MMM")</f>
        <v>Feb</v>
      </c>
      <c r="G244" s="6" t="s">
        <v>37</v>
      </c>
      <c r="H244" s="6" t="s">
        <v>50</v>
      </c>
      <c r="I244" s="6" t="s">
        <v>19</v>
      </c>
      <c r="J244" s="6" t="s">
        <v>20</v>
      </c>
      <c r="K244" s="6" t="s">
        <v>51</v>
      </c>
      <c r="L244" s="6" t="s">
        <v>62</v>
      </c>
      <c r="M244" s="11">
        <v>2</v>
      </c>
      <c r="N244" s="8">
        <v>51.2</v>
      </c>
      <c r="O244" s="9">
        <v>0</v>
      </c>
      <c r="P244" s="8">
        <v>21.38</v>
      </c>
      <c r="Q244" s="8">
        <v>102.4</v>
      </c>
      <c r="R244" s="8">
        <v>42.76</v>
      </c>
      <c r="S244" s="8">
        <v>59.640000000000008</v>
      </c>
      <c r="T244" s="10">
        <v>0.58242187500000009</v>
      </c>
      <c r="U244" s="7"/>
      <c r="V244" s="10"/>
      <c r="W244" s="11"/>
      <c r="X244" s="10"/>
    </row>
    <row r="245" spans="1:24" ht="15.6">
      <c r="A245" s="4">
        <v>3773</v>
      </c>
      <c r="B245" s="5">
        <v>46075</v>
      </c>
      <c r="C245" s="1">
        <f t="shared" si="6"/>
        <v>2026</v>
      </c>
      <c r="D245" s="1" t="str">
        <f>"Q" &amp;ROUNDUP(MONTH(SalesDataTable[[#This Row],[Order Date]])/3,0)</f>
        <v>Q1</v>
      </c>
      <c r="E245" s="1">
        <f t="shared" si="7"/>
        <v>2</v>
      </c>
      <c r="F245" s="1" t="str">
        <f>TEXT(SalesDataTable[[#This Row],[Order Date]],"MMM")</f>
        <v>Feb</v>
      </c>
      <c r="G245" s="6" t="s">
        <v>37</v>
      </c>
      <c r="H245" s="6" t="s">
        <v>38</v>
      </c>
      <c r="I245" s="6" t="s">
        <v>19</v>
      </c>
      <c r="J245" s="6" t="s">
        <v>20</v>
      </c>
      <c r="K245" s="6" t="s">
        <v>40</v>
      </c>
      <c r="L245" s="6" t="s">
        <v>57</v>
      </c>
      <c r="M245" s="11">
        <v>1</v>
      </c>
      <c r="N245" s="8">
        <v>81.81</v>
      </c>
      <c r="O245" s="9">
        <v>0</v>
      </c>
      <c r="P245" s="8">
        <v>40.32</v>
      </c>
      <c r="Q245" s="8">
        <v>81.81</v>
      </c>
      <c r="R245" s="8">
        <v>40.32</v>
      </c>
      <c r="S245" s="8">
        <v>41.49</v>
      </c>
      <c r="T245" s="10">
        <v>0.50715071507150711</v>
      </c>
      <c r="U245" s="7"/>
      <c r="V245" s="10"/>
      <c r="W245" s="11"/>
      <c r="X245" s="10"/>
    </row>
    <row r="246" spans="1:24" ht="15.6">
      <c r="A246" s="4">
        <v>4670</v>
      </c>
      <c r="B246" s="5">
        <v>46075</v>
      </c>
      <c r="C246" s="1">
        <f t="shared" si="6"/>
        <v>2026</v>
      </c>
      <c r="D246" s="1" t="str">
        <f>"Q" &amp;ROUNDUP(MONTH(SalesDataTable[[#This Row],[Order Date]])/3,0)</f>
        <v>Q1</v>
      </c>
      <c r="E246" s="1">
        <f t="shared" si="7"/>
        <v>2</v>
      </c>
      <c r="F246" s="1" t="str">
        <f>TEXT(SalesDataTable[[#This Row],[Order Date]],"MMM")</f>
        <v>Feb</v>
      </c>
      <c r="G246" s="6" t="s">
        <v>17</v>
      </c>
      <c r="H246" s="6" t="s">
        <v>67</v>
      </c>
      <c r="I246" s="6" t="s">
        <v>36</v>
      </c>
      <c r="J246" s="6" t="s">
        <v>33</v>
      </c>
      <c r="K246" s="6" t="s">
        <v>26</v>
      </c>
      <c r="L246" s="6" t="s">
        <v>54</v>
      </c>
      <c r="M246" s="11">
        <v>1</v>
      </c>
      <c r="N246" s="8">
        <v>152.96</v>
      </c>
      <c r="O246" s="9">
        <v>0</v>
      </c>
      <c r="P246" s="8">
        <v>79.510000000000005</v>
      </c>
      <c r="Q246" s="8">
        <v>152.96</v>
      </c>
      <c r="R246" s="8">
        <v>79.510000000000005</v>
      </c>
      <c r="S246" s="8">
        <v>73.45</v>
      </c>
      <c r="T246" s="10">
        <v>0.48019089958158995</v>
      </c>
      <c r="U246" s="7"/>
      <c r="V246" s="10"/>
      <c r="W246" s="11"/>
      <c r="X246" s="10"/>
    </row>
    <row r="247" spans="1:24" ht="15.6">
      <c r="A247" s="4">
        <v>587</v>
      </c>
      <c r="B247" s="5">
        <v>46076</v>
      </c>
      <c r="C247" s="1">
        <f t="shared" si="6"/>
        <v>2026</v>
      </c>
      <c r="D247" s="1" t="str">
        <f>"Q" &amp;ROUNDUP(MONTH(SalesDataTable[[#This Row],[Order Date]])/3,0)</f>
        <v>Q1</v>
      </c>
      <c r="E247" s="1">
        <f t="shared" si="7"/>
        <v>2</v>
      </c>
      <c r="F247" s="1" t="str">
        <f>TEXT(SalesDataTable[[#This Row],[Order Date]],"MMM")</f>
        <v>Feb</v>
      </c>
      <c r="G247" s="6" t="s">
        <v>37</v>
      </c>
      <c r="H247" s="6" t="s">
        <v>48</v>
      </c>
      <c r="I247" s="6" t="s">
        <v>45</v>
      </c>
      <c r="J247" s="6" t="s">
        <v>33</v>
      </c>
      <c r="K247" s="6" t="s">
        <v>31</v>
      </c>
      <c r="L247" s="6" t="s">
        <v>65</v>
      </c>
      <c r="M247" s="11">
        <v>1</v>
      </c>
      <c r="N247" s="8">
        <v>166.13</v>
      </c>
      <c r="O247" s="9">
        <v>0.05</v>
      </c>
      <c r="P247" s="8">
        <v>85.7</v>
      </c>
      <c r="Q247" s="8">
        <v>157.8235</v>
      </c>
      <c r="R247" s="8">
        <v>85.7</v>
      </c>
      <c r="S247" s="8">
        <v>72.123499999999993</v>
      </c>
      <c r="T247" s="10">
        <v>0.45698834457479398</v>
      </c>
      <c r="U247" s="7"/>
      <c r="V247" s="10"/>
      <c r="W247" s="11"/>
      <c r="X247" s="10"/>
    </row>
    <row r="248" spans="1:24" ht="15.6">
      <c r="A248" s="4">
        <v>1085</v>
      </c>
      <c r="B248" s="5">
        <v>46076</v>
      </c>
      <c r="C248" s="1">
        <f t="shared" si="6"/>
        <v>2026</v>
      </c>
      <c r="D248" s="1" t="str">
        <f>"Q" &amp;ROUNDUP(MONTH(SalesDataTable[[#This Row],[Order Date]])/3,0)</f>
        <v>Q1</v>
      </c>
      <c r="E248" s="1">
        <f t="shared" si="7"/>
        <v>2</v>
      </c>
      <c r="F248" s="1" t="str">
        <f>TEXT(SalesDataTable[[#This Row],[Order Date]],"MMM")</f>
        <v>Feb</v>
      </c>
      <c r="G248" s="6" t="s">
        <v>17</v>
      </c>
      <c r="H248" s="6" t="s">
        <v>67</v>
      </c>
      <c r="I248" s="6" t="s">
        <v>19</v>
      </c>
      <c r="J248" s="6" t="s">
        <v>30</v>
      </c>
      <c r="K248" s="6" t="s">
        <v>40</v>
      </c>
      <c r="L248" s="6" t="s">
        <v>46</v>
      </c>
      <c r="M248" s="11">
        <v>3</v>
      </c>
      <c r="N248" s="8">
        <v>193.18</v>
      </c>
      <c r="O248" s="9">
        <v>0.05</v>
      </c>
      <c r="P248" s="8">
        <v>106.19</v>
      </c>
      <c r="Q248" s="8">
        <v>550.56299999999999</v>
      </c>
      <c r="R248" s="8">
        <v>318.57</v>
      </c>
      <c r="S248" s="8">
        <v>231.99299999999999</v>
      </c>
      <c r="T248" s="10">
        <v>0.42137412067283853</v>
      </c>
      <c r="U248" s="7"/>
      <c r="V248" s="10"/>
      <c r="W248" s="11"/>
      <c r="X248" s="10"/>
    </row>
    <row r="249" spans="1:24" ht="15.6">
      <c r="A249" s="4">
        <v>1635</v>
      </c>
      <c r="B249" s="5">
        <v>46076</v>
      </c>
      <c r="C249" s="1">
        <f t="shared" si="6"/>
        <v>2026</v>
      </c>
      <c r="D249" s="1" t="str">
        <f>"Q" &amp;ROUNDUP(MONTH(SalesDataTable[[#This Row],[Order Date]])/3,0)</f>
        <v>Q1</v>
      </c>
      <c r="E249" s="1">
        <f t="shared" si="7"/>
        <v>2</v>
      </c>
      <c r="F249" s="1" t="str">
        <f>TEXT(SalesDataTable[[#This Row],[Order Date]],"MMM")</f>
        <v>Feb</v>
      </c>
      <c r="G249" s="6" t="s">
        <v>28</v>
      </c>
      <c r="H249" s="6" t="s">
        <v>56</v>
      </c>
      <c r="I249" s="6" t="s">
        <v>19</v>
      </c>
      <c r="J249" s="6" t="s">
        <v>20</v>
      </c>
      <c r="K249" s="6" t="s">
        <v>21</v>
      </c>
      <c r="L249" s="6" t="s">
        <v>22</v>
      </c>
      <c r="M249" s="11">
        <v>1</v>
      </c>
      <c r="N249" s="8">
        <v>80.42</v>
      </c>
      <c r="O249" s="9">
        <v>0</v>
      </c>
      <c r="P249" s="8">
        <v>41.72</v>
      </c>
      <c r="Q249" s="8">
        <v>80.42</v>
      </c>
      <c r="R249" s="8">
        <v>41.72</v>
      </c>
      <c r="S249" s="8">
        <v>38.700000000000003</v>
      </c>
      <c r="T249" s="10">
        <v>0.4812235762248197</v>
      </c>
      <c r="U249" s="7"/>
      <c r="V249" s="10"/>
      <c r="W249" s="11"/>
      <c r="X249" s="10"/>
    </row>
    <row r="250" spans="1:24" ht="15.6">
      <c r="A250" s="4">
        <v>4067</v>
      </c>
      <c r="B250" s="5">
        <v>46076</v>
      </c>
      <c r="C250" s="1">
        <f t="shared" si="6"/>
        <v>2026</v>
      </c>
      <c r="D250" s="1" t="str">
        <f>"Q" &amp;ROUNDUP(MONTH(SalesDataTable[[#This Row],[Order Date]])/3,0)</f>
        <v>Q1</v>
      </c>
      <c r="E250" s="1">
        <f t="shared" si="7"/>
        <v>2</v>
      </c>
      <c r="F250" s="1" t="str">
        <f>TEXT(SalesDataTable[[#This Row],[Order Date]],"MMM")</f>
        <v>Feb</v>
      </c>
      <c r="G250" s="6" t="s">
        <v>37</v>
      </c>
      <c r="H250" s="6" t="s">
        <v>64</v>
      </c>
      <c r="I250" s="6" t="s">
        <v>19</v>
      </c>
      <c r="J250" s="6" t="s">
        <v>20</v>
      </c>
      <c r="K250" s="6" t="s">
        <v>40</v>
      </c>
      <c r="L250" s="6" t="s">
        <v>68</v>
      </c>
      <c r="M250" s="11">
        <v>2</v>
      </c>
      <c r="N250" s="8">
        <v>122.17</v>
      </c>
      <c r="O250" s="9">
        <v>0</v>
      </c>
      <c r="P250" s="8">
        <v>60.62</v>
      </c>
      <c r="Q250" s="8">
        <v>244.34</v>
      </c>
      <c r="R250" s="8">
        <v>121.24</v>
      </c>
      <c r="S250" s="8">
        <v>123.10000000000001</v>
      </c>
      <c r="T250" s="10">
        <v>0.50380617172792019</v>
      </c>
      <c r="U250" s="7"/>
      <c r="V250" s="10"/>
      <c r="W250" s="11"/>
      <c r="X250" s="10"/>
    </row>
    <row r="251" spans="1:24" ht="15.6">
      <c r="A251" s="4">
        <v>287</v>
      </c>
      <c r="B251" s="5">
        <v>46077</v>
      </c>
      <c r="C251" s="1">
        <f t="shared" si="6"/>
        <v>2026</v>
      </c>
      <c r="D251" s="1" t="str">
        <f>"Q" &amp;ROUNDUP(MONTH(SalesDataTable[[#This Row],[Order Date]])/3,0)</f>
        <v>Q1</v>
      </c>
      <c r="E251" s="1">
        <f t="shared" si="7"/>
        <v>2</v>
      </c>
      <c r="F251" s="1" t="str">
        <f>TEXT(SalesDataTable[[#This Row],[Order Date]],"MMM")</f>
        <v>Feb</v>
      </c>
      <c r="G251" s="6" t="s">
        <v>23</v>
      </c>
      <c r="H251" s="6" t="s">
        <v>44</v>
      </c>
      <c r="I251" s="6" t="s">
        <v>45</v>
      </c>
      <c r="J251" s="6" t="s">
        <v>30</v>
      </c>
      <c r="K251" s="6" t="s">
        <v>31</v>
      </c>
      <c r="L251" s="6" t="s">
        <v>65</v>
      </c>
      <c r="M251" s="11">
        <v>1</v>
      </c>
      <c r="N251" s="8">
        <v>164.6</v>
      </c>
      <c r="O251" s="9">
        <v>0</v>
      </c>
      <c r="P251" s="8">
        <v>85.07</v>
      </c>
      <c r="Q251" s="8">
        <v>164.6</v>
      </c>
      <c r="R251" s="8">
        <v>85.07</v>
      </c>
      <c r="S251" s="8">
        <v>79.53</v>
      </c>
      <c r="T251" s="10">
        <v>0.48317132442284327</v>
      </c>
      <c r="U251" s="7"/>
      <c r="V251" s="10"/>
      <c r="W251" s="11"/>
      <c r="X251" s="10"/>
    </row>
    <row r="252" spans="1:24" ht="15.6">
      <c r="A252" s="4">
        <v>794</v>
      </c>
      <c r="B252" s="5">
        <v>46077</v>
      </c>
      <c r="C252" s="1">
        <f t="shared" si="6"/>
        <v>2026</v>
      </c>
      <c r="D252" s="1" t="str">
        <f>"Q" &amp;ROUNDUP(MONTH(SalesDataTable[[#This Row],[Order Date]])/3,0)</f>
        <v>Q1</v>
      </c>
      <c r="E252" s="1">
        <f t="shared" si="7"/>
        <v>2</v>
      </c>
      <c r="F252" s="1" t="str">
        <f>TEXT(SalesDataTable[[#This Row],[Order Date]],"MMM")</f>
        <v>Feb</v>
      </c>
      <c r="G252" s="6" t="s">
        <v>23</v>
      </c>
      <c r="H252" s="6" t="s">
        <v>66</v>
      </c>
      <c r="I252" s="6" t="s">
        <v>19</v>
      </c>
      <c r="J252" s="6" t="s">
        <v>30</v>
      </c>
      <c r="K252" s="6" t="s">
        <v>31</v>
      </c>
      <c r="L252" s="6" t="s">
        <v>61</v>
      </c>
      <c r="M252" s="11">
        <v>1</v>
      </c>
      <c r="N252" s="8">
        <v>132.19999999999999</v>
      </c>
      <c r="O252" s="9">
        <v>0</v>
      </c>
      <c r="P252" s="8">
        <v>67.180000000000007</v>
      </c>
      <c r="Q252" s="8">
        <v>132.19999999999999</v>
      </c>
      <c r="R252" s="8">
        <v>67.180000000000007</v>
      </c>
      <c r="S252" s="8">
        <v>65.019999999999982</v>
      </c>
      <c r="T252" s="10">
        <v>0.49183055975794243</v>
      </c>
      <c r="U252" s="7"/>
      <c r="V252" s="10"/>
      <c r="W252" s="11"/>
      <c r="X252" s="10"/>
    </row>
    <row r="253" spans="1:24" ht="15.6">
      <c r="A253" s="4">
        <v>1609</v>
      </c>
      <c r="B253" s="5">
        <v>46077</v>
      </c>
      <c r="C253" s="1">
        <f t="shared" si="6"/>
        <v>2026</v>
      </c>
      <c r="D253" s="1" t="str">
        <f>"Q" &amp;ROUNDUP(MONTH(SalesDataTable[[#This Row],[Order Date]])/3,0)</f>
        <v>Q1</v>
      </c>
      <c r="E253" s="1">
        <f t="shared" si="7"/>
        <v>2</v>
      </c>
      <c r="F253" s="1" t="str">
        <f>TEXT(SalesDataTable[[#This Row],[Order Date]],"MMM")</f>
        <v>Feb</v>
      </c>
      <c r="G253" s="6" t="s">
        <v>37</v>
      </c>
      <c r="H253" s="6" t="s">
        <v>38</v>
      </c>
      <c r="I253" s="6" t="s">
        <v>19</v>
      </c>
      <c r="J253" s="6" t="s">
        <v>20</v>
      </c>
      <c r="K253" s="6" t="s">
        <v>21</v>
      </c>
      <c r="L253" s="6" t="s">
        <v>43</v>
      </c>
      <c r="M253" s="11">
        <v>2</v>
      </c>
      <c r="N253" s="8">
        <v>40.700000000000003</v>
      </c>
      <c r="O253" s="9">
        <v>0</v>
      </c>
      <c r="P253" s="8">
        <v>16.63</v>
      </c>
      <c r="Q253" s="8">
        <v>81.400000000000006</v>
      </c>
      <c r="R253" s="8">
        <v>33.26</v>
      </c>
      <c r="S253" s="8">
        <v>48.140000000000008</v>
      </c>
      <c r="T253" s="10">
        <v>0.59140049140049145</v>
      </c>
      <c r="U253" s="7"/>
      <c r="V253" s="10"/>
      <c r="W253" s="11"/>
      <c r="X253" s="10"/>
    </row>
    <row r="254" spans="1:24" ht="15.6">
      <c r="A254" s="4">
        <v>4921</v>
      </c>
      <c r="B254" s="5">
        <v>46077</v>
      </c>
      <c r="C254" s="1">
        <f t="shared" si="6"/>
        <v>2026</v>
      </c>
      <c r="D254" s="1" t="str">
        <f>"Q" &amp;ROUNDUP(MONTH(SalesDataTable[[#This Row],[Order Date]])/3,0)</f>
        <v>Q1</v>
      </c>
      <c r="E254" s="1">
        <f t="shared" si="7"/>
        <v>2</v>
      </c>
      <c r="F254" s="1" t="str">
        <f>TEXT(SalesDataTable[[#This Row],[Order Date]],"MMM")</f>
        <v>Feb</v>
      </c>
      <c r="G254" s="6" t="s">
        <v>23</v>
      </c>
      <c r="H254" s="6" t="s">
        <v>60</v>
      </c>
      <c r="I254" s="6" t="s">
        <v>19</v>
      </c>
      <c r="J254" s="6" t="s">
        <v>20</v>
      </c>
      <c r="K254" s="6" t="s">
        <v>31</v>
      </c>
      <c r="L254" s="6" t="s">
        <v>32</v>
      </c>
      <c r="M254" s="11">
        <v>1</v>
      </c>
      <c r="N254" s="8">
        <v>35.39</v>
      </c>
      <c r="O254" s="9">
        <v>0</v>
      </c>
      <c r="P254" s="8">
        <v>13.93</v>
      </c>
      <c r="Q254" s="8">
        <v>35.39</v>
      </c>
      <c r="R254" s="8">
        <v>13.93</v>
      </c>
      <c r="S254" s="8">
        <v>21.46</v>
      </c>
      <c r="T254" s="10">
        <v>0.60638598474145244</v>
      </c>
      <c r="U254" s="7"/>
      <c r="V254" s="10"/>
      <c r="W254" s="11"/>
      <c r="X254" s="10"/>
    </row>
    <row r="255" spans="1:24" ht="15.6">
      <c r="A255" s="4">
        <v>2209</v>
      </c>
      <c r="B255" s="5">
        <v>46078</v>
      </c>
      <c r="C255" s="1">
        <f t="shared" si="6"/>
        <v>2026</v>
      </c>
      <c r="D255" s="1" t="str">
        <f>"Q" &amp;ROUNDUP(MONTH(SalesDataTable[[#This Row],[Order Date]])/3,0)</f>
        <v>Q1</v>
      </c>
      <c r="E255" s="1">
        <f t="shared" si="7"/>
        <v>2</v>
      </c>
      <c r="F255" s="1" t="str">
        <f>TEXT(SalesDataTable[[#This Row],[Order Date]],"MMM")</f>
        <v>Feb</v>
      </c>
      <c r="G255" s="6" t="s">
        <v>17</v>
      </c>
      <c r="H255" s="6" t="s">
        <v>18</v>
      </c>
      <c r="I255" s="6" t="s">
        <v>19</v>
      </c>
      <c r="J255" s="6" t="s">
        <v>33</v>
      </c>
      <c r="K255" s="6" t="s">
        <v>21</v>
      </c>
      <c r="L255" s="6" t="s">
        <v>39</v>
      </c>
      <c r="M255" s="11">
        <v>5</v>
      </c>
      <c r="N255" s="8">
        <v>50.58</v>
      </c>
      <c r="O255" s="9">
        <v>0.1</v>
      </c>
      <c r="P255" s="8">
        <v>22.42</v>
      </c>
      <c r="Q255" s="8">
        <v>227.60999999999999</v>
      </c>
      <c r="R255" s="8">
        <v>112.10000000000001</v>
      </c>
      <c r="S255" s="8">
        <v>115.50999999999998</v>
      </c>
      <c r="T255" s="10">
        <v>0.50749088352884308</v>
      </c>
      <c r="U255" s="7"/>
      <c r="V255" s="10"/>
      <c r="W255" s="11"/>
      <c r="X255" s="10"/>
    </row>
    <row r="256" spans="1:24" ht="15.6">
      <c r="A256" s="4">
        <v>4757</v>
      </c>
      <c r="B256" s="5">
        <v>46078</v>
      </c>
      <c r="C256" s="1">
        <f t="shared" si="6"/>
        <v>2026</v>
      </c>
      <c r="D256" s="1" t="str">
        <f>"Q" &amp;ROUNDUP(MONTH(SalesDataTable[[#This Row],[Order Date]])/3,0)</f>
        <v>Q1</v>
      </c>
      <c r="E256" s="1">
        <f t="shared" si="7"/>
        <v>2</v>
      </c>
      <c r="F256" s="1" t="str">
        <f>TEXT(SalesDataTable[[#This Row],[Order Date]],"MMM")</f>
        <v>Feb</v>
      </c>
      <c r="G256" s="6" t="s">
        <v>23</v>
      </c>
      <c r="H256" s="6" t="s">
        <v>58</v>
      </c>
      <c r="I256" s="6" t="s">
        <v>45</v>
      </c>
      <c r="J256" s="6" t="s">
        <v>33</v>
      </c>
      <c r="K256" s="6" t="s">
        <v>51</v>
      </c>
      <c r="L256" s="6" t="s">
        <v>62</v>
      </c>
      <c r="M256" s="11">
        <v>2</v>
      </c>
      <c r="N256" s="8">
        <v>49.48</v>
      </c>
      <c r="O256" s="9">
        <v>0</v>
      </c>
      <c r="P256" s="8">
        <v>21.37</v>
      </c>
      <c r="Q256" s="8">
        <v>98.96</v>
      </c>
      <c r="R256" s="8">
        <v>42.74</v>
      </c>
      <c r="S256" s="8">
        <v>56.219999999999992</v>
      </c>
      <c r="T256" s="10">
        <v>0.5681083265966046</v>
      </c>
      <c r="U256" s="7"/>
      <c r="V256" s="10"/>
      <c r="W256" s="11"/>
      <c r="X256" s="10"/>
    </row>
    <row r="257" spans="1:24" ht="15.6">
      <c r="A257" s="4">
        <v>5155</v>
      </c>
      <c r="B257" s="5">
        <v>46078</v>
      </c>
      <c r="C257" s="1">
        <f t="shared" si="6"/>
        <v>2026</v>
      </c>
      <c r="D257" s="1" t="str">
        <f>"Q" &amp;ROUNDUP(MONTH(SalesDataTable[[#This Row],[Order Date]])/3,0)</f>
        <v>Q1</v>
      </c>
      <c r="E257" s="1">
        <f t="shared" si="7"/>
        <v>2</v>
      </c>
      <c r="F257" s="1" t="str">
        <f>TEXT(SalesDataTable[[#This Row],[Order Date]],"MMM")</f>
        <v>Feb</v>
      </c>
      <c r="G257" s="6" t="s">
        <v>37</v>
      </c>
      <c r="H257" s="6" t="s">
        <v>64</v>
      </c>
      <c r="I257" s="6" t="s">
        <v>36</v>
      </c>
      <c r="J257" s="6" t="s">
        <v>30</v>
      </c>
      <c r="K257" s="6" t="s">
        <v>51</v>
      </c>
      <c r="L257" s="6" t="s">
        <v>62</v>
      </c>
      <c r="M257" s="11">
        <v>1</v>
      </c>
      <c r="N257" s="8">
        <v>50.51</v>
      </c>
      <c r="O257" s="9">
        <v>0</v>
      </c>
      <c r="P257" s="8">
        <v>21.4</v>
      </c>
      <c r="Q257" s="8">
        <v>50.51</v>
      </c>
      <c r="R257" s="8">
        <v>21.4</v>
      </c>
      <c r="S257" s="8">
        <v>29.11</v>
      </c>
      <c r="T257" s="10">
        <v>0.57632152049099195</v>
      </c>
      <c r="U257" s="7"/>
      <c r="V257" s="10"/>
      <c r="W257" s="11"/>
      <c r="X257" s="10"/>
    </row>
    <row r="258" spans="1:24" ht="15.6">
      <c r="A258" s="4">
        <v>1737</v>
      </c>
      <c r="B258" s="5">
        <v>46079</v>
      </c>
      <c r="C258" s="1">
        <f t="shared" si="6"/>
        <v>2026</v>
      </c>
      <c r="D258" s="1" t="str">
        <f>"Q" &amp;ROUNDUP(MONTH(SalesDataTable[[#This Row],[Order Date]])/3,0)</f>
        <v>Q1</v>
      </c>
      <c r="E258" s="1">
        <f t="shared" si="7"/>
        <v>2</v>
      </c>
      <c r="F258" s="1" t="str">
        <f>TEXT(SalesDataTable[[#This Row],[Order Date]],"MMM")</f>
        <v>Feb</v>
      </c>
      <c r="G258" s="6" t="s">
        <v>17</v>
      </c>
      <c r="H258" s="6" t="s">
        <v>67</v>
      </c>
      <c r="I258" s="6" t="s">
        <v>19</v>
      </c>
      <c r="J258" s="6" t="s">
        <v>30</v>
      </c>
      <c r="K258" s="6" t="s">
        <v>40</v>
      </c>
      <c r="L258" s="6" t="s">
        <v>68</v>
      </c>
      <c r="M258" s="11">
        <v>2</v>
      </c>
      <c r="N258" s="8">
        <v>122.16</v>
      </c>
      <c r="O258" s="9">
        <v>0</v>
      </c>
      <c r="P258" s="8">
        <v>61.31</v>
      </c>
      <c r="Q258" s="8">
        <v>244.32</v>
      </c>
      <c r="R258" s="8">
        <v>122.62</v>
      </c>
      <c r="S258" s="8">
        <v>121.69999999999999</v>
      </c>
      <c r="T258" s="10">
        <v>0.49811722331368691</v>
      </c>
      <c r="U258" s="7"/>
      <c r="V258" s="10"/>
      <c r="W258" s="11"/>
      <c r="X258" s="10"/>
    </row>
    <row r="259" spans="1:24" ht="15.6">
      <c r="A259" s="4">
        <v>1905</v>
      </c>
      <c r="B259" s="5">
        <v>46079</v>
      </c>
      <c r="C259" s="1">
        <f t="shared" ref="C259:C322" si="8">YEAR(B259)</f>
        <v>2026</v>
      </c>
      <c r="D259" s="1" t="str">
        <f>"Q" &amp;ROUNDUP(MONTH(SalesDataTable[[#This Row],[Order Date]])/3,0)</f>
        <v>Q1</v>
      </c>
      <c r="E259" s="1">
        <f t="shared" ref="E259:E322" si="9">MONTH(B259)</f>
        <v>2</v>
      </c>
      <c r="F259" s="1" t="str">
        <f>TEXT(SalesDataTable[[#This Row],[Order Date]],"MMM")</f>
        <v>Feb</v>
      </c>
      <c r="G259" s="6" t="s">
        <v>37</v>
      </c>
      <c r="H259" s="6" t="s">
        <v>48</v>
      </c>
      <c r="I259" s="6" t="s">
        <v>36</v>
      </c>
      <c r="J259" s="6" t="s">
        <v>20</v>
      </c>
      <c r="K259" s="6" t="s">
        <v>21</v>
      </c>
      <c r="L259" s="6" t="s">
        <v>39</v>
      </c>
      <c r="M259" s="11">
        <v>3</v>
      </c>
      <c r="N259" s="8">
        <v>51.32</v>
      </c>
      <c r="O259" s="9">
        <v>0.1</v>
      </c>
      <c r="P259" s="8">
        <v>22.62</v>
      </c>
      <c r="Q259" s="8">
        <v>138.56400000000002</v>
      </c>
      <c r="R259" s="8">
        <v>67.86</v>
      </c>
      <c r="S259" s="8">
        <v>70.704000000000022</v>
      </c>
      <c r="T259" s="10">
        <v>0.51026240581969351</v>
      </c>
      <c r="U259" s="7"/>
      <c r="V259" s="10"/>
      <c r="W259" s="11"/>
      <c r="X259" s="10"/>
    </row>
    <row r="260" spans="1:24" ht="15.6">
      <c r="A260" s="4">
        <v>2359</v>
      </c>
      <c r="B260" s="5">
        <v>46079</v>
      </c>
      <c r="C260" s="1">
        <f t="shared" si="8"/>
        <v>2026</v>
      </c>
      <c r="D260" s="1" t="str">
        <f>"Q" &amp;ROUNDUP(MONTH(SalesDataTable[[#This Row],[Order Date]])/3,0)</f>
        <v>Q1</v>
      </c>
      <c r="E260" s="1">
        <f t="shared" si="9"/>
        <v>2</v>
      </c>
      <c r="F260" s="1" t="str">
        <f>TEXT(SalesDataTable[[#This Row],[Order Date]],"MMM")</f>
        <v>Feb</v>
      </c>
      <c r="G260" s="6" t="s">
        <v>28</v>
      </c>
      <c r="H260" s="6" t="s">
        <v>56</v>
      </c>
      <c r="I260" s="6" t="s">
        <v>19</v>
      </c>
      <c r="J260" s="6" t="s">
        <v>20</v>
      </c>
      <c r="K260" s="6" t="s">
        <v>40</v>
      </c>
      <c r="L260" s="6" t="s">
        <v>46</v>
      </c>
      <c r="M260" s="11">
        <v>2</v>
      </c>
      <c r="N260" s="8">
        <v>195.92</v>
      </c>
      <c r="O260" s="9">
        <v>0.05</v>
      </c>
      <c r="P260" s="8">
        <v>104.13</v>
      </c>
      <c r="Q260" s="8">
        <v>372.24799999999993</v>
      </c>
      <c r="R260" s="8">
        <v>208.26</v>
      </c>
      <c r="S260" s="8">
        <v>163.98799999999994</v>
      </c>
      <c r="T260" s="10">
        <v>0.4405342674775955</v>
      </c>
      <c r="U260" s="7"/>
      <c r="V260" s="10"/>
      <c r="W260" s="11"/>
      <c r="X260" s="10"/>
    </row>
    <row r="261" spans="1:24" ht="15.6">
      <c r="A261" s="4">
        <v>3666</v>
      </c>
      <c r="B261" s="5">
        <v>46079</v>
      </c>
      <c r="C261" s="1">
        <f t="shared" si="8"/>
        <v>2026</v>
      </c>
      <c r="D261" s="1" t="str">
        <f>"Q" &amp;ROUNDUP(MONTH(SalesDataTable[[#This Row],[Order Date]])/3,0)</f>
        <v>Q1</v>
      </c>
      <c r="E261" s="1">
        <f t="shared" si="9"/>
        <v>2</v>
      </c>
      <c r="F261" s="1" t="str">
        <f>TEXT(SalesDataTable[[#This Row],[Order Date]],"MMM")</f>
        <v>Feb</v>
      </c>
      <c r="G261" s="6" t="s">
        <v>17</v>
      </c>
      <c r="H261" s="6" t="s">
        <v>67</v>
      </c>
      <c r="I261" s="6" t="s">
        <v>19</v>
      </c>
      <c r="J261" s="6" t="s">
        <v>20</v>
      </c>
      <c r="K261" s="6" t="s">
        <v>31</v>
      </c>
      <c r="L261" s="6" t="s">
        <v>32</v>
      </c>
      <c r="M261" s="11">
        <v>1</v>
      </c>
      <c r="N261" s="8">
        <v>36.19</v>
      </c>
      <c r="O261" s="9">
        <v>0.1</v>
      </c>
      <c r="P261" s="8">
        <v>13.62</v>
      </c>
      <c r="Q261" s="8">
        <v>32.570999999999998</v>
      </c>
      <c r="R261" s="8">
        <v>13.62</v>
      </c>
      <c r="S261" s="8">
        <v>18.951000000000001</v>
      </c>
      <c r="T261" s="10">
        <v>0.58183660311319896</v>
      </c>
      <c r="U261" s="7"/>
      <c r="V261" s="10"/>
      <c r="W261" s="11"/>
      <c r="X261" s="10"/>
    </row>
    <row r="262" spans="1:24" ht="15.6">
      <c r="A262" s="4">
        <v>518</v>
      </c>
      <c r="B262" s="5">
        <v>46080</v>
      </c>
      <c r="C262" s="1">
        <f t="shared" si="8"/>
        <v>2026</v>
      </c>
      <c r="D262" s="1" t="str">
        <f>"Q" &amp;ROUNDUP(MONTH(SalesDataTable[[#This Row],[Order Date]])/3,0)</f>
        <v>Q1</v>
      </c>
      <c r="E262" s="1">
        <f t="shared" si="9"/>
        <v>2</v>
      </c>
      <c r="F262" s="1" t="str">
        <f>TEXT(SalesDataTable[[#This Row],[Order Date]],"MMM")</f>
        <v>Feb</v>
      </c>
      <c r="G262" s="6" t="s">
        <v>28</v>
      </c>
      <c r="H262" s="6" t="s">
        <v>29</v>
      </c>
      <c r="I262" s="6" t="s">
        <v>19</v>
      </c>
      <c r="J262" s="6" t="s">
        <v>30</v>
      </c>
      <c r="K262" s="6" t="s">
        <v>26</v>
      </c>
      <c r="L262" s="6" t="s">
        <v>63</v>
      </c>
      <c r="M262" s="11">
        <v>1</v>
      </c>
      <c r="N262" s="8">
        <v>72.97</v>
      </c>
      <c r="O262" s="9">
        <v>0</v>
      </c>
      <c r="P262" s="8">
        <v>32.43</v>
      </c>
      <c r="Q262" s="8">
        <v>72.97</v>
      </c>
      <c r="R262" s="8">
        <v>32.43</v>
      </c>
      <c r="S262" s="8">
        <v>40.54</v>
      </c>
      <c r="T262" s="10">
        <v>0.55557078251336167</v>
      </c>
      <c r="U262" s="7"/>
      <c r="V262" s="10"/>
      <c r="W262" s="11"/>
      <c r="X262" s="10"/>
    </row>
    <row r="263" spans="1:24" ht="15.6">
      <c r="A263" s="4">
        <v>892</v>
      </c>
      <c r="B263" s="5">
        <v>46080</v>
      </c>
      <c r="C263" s="1">
        <f t="shared" si="8"/>
        <v>2026</v>
      </c>
      <c r="D263" s="1" t="str">
        <f>"Q" &amp;ROUNDUP(MONTH(SalesDataTable[[#This Row],[Order Date]])/3,0)</f>
        <v>Q1</v>
      </c>
      <c r="E263" s="1">
        <f t="shared" si="9"/>
        <v>2</v>
      </c>
      <c r="F263" s="1" t="str">
        <f>TEXT(SalesDataTable[[#This Row],[Order Date]],"MMM")</f>
        <v>Feb</v>
      </c>
      <c r="G263" s="6" t="s">
        <v>37</v>
      </c>
      <c r="H263" s="6" t="s">
        <v>48</v>
      </c>
      <c r="I263" s="6" t="s">
        <v>25</v>
      </c>
      <c r="J263" s="6" t="s">
        <v>33</v>
      </c>
      <c r="K263" s="6" t="s">
        <v>31</v>
      </c>
      <c r="L263" s="6" t="s">
        <v>49</v>
      </c>
      <c r="M263" s="11">
        <v>12</v>
      </c>
      <c r="N263" s="8">
        <v>47.15</v>
      </c>
      <c r="O263" s="9">
        <v>0.1</v>
      </c>
      <c r="P263" s="8">
        <v>17.829999999999998</v>
      </c>
      <c r="Q263" s="8">
        <v>509.21999999999997</v>
      </c>
      <c r="R263" s="8">
        <v>213.95999999999998</v>
      </c>
      <c r="S263" s="8">
        <v>295.26</v>
      </c>
      <c r="T263" s="10">
        <v>0.57982797219276538</v>
      </c>
      <c r="U263" s="7"/>
      <c r="V263" s="10"/>
      <c r="W263" s="11"/>
      <c r="X263" s="10"/>
    </row>
    <row r="264" spans="1:24" ht="15.6">
      <c r="A264" s="4">
        <v>1115</v>
      </c>
      <c r="B264" s="5">
        <v>46080</v>
      </c>
      <c r="C264" s="1">
        <f t="shared" si="8"/>
        <v>2026</v>
      </c>
      <c r="D264" s="1" t="str">
        <f>"Q" &amp;ROUNDUP(MONTH(SalesDataTable[[#This Row],[Order Date]])/3,0)</f>
        <v>Q1</v>
      </c>
      <c r="E264" s="1">
        <f t="shared" si="9"/>
        <v>2</v>
      </c>
      <c r="F264" s="1" t="str">
        <f>TEXT(SalesDataTable[[#This Row],[Order Date]],"MMM")</f>
        <v>Feb</v>
      </c>
      <c r="G264" s="6" t="s">
        <v>17</v>
      </c>
      <c r="H264" s="6" t="s">
        <v>18</v>
      </c>
      <c r="I264" s="6" t="s">
        <v>36</v>
      </c>
      <c r="J264" s="6" t="s">
        <v>33</v>
      </c>
      <c r="K264" s="6" t="s">
        <v>31</v>
      </c>
      <c r="L264" s="6" t="s">
        <v>65</v>
      </c>
      <c r="M264" s="11">
        <v>3</v>
      </c>
      <c r="N264" s="8">
        <v>161.19999999999999</v>
      </c>
      <c r="O264" s="9">
        <v>0.1</v>
      </c>
      <c r="P264" s="8">
        <v>87.37</v>
      </c>
      <c r="Q264" s="8">
        <v>435.23999999999995</v>
      </c>
      <c r="R264" s="8">
        <v>262.11</v>
      </c>
      <c r="S264" s="8">
        <v>173.12999999999994</v>
      </c>
      <c r="T264" s="10">
        <v>0.39778053487730897</v>
      </c>
      <c r="U264" s="7"/>
      <c r="V264" s="10"/>
      <c r="W264" s="11"/>
      <c r="X264" s="10"/>
    </row>
    <row r="265" spans="1:24" ht="15.6">
      <c r="A265" s="4">
        <v>1186</v>
      </c>
      <c r="B265" s="5">
        <v>46080</v>
      </c>
      <c r="C265" s="1">
        <f t="shared" si="8"/>
        <v>2026</v>
      </c>
      <c r="D265" s="1" t="str">
        <f>"Q" &amp;ROUNDUP(MONTH(SalesDataTable[[#This Row],[Order Date]])/3,0)</f>
        <v>Q1</v>
      </c>
      <c r="E265" s="1">
        <f t="shared" si="9"/>
        <v>2</v>
      </c>
      <c r="F265" s="1" t="str">
        <f>TEXT(SalesDataTable[[#This Row],[Order Date]],"MMM")</f>
        <v>Feb</v>
      </c>
      <c r="G265" s="6" t="s">
        <v>17</v>
      </c>
      <c r="H265" s="6" t="s">
        <v>53</v>
      </c>
      <c r="I265" s="6" t="s">
        <v>36</v>
      </c>
      <c r="J265" s="6" t="s">
        <v>33</v>
      </c>
      <c r="K265" s="6" t="s">
        <v>21</v>
      </c>
      <c r="L265" s="6" t="s">
        <v>39</v>
      </c>
      <c r="M265" s="11">
        <v>1</v>
      </c>
      <c r="N265" s="8">
        <v>49.73</v>
      </c>
      <c r="O265" s="9">
        <v>0</v>
      </c>
      <c r="P265" s="8">
        <v>22</v>
      </c>
      <c r="Q265" s="8">
        <v>49.73</v>
      </c>
      <c r="R265" s="8">
        <v>22</v>
      </c>
      <c r="S265" s="8">
        <v>27.729999999999997</v>
      </c>
      <c r="T265" s="10">
        <v>0.55761109993967417</v>
      </c>
      <c r="U265" s="7"/>
      <c r="V265" s="10"/>
      <c r="W265" s="11"/>
      <c r="X265" s="10"/>
    </row>
    <row r="266" spans="1:24" ht="15.6">
      <c r="A266" s="4">
        <v>2093</v>
      </c>
      <c r="B266" s="5">
        <v>46080</v>
      </c>
      <c r="C266" s="1">
        <f t="shared" si="8"/>
        <v>2026</v>
      </c>
      <c r="D266" s="1" t="str">
        <f>"Q" &amp;ROUNDUP(MONTH(SalesDataTable[[#This Row],[Order Date]])/3,0)</f>
        <v>Q1</v>
      </c>
      <c r="E266" s="1">
        <f t="shared" si="9"/>
        <v>2</v>
      </c>
      <c r="F266" s="1" t="str">
        <f>TEXT(SalesDataTable[[#This Row],[Order Date]],"MMM")</f>
        <v>Feb</v>
      </c>
      <c r="G266" s="6" t="s">
        <v>28</v>
      </c>
      <c r="H266" s="6" t="s">
        <v>69</v>
      </c>
      <c r="I266" s="6" t="s">
        <v>19</v>
      </c>
      <c r="J266" s="6" t="s">
        <v>20</v>
      </c>
      <c r="K266" s="6" t="s">
        <v>40</v>
      </c>
      <c r="L266" s="6" t="s">
        <v>68</v>
      </c>
      <c r="M266" s="11">
        <v>2</v>
      </c>
      <c r="N266" s="8">
        <v>126.19</v>
      </c>
      <c r="O266" s="9">
        <v>0</v>
      </c>
      <c r="P266" s="8">
        <v>58.99</v>
      </c>
      <c r="Q266" s="8">
        <v>252.38</v>
      </c>
      <c r="R266" s="8">
        <v>117.98</v>
      </c>
      <c r="S266" s="8">
        <v>134.39999999999998</v>
      </c>
      <c r="T266" s="10">
        <v>0.5325303114351374</v>
      </c>
      <c r="U266" s="7"/>
      <c r="V266" s="10"/>
      <c r="W266" s="11"/>
      <c r="X266" s="10"/>
    </row>
    <row r="267" spans="1:24" ht="15.6">
      <c r="A267" s="4">
        <v>2136</v>
      </c>
      <c r="B267" s="5">
        <v>46080</v>
      </c>
      <c r="C267" s="1">
        <f t="shared" si="8"/>
        <v>2026</v>
      </c>
      <c r="D267" s="1" t="str">
        <f>"Q" &amp;ROUNDUP(MONTH(SalesDataTable[[#This Row],[Order Date]])/3,0)</f>
        <v>Q1</v>
      </c>
      <c r="E267" s="1">
        <f t="shared" si="9"/>
        <v>2</v>
      </c>
      <c r="F267" s="1" t="str">
        <f>TEXT(SalesDataTable[[#This Row],[Order Date]],"MMM")</f>
        <v>Feb</v>
      </c>
      <c r="G267" s="6" t="s">
        <v>23</v>
      </c>
      <c r="H267" s="6" t="s">
        <v>60</v>
      </c>
      <c r="I267" s="6" t="s">
        <v>19</v>
      </c>
      <c r="J267" s="6" t="s">
        <v>20</v>
      </c>
      <c r="K267" s="6" t="s">
        <v>31</v>
      </c>
      <c r="L267" s="6" t="s">
        <v>61</v>
      </c>
      <c r="M267" s="11">
        <v>2</v>
      </c>
      <c r="N267" s="8">
        <v>135.38999999999999</v>
      </c>
      <c r="O267" s="9">
        <v>0.05</v>
      </c>
      <c r="P267" s="8">
        <v>65.69</v>
      </c>
      <c r="Q267" s="8">
        <v>257.24099999999999</v>
      </c>
      <c r="R267" s="8">
        <v>131.38</v>
      </c>
      <c r="S267" s="8">
        <v>125.86099999999999</v>
      </c>
      <c r="T267" s="10">
        <v>0.48927270536189799</v>
      </c>
      <c r="U267" s="7"/>
      <c r="V267" s="10"/>
      <c r="W267" s="11"/>
      <c r="X267" s="10"/>
    </row>
    <row r="268" spans="1:24" ht="15.6">
      <c r="A268" s="4">
        <v>3538</v>
      </c>
      <c r="B268" s="5">
        <v>46080</v>
      </c>
      <c r="C268" s="1">
        <f t="shared" si="8"/>
        <v>2026</v>
      </c>
      <c r="D268" s="1" t="str">
        <f>"Q" &amp;ROUNDUP(MONTH(SalesDataTable[[#This Row],[Order Date]])/3,0)</f>
        <v>Q1</v>
      </c>
      <c r="E268" s="1">
        <f t="shared" si="9"/>
        <v>2</v>
      </c>
      <c r="F268" s="1" t="str">
        <f>TEXT(SalesDataTable[[#This Row],[Order Date]],"MMM")</f>
        <v>Feb</v>
      </c>
      <c r="G268" s="6" t="s">
        <v>23</v>
      </c>
      <c r="H268" s="6" t="s">
        <v>66</v>
      </c>
      <c r="I268" s="6" t="s">
        <v>25</v>
      </c>
      <c r="J268" s="6" t="s">
        <v>33</v>
      </c>
      <c r="K268" s="6" t="s">
        <v>51</v>
      </c>
      <c r="L268" s="6" t="s">
        <v>52</v>
      </c>
      <c r="M268" s="11">
        <v>12</v>
      </c>
      <c r="N268" s="8">
        <v>41.27</v>
      </c>
      <c r="O268" s="9">
        <v>0.1</v>
      </c>
      <c r="P268" s="8">
        <v>14.71</v>
      </c>
      <c r="Q268" s="8">
        <v>445.71600000000001</v>
      </c>
      <c r="R268" s="8">
        <v>176.52</v>
      </c>
      <c r="S268" s="8">
        <v>269.19600000000003</v>
      </c>
      <c r="T268" s="10">
        <v>0.60396306168053204</v>
      </c>
      <c r="U268" s="7"/>
      <c r="V268" s="10"/>
      <c r="W268" s="11"/>
      <c r="X268" s="10"/>
    </row>
    <row r="269" spans="1:24" ht="15.6">
      <c r="A269" s="4">
        <v>3891</v>
      </c>
      <c r="B269" s="5">
        <v>46080</v>
      </c>
      <c r="C269" s="1">
        <f t="shared" si="8"/>
        <v>2026</v>
      </c>
      <c r="D269" s="1" t="str">
        <f>"Q" &amp;ROUNDUP(MONTH(SalesDataTable[[#This Row],[Order Date]])/3,0)</f>
        <v>Q1</v>
      </c>
      <c r="E269" s="1">
        <f t="shared" si="9"/>
        <v>2</v>
      </c>
      <c r="F269" s="1" t="str">
        <f>TEXT(SalesDataTable[[#This Row],[Order Date]],"MMM")</f>
        <v>Feb</v>
      </c>
      <c r="G269" s="6" t="s">
        <v>17</v>
      </c>
      <c r="H269" s="6" t="s">
        <v>18</v>
      </c>
      <c r="I269" s="6" t="s">
        <v>36</v>
      </c>
      <c r="J269" s="6" t="s">
        <v>20</v>
      </c>
      <c r="K269" s="6" t="s">
        <v>21</v>
      </c>
      <c r="L269" s="6" t="s">
        <v>22</v>
      </c>
      <c r="M269" s="11">
        <v>1</v>
      </c>
      <c r="N269" s="8">
        <v>82.04</v>
      </c>
      <c r="O269" s="9">
        <v>0.1</v>
      </c>
      <c r="P269" s="8">
        <v>41.46</v>
      </c>
      <c r="Q269" s="8">
        <v>73.836000000000013</v>
      </c>
      <c r="R269" s="8">
        <v>41.46</v>
      </c>
      <c r="S269" s="8">
        <v>32.376000000000012</v>
      </c>
      <c r="T269" s="10">
        <v>0.43848529172761264</v>
      </c>
      <c r="U269" s="7"/>
      <c r="V269" s="10"/>
      <c r="W269" s="11"/>
      <c r="X269" s="10"/>
    </row>
    <row r="270" spans="1:24" ht="15.6">
      <c r="A270" s="4">
        <v>3917</v>
      </c>
      <c r="B270" s="5">
        <v>46080</v>
      </c>
      <c r="C270" s="1">
        <f t="shared" si="8"/>
        <v>2026</v>
      </c>
      <c r="D270" s="1" t="str">
        <f>"Q" &amp;ROUNDUP(MONTH(SalesDataTable[[#This Row],[Order Date]])/3,0)</f>
        <v>Q1</v>
      </c>
      <c r="E270" s="1">
        <f t="shared" si="9"/>
        <v>2</v>
      </c>
      <c r="F270" s="1" t="str">
        <f>TEXT(SalesDataTable[[#This Row],[Order Date]],"MMM")</f>
        <v>Feb</v>
      </c>
      <c r="G270" s="6" t="s">
        <v>37</v>
      </c>
      <c r="H270" s="6" t="s">
        <v>38</v>
      </c>
      <c r="I270" s="6" t="s">
        <v>19</v>
      </c>
      <c r="J270" s="6" t="s">
        <v>20</v>
      </c>
      <c r="K270" s="6" t="s">
        <v>31</v>
      </c>
      <c r="L270" s="6" t="s">
        <v>32</v>
      </c>
      <c r="M270" s="11">
        <v>3</v>
      </c>
      <c r="N270" s="8">
        <v>36.630000000000003</v>
      </c>
      <c r="O270" s="9">
        <v>0</v>
      </c>
      <c r="P270" s="8">
        <v>13.26</v>
      </c>
      <c r="Q270" s="8">
        <v>109.89000000000001</v>
      </c>
      <c r="R270" s="8">
        <v>39.78</v>
      </c>
      <c r="S270" s="8">
        <v>70.110000000000014</v>
      </c>
      <c r="T270" s="10">
        <v>0.63800163800163801</v>
      </c>
      <c r="U270" s="7"/>
      <c r="V270" s="10"/>
      <c r="W270" s="11"/>
      <c r="X270" s="10"/>
    </row>
    <row r="271" spans="1:24" ht="15.6">
      <c r="A271" s="4">
        <v>4594</v>
      </c>
      <c r="B271" s="5">
        <v>46080</v>
      </c>
      <c r="C271" s="1">
        <f t="shared" si="8"/>
        <v>2026</v>
      </c>
      <c r="D271" s="1" t="str">
        <f>"Q" &amp;ROUNDUP(MONTH(SalesDataTable[[#This Row],[Order Date]])/3,0)</f>
        <v>Q1</v>
      </c>
      <c r="E271" s="1">
        <f t="shared" si="9"/>
        <v>2</v>
      </c>
      <c r="F271" s="1" t="str">
        <f>TEXT(SalesDataTable[[#This Row],[Order Date]],"MMM")</f>
        <v>Feb</v>
      </c>
      <c r="G271" s="6" t="s">
        <v>37</v>
      </c>
      <c r="H271" s="6" t="s">
        <v>48</v>
      </c>
      <c r="I271" s="6" t="s">
        <v>36</v>
      </c>
      <c r="J271" s="6" t="s">
        <v>20</v>
      </c>
      <c r="K271" s="6" t="s">
        <v>26</v>
      </c>
      <c r="L271" s="6" t="s">
        <v>27</v>
      </c>
      <c r="M271" s="11">
        <v>5</v>
      </c>
      <c r="N271" s="8">
        <v>92.94</v>
      </c>
      <c r="O271" s="9">
        <v>0.05</v>
      </c>
      <c r="P271" s="8">
        <v>46.47</v>
      </c>
      <c r="Q271" s="8">
        <v>441.46499999999997</v>
      </c>
      <c r="R271" s="8">
        <v>232.35</v>
      </c>
      <c r="S271" s="8">
        <v>209.11499999999998</v>
      </c>
      <c r="T271" s="10">
        <v>0.47368421052631576</v>
      </c>
      <c r="U271" s="7"/>
      <c r="V271" s="10"/>
      <c r="W271" s="11"/>
      <c r="X271" s="10"/>
    </row>
    <row r="272" spans="1:24" ht="15.6">
      <c r="A272" s="4">
        <v>4750</v>
      </c>
      <c r="B272" s="5">
        <v>46080</v>
      </c>
      <c r="C272" s="1">
        <f t="shared" si="8"/>
        <v>2026</v>
      </c>
      <c r="D272" s="1" t="str">
        <f>"Q" &amp;ROUNDUP(MONTH(SalesDataTable[[#This Row],[Order Date]])/3,0)</f>
        <v>Q1</v>
      </c>
      <c r="E272" s="1">
        <f t="shared" si="9"/>
        <v>2</v>
      </c>
      <c r="F272" s="1" t="str">
        <f>TEXT(SalesDataTable[[#This Row],[Order Date]],"MMM")</f>
        <v>Feb</v>
      </c>
      <c r="G272" s="6" t="s">
        <v>23</v>
      </c>
      <c r="H272" s="6" t="s">
        <v>60</v>
      </c>
      <c r="I272" s="6" t="s">
        <v>36</v>
      </c>
      <c r="J272" s="6" t="s">
        <v>20</v>
      </c>
      <c r="K272" s="6" t="s">
        <v>51</v>
      </c>
      <c r="L272" s="6" t="s">
        <v>55</v>
      </c>
      <c r="M272" s="11">
        <v>2</v>
      </c>
      <c r="N272" s="8">
        <v>120.44</v>
      </c>
      <c r="O272" s="9">
        <v>0.05</v>
      </c>
      <c r="P272" s="8">
        <v>68.98</v>
      </c>
      <c r="Q272" s="8">
        <v>228.83599999999998</v>
      </c>
      <c r="R272" s="8">
        <v>137.96</v>
      </c>
      <c r="S272" s="8">
        <v>90.875999999999976</v>
      </c>
      <c r="T272" s="10">
        <v>0.3971228303239</v>
      </c>
      <c r="U272" s="7"/>
      <c r="V272" s="10"/>
      <c r="W272" s="11"/>
      <c r="X272" s="10"/>
    </row>
    <row r="273" spans="1:24" ht="15.6">
      <c r="A273" s="4">
        <v>4960</v>
      </c>
      <c r="B273" s="5">
        <v>46080</v>
      </c>
      <c r="C273" s="1">
        <f t="shared" si="8"/>
        <v>2026</v>
      </c>
      <c r="D273" s="1" t="str">
        <f>"Q" &amp;ROUNDUP(MONTH(SalesDataTable[[#This Row],[Order Date]])/3,0)</f>
        <v>Q1</v>
      </c>
      <c r="E273" s="1">
        <f t="shared" si="9"/>
        <v>2</v>
      </c>
      <c r="F273" s="1" t="str">
        <f>TEXT(SalesDataTable[[#This Row],[Order Date]],"MMM")</f>
        <v>Feb</v>
      </c>
      <c r="G273" s="6" t="s">
        <v>23</v>
      </c>
      <c r="H273" s="6" t="s">
        <v>44</v>
      </c>
      <c r="I273" s="6" t="s">
        <v>45</v>
      </c>
      <c r="J273" s="6" t="s">
        <v>30</v>
      </c>
      <c r="K273" s="6" t="s">
        <v>31</v>
      </c>
      <c r="L273" s="6" t="s">
        <v>32</v>
      </c>
      <c r="M273" s="11">
        <v>2</v>
      </c>
      <c r="N273" s="8">
        <v>36.130000000000003</v>
      </c>
      <c r="O273" s="9">
        <v>0</v>
      </c>
      <c r="P273" s="8">
        <v>13.72</v>
      </c>
      <c r="Q273" s="8">
        <v>72.260000000000005</v>
      </c>
      <c r="R273" s="8">
        <v>27.44</v>
      </c>
      <c r="S273" s="8">
        <v>44.820000000000007</v>
      </c>
      <c r="T273" s="10">
        <v>0.62026017160254643</v>
      </c>
      <c r="U273" s="7"/>
      <c r="V273" s="10"/>
      <c r="W273" s="11"/>
      <c r="X273" s="10"/>
    </row>
    <row r="274" spans="1:24" ht="15.6">
      <c r="A274" s="4">
        <v>4245</v>
      </c>
      <c r="B274" s="5">
        <v>46081</v>
      </c>
      <c r="C274" s="1">
        <f t="shared" si="8"/>
        <v>2026</v>
      </c>
      <c r="D274" s="1" t="str">
        <f>"Q" &amp;ROUNDUP(MONTH(SalesDataTable[[#This Row],[Order Date]])/3,0)</f>
        <v>Q1</v>
      </c>
      <c r="E274" s="1">
        <f t="shared" si="9"/>
        <v>2</v>
      </c>
      <c r="F274" s="1" t="str">
        <f>TEXT(SalesDataTable[[#This Row],[Order Date]],"MMM")</f>
        <v>Feb</v>
      </c>
      <c r="G274" s="6" t="s">
        <v>23</v>
      </c>
      <c r="H274" s="6" t="s">
        <v>24</v>
      </c>
      <c r="I274" s="6" t="s">
        <v>36</v>
      </c>
      <c r="J274" s="6" t="s">
        <v>20</v>
      </c>
      <c r="K274" s="6" t="s">
        <v>51</v>
      </c>
      <c r="L274" s="6" t="s">
        <v>55</v>
      </c>
      <c r="M274" s="11">
        <v>1</v>
      </c>
      <c r="N274" s="8">
        <v>124.97</v>
      </c>
      <c r="O274" s="9">
        <v>0.1</v>
      </c>
      <c r="P274" s="8">
        <v>69.790000000000006</v>
      </c>
      <c r="Q274" s="8">
        <v>112.473</v>
      </c>
      <c r="R274" s="8">
        <v>69.790000000000006</v>
      </c>
      <c r="S274" s="8">
        <v>42.682999999999993</v>
      </c>
      <c r="T274" s="10">
        <v>0.37949552337005321</v>
      </c>
      <c r="U274" s="7"/>
      <c r="V274" s="10"/>
      <c r="W274" s="11"/>
      <c r="X274" s="10"/>
    </row>
    <row r="275" spans="1:24" ht="15.6">
      <c r="A275" s="4">
        <v>4664</v>
      </c>
      <c r="B275" s="5">
        <v>46081</v>
      </c>
      <c r="C275" s="1">
        <f t="shared" si="8"/>
        <v>2026</v>
      </c>
      <c r="D275" s="1" t="str">
        <f>"Q" &amp;ROUNDUP(MONTH(SalesDataTable[[#This Row],[Order Date]])/3,0)</f>
        <v>Q1</v>
      </c>
      <c r="E275" s="1">
        <f t="shared" si="9"/>
        <v>2</v>
      </c>
      <c r="F275" s="1" t="str">
        <f>TEXT(SalesDataTable[[#This Row],[Order Date]],"MMM")</f>
        <v>Feb</v>
      </c>
      <c r="G275" s="6" t="s">
        <v>37</v>
      </c>
      <c r="H275" s="6" t="s">
        <v>64</v>
      </c>
      <c r="I275" s="6" t="s">
        <v>19</v>
      </c>
      <c r="J275" s="6" t="s">
        <v>20</v>
      </c>
      <c r="K275" s="6" t="s">
        <v>31</v>
      </c>
      <c r="L275" s="6" t="s">
        <v>65</v>
      </c>
      <c r="M275" s="11">
        <v>1</v>
      </c>
      <c r="N275" s="8">
        <v>163.31</v>
      </c>
      <c r="O275" s="9">
        <v>0.05</v>
      </c>
      <c r="P275" s="8">
        <v>87.22</v>
      </c>
      <c r="Q275" s="8">
        <v>155.14449999999999</v>
      </c>
      <c r="R275" s="8">
        <v>87.22</v>
      </c>
      <c r="S275" s="8">
        <v>67.924499999999995</v>
      </c>
      <c r="T275" s="10">
        <v>0.43781442461705056</v>
      </c>
      <c r="U275" s="7"/>
      <c r="V275" s="10"/>
      <c r="W275" s="11"/>
      <c r="X275" s="10"/>
    </row>
    <row r="276" spans="1:24" ht="15.6">
      <c r="A276" s="4">
        <v>383</v>
      </c>
      <c r="B276" s="5">
        <v>46082</v>
      </c>
      <c r="C276" s="1">
        <f t="shared" si="8"/>
        <v>2026</v>
      </c>
      <c r="D276" s="1" t="str">
        <f>"Q" &amp;ROUNDUP(MONTH(SalesDataTable[[#This Row],[Order Date]])/3,0)</f>
        <v>Q1</v>
      </c>
      <c r="E276" s="1">
        <f t="shared" si="9"/>
        <v>3</v>
      </c>
      <c r="F276" s="1" t="str">
        <f>TEXT(SalesDataTable[[#This Row],[Order Date]],"MMM")</f>
        <v>Mar</v>
      </c>
      <c r="G276" s="6" t="s">
        <v>28</v>
      </c>
      <c r="H276" s="6" t="s">
        <v>29</v>
      </c>
      <c r="I276" s="6" t="s">
        <v>36</v>
      </c>
      <c r="J276" s="6" t="s">
        <v>20</v>
      </c>
      <c r="K276" s="6" t="s">
        <v>26</v>
      </c>
      <c r="L276" s="6" t="s">
        <v>27</v>
      </c>
      <c r="M276" s="11">
        <v>3</v>
      </c>
      <c r="N276" s="8">
        <v>92.76</v>
      </c>
      <c r="O276" s="9">
        <v>0</v>
      </c>
      <c r="P276" s="8">
        <v>45.84</v>
      </c>
      <c r="Q276" s="8">
        <v>278.28000000000003</v>
      </c>
      <c r="R276" s="8">
        <v>137.52000000000001</v>
      </c>
      <c r="S276" s="8">
        <v>140.76000000000002</v>
      </c>
      <c r="T276" s="10">
        <v>0.50582147477360928</v>
      </c>
      <c r="U276" s="7"/>
      <c r="V276" s="10"/>
      <c r="W276" s="11"/>
      <c r="X276" s="10"/>
    </row>
    <row r="277" spans="1:24" ht="15.6">
      <c r="A277" s="4">
        <v>730</v>
      </c>
      <c r="B277" s="5">
        <v>46082</v>
      </c>
      <c r="C277" s="1">
        <f t="shared" si="8"/>
        <v>2026</v>
      </c>
      <c r="D277" s="1" t="str">
        <f>"Q" &amp;ROUNDUP(MONTH(SalesDataTable[[#This Row],[Order Date]])/3,0)</f>
        <v>Q1</v>
      </c>
      <c r="E277" s="1">
        <f t="shared" si="9"/>
        <v>3</v>
      </c>
      <c r="F277" s="1" t="str">
        <f>TEXT(SalesDataTable[[#This Row],[Order Date]],"MMM")</f>
        <v>Mar</v>
      </c>
      <c r="G277" s="6" t="s">
        <v>17</v>
      </c>
      <c r="H277" s="6" t="s">
        <v>67</v>
      </c>
      <c r="I277" s="6" t="s">
        <v>25</v>
      </c>
      <c r="J277" s="6" t="s">
        <v>33</v>
      </c>
      <c r="K277" s="6" t="s">
        <v>51</v>
      </c>
      <c r="L277" s="6" t="s">
        <v>52</v>
      </c>
      <c r="M277" s="11">
        <v>5</v>
      </c>
      <c r="N277" s="8">
        <v>41.31</v>
      </c>
      <c r="O277" s="9">
        <v>0.1</v>
      </c>
      <c r="P277" s="8">
        <v>15.14</v>
      </c>
      <c r="Q277" s="8">
        <v>185.89500000000001</v>
      </c>
      <c r="R277" s="8">
        <v>75.7</v>
      </c>
      <c r="S277" s="8">
        <v>110.19500000000001</v>
      </c>
      <c r="T277" s="10">
        <v>0.59278087092175691</v>
      </c>
      <c r="U277" s="7"/>
      <c r="V277" s="10"/>
      <c r="W277" s="11"/>
      <c r="X277" s="10"/>
    </row>
    <row r="278" spans="1:24" ht="15.6">
      <c r="A278" s="4">
        <v>985</v>
      </c>
      <c r="B278" s="5">
        <v>46082</v>
      </c>
      <c r="C278" s="1">
        <f t="shared" si="8"/>
        <v>2026</v>
      </c>
      <c r="D278" s="1" t="str">
        <f>"Q" &amp;ROUNDUP(MONTH(SalesDataTable[[#This Row],[Order Date]])/3,0)</f>
        <v>Q1</v>
      </c>
      <c r="E278" s="1">
        <f t="shared" si="9"/>
        <v>3</v>
      </c>
      <c r="F278" s="1" t="str">
        <f>TEXT(SalesDataTable[[#This Row],[Order Date]],"MMM")</f>
        <v>Mar</v>
      </c>
      <c r="G278" s="6" t="s">
        <v>23</v>
      </c>
      <c r="H278" s="6" t="s">
        <v>66</v>
      </c>
      <c r="I278" s="6" t="s">
        <v>45</v>
      </c>
      <c r="J278" s="6" t="s">
        <v>30</v>
      </c>
      <c r="K278" s="6" t="s">
        <v>51</v>
      </c>
      <c r="L278" s="6" t="s">
        <v>52</v>
      </c>
      <c r="M278" s="11">
        <v>2</v>
      </c>
      <c r="N278" s="8">
        <v>41.23</v>
      </c>
      <c r="O278" s="9">
        <v>0</v>
      </c>
      <c r="P278" s="8">
        <v>14.28</v>
      </c>
      <c r="Q278" s="8">
        <v>82.46</v>
      </c>
      <c r="R278" s="8">
        <v>28.56</v>
      </c>
      <c r="S278" s="8">
        <v>53.899999999999991</v>
      </c>
      <c r="T278" s="10">
        <v>0.65365025466893034</v>
      </c>
      <c r="U278" s="7"/>
      <c r="V278" s="10"/>
      <c r="W278" s="11"/>
      <c r="X278" s="10"/>
    </row>
    <row r="279" spans="1:24" ht="15.6">
      <c r="A279" s="4">
        <v>1457</v>
      </c>
      <c r="B279" s="5">
        <v>46082</v>
      </c>
      <c r="C279" s="1">
        <f t="shared" si="8"/>
        <v>2026</v>
      </c>
      <c r="D279" s="1" t="str">
        <f>"Q" &amp;ROUNDUP(MONTH(SalesDataTable[[#This Row],[Order Date]])/3,0)</f>
        <v>Q1</v>
      </c>
      <c r="E279" s="1">
        <f t="shared" si="9"/>
        <v>3</v>
      </c>
      <c r="F279" s="1" t="str">
        <f>TEXT(SalesDataTable[[#This Row],[Order Date]],"MMM")</f>
        <v>Mar</v>
      </c>
      <c r="G279" s="6" t="s">
        <v>23</v>
      </c>
      <c r="H279" s="6" t="s">
        <v>24</v>
      </c>
      <c r="I279" s="6" t="s">
        <v>19</v>
      </c>
      <c r="J279" s="6" t="s">
        <v>30</v>
      </c>
      <c r="K279" s="6" t="s">
        <v>31</v>
      </c>
      <c r="L279" s="6" t="s">
        <v>32</v>
      </c>
      <c r="M279" s="11">
        <v>1</v>
      </c>
      <c r="N279" s="8">
        <v>36.47</v>
      </c>
      <c r="O279" s="9">
        <v>0.05</v>
      </c>
      <c r="P279" s="8">
        <v>13.21</v>
      </c>
      <c r="Q279" s="8">
        <v>34.646499999999996</v>
      </c>
      <c r="R279" s="8">
        <v>13.21</v>
      </c>
      <c r="S279" s="8">
        <v>21.436499999999995</v>
      </c>
      <c r="T279" s="10">
        <v>0.61872050567878423</v>
      </c>
      <c r="U279" s="7"/>
      <c r="V279" s="10"/>
      <c r="W279" s="11"/>
      <c r="X279" s="10"/>
    </row>
    <row r="280" spans="1:24" ht="15.6">
      <c r="A280" s="4">
        <v>2558</v>
      </c>
      <c r="B280" s="5">
        <v>46082</v>
      </c>
      <c r="C280" s="1">
        <f t="shared" si="8"/>
        <v>2026</v>
      </c>
      <c r="D280" s="1" t="str">
        <f>"Q" &amp;ROUNDUP(MONTH(SalesDataTable[[#This Row],[Order Date]])/3,0)</f>
        <v>Q1</v>
      </c>
      <c r="E280" s="1">
        <f t="shared" si="9"/>
        <v>3</v>
      </c>
      <c r="F280" s="1" t="str">
        <f>TEXT(SalesDataTable[[#This Row],[Order Date]],"MMM")</f>
        <v>Mar</v>
      </c>
      <c r="G280" s="6" t="s">
        <v>17</v>
      </c>
      <c r="H280" s="6" t="s">
        <v>67</v>
      </c>
      <c r="I280" s="6" t="s">
        <v>45</v>
      </c>
      <c r="J280" s="6" t="s">
        <v>30</v>
      </c>
      <c r="K280" s="6" t="s">
        <v>51</v>
      </c>
      <c r="L280" s="6" t="s">
        <v>59</v>
      </c>
      <c r="M280" s="11">
        <v>1</v>
      </c>
      <c r="N280" s="8">
        <v>36.67</v>
      </c>
      <c r="O280" s="9">
        <v>0</v>
      </c>
      <c r="P280" s="8">
        <v>13.97</v>
      </c>
      <c r="Q280" s="8">
        <v>36.67</v>
      </c>
      <c r="R280" s="8">
        <v>13.97</v>
      </c>
      <c r="S280" s="8">
        <v>22.700000000000003</v>
      </c>
      <c r="T280" s="10">
        <v>0.61903463321516228</v>
      </c>
      <c r="U280" s="7"/>
      <c r="V280" s="10"/>
      <c r="W280" s="11"/>
      <c r="X280" s="10"/>
    </row>
    <row r="281" spans="1:24" ht="15.6">
      <c r="A281" s="4">
        <v>3024</v>
      </c>
      <c r="B281" s="5">
        <v>46082</v>
      </c>
      <c r="C281" s="1">
        <f t="shared" si="8"/>
        <v>2026</v>
      </c>
      <c r="D281" s="1" t="str">
        <f>"Q" &amp;ROUNDUP(MONTH(SalesDataTable[[#This Row],[Order Date]])/3,0)</f>
        <v>Q1</v>
      </c>
      <c r="E281" s="1">
        <f t="shared" si="9"/>
        <v>3</v>
      </c>
      <c r="F281" s="1" t="str">
        <f>TEXT(SalesDataTable[[#This Row],[Order Date]],"MMM")</f>
        <v>Mar</v>
      </c>
      <c r="G281" s="6" t="s">
        <v>23</v>
      </c>
      <c r="H281" s="6" t="s">
        <v>58</v>
      </c>
      <c r="I281" s="6" t="s">
        <v>19</v>
      </c>
      <c r="J281" s="6" t="s">
        <v>33</v>
      </c>
      <c r="K281" s="6" t="s">
        <v>21</v>
      </c>
      <c r="L281" s="6" t="s">
        <v>39</v>
      </c>
      <c r="M281" s="11">
        <v>2</v>
      </c>
      <c r="N281" s="8">
        <v>51.87</v>
      </c>
      <c r="O281" s="9">
        <v>0.1</v>
      </c>
      <c r="P281" s="8">
        <v>22.95</v>
      </c>
      <c r="Q281" s="8">
        <v>93.366</v>
      </c>
      <c r="R281" s="8">
        <v>45.9</v>
      </c>
      <c r="S281" s="8">
        <v>47.466000000000001</v>
      </c>
      <c r="T281" s="10">
        <v>0.50838635049161363</v>
      </c>
      <c r="U281" s="7"/>
      <c r="V281" s="10"/>
      <c r="W281" s="11"/>
      <c r="X281" s="10"/>
    </row>
    <row r="282" spans="1:24" ht="15.6">
      <c r="A282" s="4">
        <v>3225</v>
      </c>
      <c r="B282" s="5">
        <v>46082</v>
      </c>
      <c r="C282" s="1">
        <f t="shared" si="8"/>
        <v>2026</v>
      </c>
      <c r="D282" s="1" t="str">
        <f>"Q" &amp;ROUNDUP(MONTH(SalesDataTable[[#This Row],[Order Date]])/3,0)</f>
        <v>Q1</v>
      </c>
      <c r="E282" s="1">
        <f t="shared" si="9"/>
        <v>3</v>
      </c>
      <c r="F282" s="1" t="str">
        <f>TEXT(SalesDataTable[[#This Row],[Order Date]],"MMM")</f>
        <v>Mar</v>
      </c>
      <c r="G282" s="6" t="s">
        <v>28</v>
      </c>
      <c r="H282" s="6" t="s">
        <v>29</v>
      </c>
      <c r="I282" s="6" t="s">
        <v>36</v>
      </c>
      <c r="J282" s="6" t="s">
        <v>33</v>
      </c>
      <c r="K282" s="6" t="s">
        <v>40</v>
      </c>
      <c r="L282" s="6" t="s">
        <v>46</v>
      </c>
      <c r="M282" s="11">
        <v>1</v>
      </c>
      <c r="N282" s="8">
        <v>195.06</v>
      </c>
      <c r="O282" s="9">
        <v>0.1</v>
      </c>
      <c r="P282" s="8">
        <v>106.68</v>
      </c>
      <c r="Q282" s="8">
        <v>175.554</v>
      </c>
      <c r="R282" s="8">
        <v>106.68</v>
      </c>
      <c r="S282" s="8">
        <v>68.873999999999995</v>
      </c>
      <c r="T282" s="10">
        <v>0.39232372945076727</v>
      </c>
      <c r="U282" s="7"/>
      <c r="V282" s="10"/>
      <c r="W282" s="11"/>
      <c r="X282" s="10"/>
    </row>
    <row r="283" spans="1:24" ht="15.6">
      <c r="A283" s="4">
        <v>3551</v>
      </c>
      <c r="B283" s="5">
        <v>46082</v>
      </c>
      <c r="C283" s="1">
        <f t="shared" si="8"/>
        <v>2026</v>
      </c>
      <c r="D283" s="1" t="str">
        <f>"Q" &amp;ROUNDUP(MONTH(SalesDataTable[[#This Row],[Order Date]])/3,0)</f>
        <v>Q1</v>
      </c>
      <c r="E283" s="1">
        <f t="shared" si="9"/>
        <v>3</v>
      </c>
      <c r="F283" s="1" t="str">
        <f>TEXT(SalesDataTable[[#This Row],[Order Date]],"MMM")</f>
        <v>Mar</v>
      </c>
      <c r="G283" s="6" t="s">
        <v>23</v>
      </c>
      <c r="H283" s="6" t="s">
        <v>58</v>
      </c>
      <c r="I283" s="6" t="s">
        <v>45</v>
      </c>
      <c r="J283" s="6" t="s">
        <v>20</v>
      </c>
      <c r="K283" s="6" t="s">
        <v>21</v>
      </c>
      <c r="L283" s="6" t="s">
        <v>47</v>
      </c>
      <c r="M283" s="11">
        <v>2</v>
      </c>
      <c r="N283" s="8">
        <v>100.79</v>
      </c>
      <c r="O283" s="9">
        <v>0.05</v>
      </c>
      <c r="P283" s="8">
        <v>49</v>
      </c>
      <c r="Q283" s="8">
        <v>191.501</v>
      </c>
      <c r="R283" s="8">
        <v>98</v>
      </c>
      <c r="S283" s="8">
        <v>93.501000000000005</v>
      </c>
      <c r="T283" s="10">
        <v>0.48825332504791097</v>
      </c>
      <c r="U283" s="7"/>
      <c r="V283" s="10"/>
      <c r="W283" s="11"/>
      <c r="X283" s="10"/>
    </row>
    <row r="284" spans="1:24" ht="15.6">
      <c r="A284" s="4">
        <v>4157</v>
      </c>
      <c r="B284" s="5">
        <v>46082</v>
      </c>
      <c r="C284" s="1">
        <f t="shared" si="8"/>
        <v>2026</v>
      </c>
      <c r="D284" s="1" t="str">
        <f>"Q" &amp;ROUNDUP(MONTH(SalesDataTable[[#This Row],[Order Date]])/3,0)</f>
        <v>Q1</v>
      </c>
      <c r="E284" s="1">
        <f t="shared" si="9"/>
        <v>3</v>
      </c>
      <c r="F284" s="1" t="str">
        <f>TEXT(SalesDataTable[[#This Row],[Order Date]],"MMM")</f>
        <v>Mar</v>
      </c>
      <c r="G284" s="6" t="s">
        <v>37</v>
      </c>
      <c r="H284" s="6" t="s">
        <v>50</v>
      </c>
      <c r="I284" s="6" t="s">
        <v>19</v>
      </c>
      <c r="J284" s="6" t="s">
        <v>30</v>
      </c>
      <c r="K284" s="6" t="s">
        <v>21</v>
      </c>
      <c r="L284" s="6" t="s">
        <v>39</v>
      </c>
      <c r="M284" s="11">
        <v>5</v>
      </c>
      <c r="N284" s="8">
        <v>51.92</v>
      </c>
      <c r="O284" s="9">
        <v>0.15</v>
      </c>
      <c r="P284" s="8">
        <v>22.24</v>
      </c>
      <c r="Q284" s="8">
        <v>220.66000000000003</v>
      </c>
      <c r="R284" s="8">
        <v>111.19999999999999</v>
      </c>
      <c r="S284" s="8">
        <v>109.46000000000004</v>
      </c>
      <c r="T284" s="10">
        <v>0.49605728269736254</v>
      </c>
      <c r="U284" s="7"/>
      <c r="V284" s="10"/>
      <c r="W284" s="11"/>
      <c r="X284" s="10"/>
    </row>
    <row r="285" spans="1:24" ht="15.6">
      <c r="A285" s="4">
        <v>4398</v>
      </c>
      <c r="B285" s="5">
        <v>46082</v>
      </c>
      <c r="C285" s="1">
        <f t="shared" si="8"/>
        <v>2026</v>
      </c>
      <c r="D285" s="1" t="str">
        <f>"Q" &amp;ROUNDUP(MONTH(SalesDataTable[[#This Row],[Order Date]])/3,0)</f>
        <v>Q1</v>
      </c>
      <c r="E285" s="1">
        <f t="shared" si="9"/>
        <v>3</v>
      </c>
      <c r="F285" s="1" t="str">
        <f>TEXT(SalesDataTable[[#This Row],[Order Date]],"MMM")</f>
        <v>Mar</v>
      </c>
      <c r="G285" s="6" t="s">
        <v>37</v>
      </c>
      <c r="H285" s="6" t="s">
        <v>48</v>
      </c>
      <c r="I285" s="6" t="s">
        <v>19</v>
      </c>
      <c r="J285" s="6" t="s">
        <v>30</v>
      </c>
      <c r="K285" s="6" t="s">
        <v>40</v>
      </c>
      <c r="L285" s="6" t="s">
        <v>68</v>
      </c>
      <c r="M285" s="11">
        <v>1</v>
      </c>
      <c r="N285" s="8">
        <v>123.99</v>
      </c>
      <c r="O285" s="9">
        <v>0.05</v>
      </c>
      <c r="P285" s="8">
        <v>61.67</v>
      </c>
      <c r="Q285" s="8">
        <v>117.79049999999999</v>
      </c>
      <c r="R285" s="8">
        <v>61.67</v>
      </c>
      <c r="S285" s="8">
        <v>56.120499999999993</v>
      </c>
      <c r="T285" s="10">
        <v>0.47644334644984099</v>
      </c>
      <c r="U285" s="7"/>
      <c r="V285" s="10"/>
      <c r="W285" s="11"/>
      <c r="X285" s="10"/>
    </row>
    <row r="286" spans="1:24" ht="15.6">
      <c r="A286" s="4">
        <v>4951</v>
      </c>
      <c r="B286" s="5">
        <v>46082</v>
      </c>
      <c r="C286" s="1">
        <f t="shared" si="8"/>
        <v>2026</v>
      </c>
      <c r="D286" s="1" t="str">
        <f>"Q" &amp;ROUNDUP(MONTH(SalesDataTable[[#This Row],[Order Date]])/3,0)</f>
        <v>Q1</v>
      </c>
      <c r="E286" s="1">
        <f t="shared" si="9"/>
        <v>3</v>
      </c>
      <c r="F286" s="1" t="str">
        <f>TEXT(SalesDataTable[[#This Row],[Order Date]],"MMM")</f>
        <v>Mar</v>
      </c>
      <c r="G286" s="6" t="s">
        <v>23</v>
      </c>
      <c r="H286" s="6" t="s">
        <v>66</v>
      </c>
      <c r="I286" s="6" t="s">
        <v>19</v>
      </c>
      <c r="J286" s="6" t="s">
        <v>30</v>
      </c>
      <c r="K286" s="6" t="s">
        <v>40</v>
      </c>
      <c r="L286" s="6" t="s">
        <v>41</v>
      </c>
      <c r="M286" s="11">
        <v>1</v>
      </c>
      <c r="N286" s="8">
        <v>344.8</v>
      </c>
      <c r="O286" s="9">
        <v>0.05</v>
      </c>
      <c r="P286" s="8">
        <v>196.14</v>
      </c>
      <c r="Q286" s="8">
        <v>327.56</v>
      </c>
      <c r="R286" s="8">
        <v>196.14</v>
      </c>
      <c r="S286" s="8">
        <v>131.42000000000002</v>
      </c>
      <c r="T286" s="10">
        <v>0.40120893882036884</v>
      </c>
      <c r="U286" s="7"/>
      <c r="V286" s="10"/>
      <c r="W286" s="11"/>
      <c r="X286" s="10"/>
    </row>
    <row r="287" spans="1:24" ht="15.6">
      <c r="A287" s="4">
        <v>1354</v>
      </c>
      <c r="B287" s="5">
        <v>46083</v>
      </c>
      <c r="C287" s="1">
        <f t="shared" si="8"/>
        <v>2026</v>
      </c>
      <c r="D287" s="1" t="str">
        <f>"Q" &amp;ROUNDUP(MONTH(SalesDataTable[[#This Row],[Order Date]])/3,0)</f>
        <v>Q1</v>
      </c>
      <c r="E287" s="1">
        <f t="shared" si="9"/>
        <v>3</v>
      </c>
      <c r="F287" s="1" t="str">
        <f>TEXT(SalesDataTable[[#This Row],[Order Date]],"MMM")</f>
        <v>Mar</v>
      </c>
      <c r="G287" s="6" t="s">
        <v>37</v>
      </c>
      <c r="H287" s="6" t="s">
        <v>50</v>
      </c>
      <c r="I287" s="6" t="s">
        <v>45</v>
      </c>
      <c r="J287" s="6" t="s">
        <v>20</v>
      </c>
      <c r="K287" s="6" t="s">
        <v>31</v>
      </c>
      <c r="L287" s="6" t="s">
        <v>61</v>
      </c>
      <c r="M287" s="11">
        <v>3</v>
      </c>
      <c r="N287" s="8">
        <v>131.91999999999999</v>
      </c>
      <c r="O287" s="9">
        <v>0.05</v>
      </c>
      <c r="P287" s="8">
        <v>67.47</v>
      </c>
      <c r="Q287" s="8">
        <v>375.97199999999998</v>
      </c>
      <c r="R287" s="8">
        <v>202.41</v>
      </c>
      <c r="S287" s="8">
        <v>173.56199999999998</v>
      </c>
      <c r="T287" s="10">
        <v>0.46163544093709102</v>
      </c>
      <c r="U287" s="7"/>
      <c r="V287" s="10"/>
      <c r="W287" s="11"/>
      <c r="X287" s="10"/>
    </row>
    <row r="288" spans="1:24" ht="15.6">
      <c r="A288" s="4">
        <v>2042</v>
      </c>
      <c r="B288" s="5">
        <v>46083</v>
      </c>
      <c r="C288" s="1">
        <f t="shared" si="8"/>
        <v>2026</v>
      </c>
      <c r="D288" s="1" t="str">
        <f>"Q" &amp;ROUNDUP(MONTH(SalesDataTable[[#This Row],[Order Date]])/3,0)</f>
        <v>Q1</v>
      </c>
      <c r="E288" s="1">
        <f t="shared" si="9"/>
        <v>3</v>
      </c>
      <c r="F288" s="1" t="str">
        <f>TEXT(SalesDataTable[[#This Row],[Order Date]],"MMM")</f>
        <v>Mar</v>
      </c>
      <c r="G288" s="6" t="s">
        <v>28</v>
      </c>
      <c r="H288" s="6" t="s">
        <v>69</v>
      </c>
      <c r="I288" s="6" t="s">
        <v>19</v>
      </c>
      <c r="J288" s="6" t="s">
        <v>33</v>
      </c>
      <c r="K288" s="6" t="s">
        <v>26</v>
      </c>
      <c r="L288" s="6" t="s">
        <v>34</v>
      </c>
      <c r="M288" s="11">
        <v>3</v>
      </c>
      <c r="N288" s="8">
        <v>146.99</v>
      </c>
      <c r="O288" s="9">
        <v>0</v>
      </c>
      <c r="P288" s="8">
        <v>80.069999999999993</v>
      </c>
      <c r="Q288" s="8">
        <v>440.97</v>
      </c>
      <c r="R288" s="8">
        <v>240.20999999999998</v>
      </c>
      <c r="S288" s="8">
        <v>200.76000000000005</v>
      </c>
      <c r="T288" s="10">
        <v>0.45526906592285199</v>
      </c>
      <c r="U288" s="7"/>
      <c r="V288" s="10"/>
      <c r="W288" s="11"/>
      <c r="X288" s="10"/>
    </row>
    <row r="289" spans="1:24" ht="15.6">
      <c r="A289" s="4">
        <v>3895</v>
      </c>
      <c r="B289" s="5">
        <v>46083</v>
      </c>
      <c r="C289" s="1">
        <f t="shared" si="8"/>
        <v>2026</v>
      </c>
      <c r="D289" s="1" t="str">
        <f>"Q" &amp;ROUNDUP(MONTH(SalesDataTable[[#This Row],[Order Date]])/3,0)</f>
        <v>Q1</v>
      </c>
      <c r="E289" s="1">
        <f t="shared" si="9"/>
        <v>3</v>
      </c>
      <c r="F289" s="1" t="str">
        <f>TEXT(SalesDataTable[[#This Row],[Order Date]],"MMM")</f>
        <v>Mar</v>
      </c>
      <c r="G289" s="6" t="s">
        <v>37</v>
      </c>
      <c r="H289" s="6" t="s">
        <v>48</v>
      </c>
      <c r="I289" s="6" t="s">
        <v>19</v>
      </c>
      <c r="J289" s="6" t="s">
        <v>33</v>
      </c>
      <c r="K289" s="6" t="s">
        <v>31</v>
      </c>
      <c r="L289" s="6" t="s">
        <v>65</v>
      </c>
      <c r="M289" s="11">
        <v>2</v>
      </c>
      <c r="N289" s="8">
        <v>164.74</v>
      </c>
      <c r="O289" s="9">
        <v>0.05</v>
      </c>
      <c r="P289" s="8">
        <v>89.9</v>
      </c>
      <c r="Q289" s="8">
        <v>313.00600000000003</v>
      </c>
      <c r="R289" s="8">
        <v>179.8</v>
      </c>
      <c r="S289" s="8">
        <v>133.20600000000002</v>
      </c>
      <c r="T289" s="10">
        <v>0.42557011686676932</v>
      </c>
      <c r="U289" s="7"/>
      <c r="V289" s="10"/>
      <c r="W289" s="11"/>
      <c r="X289" s="10"/>
    </row>
    <row r="290" spans="1:24" ht="15.6">
      <c r="A290" s="4">
        <v>5074</v>
      </c>
      <c r="B290" s="5">
        <v>46083</v>
      </c>
      <c r="C290" s="1">
        <f t="shared" si="8"/>
        <v>2026</v>
      </c>
      <c r="D290" s="1" t="str">
        <f>"Q" &amp;ROUNDUP(MONTH(SalesDataTable[[#This Row],[Order Date]])/3,0)</f>
        <v>Q1</v>
      </c>
      <c r="E290" s="1">
        <f t="shared" si="9"/>
        <v>3</v>
      </c>
      <c r="F290" s="1" t="str">
        <f>TEXT(SalesDataTable[[#This Row],[Order Date]],"MMM")</f>
        <v>Mar</v>
      </c>
      <c r="G290" s="6" t="s">
        <v>37</v>
      </c>
      <c r="H290" s="6" t="s">
        <v>48</v>
      </c>
      <c r="I290" s="6" t="s">
        <v>19</v>
      </c>
      <c r="J290" s="6" t="s">
        <v>20</v>
      </c>
      <c r="K290" s="6" t="s">
        <v>26</v>
      </c>
      <c r="L290" s="6" t="s">
        <v>27</v>
      </c>
      <c r="M290" s="11">
        <v>2</v>
      </c>
      <c r="N290" s="8">
        <v>89.81</v>
      </c>
      <c r="O290" s="9">
        <v>0</v>
      </c>
      <c r="P290" s="8">
        <v>46.44</v>
      </c>
      <c r="Q290" s="8">
        <v>179.62</v>
      </c>
      <c r="R290" s="8">
        <v>92.88</v>
      </c>
      <c r="S290" s="8">
        <v>86.740000000000009</v>
      </c>
      <c r="T290" s="10">
        <v>0.482908362097762</v>
      </c>
      <c r="U290" s="7"/>
      <c r="V290" s="10"/>
      <c r="W290" s="11"/>
      <c r="X290" s="10"/>
    </row>
    <row r="291" spans="1:24" ht="15.6">
      <c r="A291" s="4">
        <v>179</v>
      </c>
      <c r="B291" s="5">
        <v>46084</v>
      </c>
      <c r="C291" s="1">
        <f t="shared" si="8"/>
        <v>2026</v>
      </c>
      <c r="D291" s="1" t="str">
        <f>"Q" &amp;ROUNDUP(MONTH(SalesDataTable[[#This Row],[Order Date]])/3,0)</f>
        <v>Q1</v>
      </c>
      <c r="E291" s="1">
        <f t="shared" si="9"/>
        <v>3</v>
      </c>
      <c r="F291" s="1" t="str">
        <f>TEXT(SalesDataTable[[#This Row],[Order Date]],"MMM")</f>
        <v>Mar</v>
      </c>
      <c r="G291" s="6" t="s">
        <v>28</v>
      </c>
      <c r="H291" s="6" t="s">
        <v>69</v>
      </c>
      <c r="I291" s="6" t="s">
        <v>36</v>
      </c>
      <c r="J291" s="6" t="s">
        <v>20</v>
      </c>
      <c r="K291" s="6" t="s">
        <v>51</v>
      </c>
      <c r="L291" s="6" t="s">
        <v>59</v>
      </c>
      <c r="M291" s="11">
        <v>1</v>
      </c>
      <c r="N291" s="8">
        <v>35.369999999999997</v>
      </c>
      <c r="O291" s="9">
        <v>0</v>
      </c>
      <c r="P291" s="8">
        <v>13.88</v>
      </c>
      <c r="Q291" s="8">
        <v>35.369999999999997</v>
      </c>
      <c r="R291" s="8">
        <v>13.88</v>
      </c>
      <c r="S291" s="8">
        <v>21.489999999999995</v>
      </c>
      <c r="T291" s="10">
        <v>0.60757704269154644</v>
      </c>
      <c r="U291" s="7"/>
      <c r="V291" s="10"/>
      <c r="W291" s="11"/>
      <c r="X291" s="10"/>
    </row>
    <row r="292" spans="1:24" ht="15.6">
      <c r="A292" s="4">
        <v>459</v>
      </c>
      <c r="B292" s="5">
        <v>46084</v>
      </c>
      <c r="C292" s="1">
        <f t="shared" si="8"/>
        <v>2026</v>
      </c>
      <c r="D292" s="1" t="str">
        <f>"Q" &amp;ROUNDUP(MONTH(SalesDataTable[[#This Row],[Order Date]])/3,0)</f>
        <v>Q1</v>
      </c>
      <c r="E292" s="1">
        <f t="shared" si="9"/>
        <v>3</v>
      </c>
      <c r="F292" s="1" t="str">
        <f>TEXT(SalesDataTable[[#This Row],[Order Date]],"MMM")</f>
        <v>Mar</v>
      </c>
      <c r="G292" s="6" t="s">
        <v>23</v>
      </c>
      <c r="H292" s="6" t="s">
        <v>60</v>
      </c>
      <c r="I292" s="6" t="s">
        <v>45</v>
      </c>
      <c r="J292" s="6" t="s">
        <v>30</v>
      </c>
      <c r="K292" s="6" t="s">
        <v>21</v>
      </c>
      <c r="L292" s="6" t="s">
        <v>39</v>
      </c>
      <c r="M292" s="11">
        <v>4</v>
      </c>
      <c r="N292" s="8">
        <v>50.64</v>
      </c>
      <c r="O292" s="9">
        <v>0</v>
      </c>
      <c r="P292" s="8">
        <v>23.09</v>
      </c>
      <c r="Q292" s="8">
        <v>202.56</v>
      </c>
      <c r="R292" s="8">
        <v>92.36</v>
      </c>
      <c r="S292" s="8">
        <v>110.2</v>
      </c>
      <c r="T292" s="10">
        <v>0.54403633491311221</v>
      </c>
      <c r="U292" s="7"/>
      <c r="V292" s="10"/>
      <c r="W292" s="11"/>
      <c r="X292" s="10"/>
    </row>
    <row r="293" spans="1:24" ht="15.6">
      <c r="A293" s="4">
        <v>525</v>
      </c>
      <c r="B293" s="5">
        <v>46084</v>
      </c>
      <c r="C293" s="1">
        <f t="shared" si="8"/>
        <v>2026</v>
      </c>
      <c r="D293" s="1" t="str">
        <f>"Q" &amp;ROUNDUP(MONTH(SalesDataTable[[#This Row],[Order Date]])/3,0)</f>
        <v>Q1</v>
      </c>
      <c r="E293" s="1">
        <f t="shared" si="9"/>
        <v>3</v>
      </c>
      <c r="F293" s="1" t="str">
        <f>TEXT(SalesDataTable[[#This Row],[Order Date]],"MMM")</f>
        <v>Mar</v>
      </c>
      <c r="G293" s="6" t="s">
        <v>37</v>
      </c>
      <c r="H293" s="6" t="s">
        <v>48</v>
      </c>
      <c r="I293" s="6" t="s">
        <v>36</v>
      </c>
      <c r="J293" s="6" t="s">
        <v>20</v>
      </c>
      <c r="K293" s="6" t="s">
        <v>26</v>
      </c>
      <c r="L293" s="6" t="s">
        <v>34</v>
      </c>
      <c r="M293" s="11">
        <v>1</v>
      </c>
      <c r="N293" s="8">
        <v>146.37</v>
      </c>
      <c r="O293" s="9">
        <v>0</v>
      </c>
      <c r="P293" s="8">
        <v>78.3</v>
      </c>
      <c r="Q293" s="8">
        <v>146.37</v>
      </c>
      <c r="R293" s="8">
        <v>78.3</v>
      </c>
      <c r="S293" s="8">
        <v>68.070000000000007</v>
      </c>
      <c r="T293" s="10">
        <v>0.46505431440869033</v>
      </c>
      <c r="U293" s="7"/>
      <c r="V293" s="10"/>
      <c r="W293" s="11"/>
      <c r="X293" s="10"/>
    </row>
    <row r="294" spans="1:24" ht="15.6">
      <c r="A294" s="4">
        <v>3374</v>
      </c>
      <c r="B294" s="5">
        <v>46084</v>
      </c>
      <c r="C294" s="1">
        <f t="shared" si="8"/>
        <v>2026</v>
      </c>
      <c r="D294" s="1" t="str">
        <f>"Q" &amp;ROUNDUP(MONTH(SalesDataTable[[#This Row],[Order Date]])/3,0)</f>
        <v>Q1</v>
      </c>
      <c r="E294" s="1">
        <f t="shared" si="9"/>
        <v>3</v>
      </c>
      <c r="F294" s="1" t="str">
        <f>TEXT(SalesDataTable[[#This Row],[Order Date]],"MMM")</f>
        <v>Mar</v>
      </c>
      <c r="G294" s="6" t="s">
        <v>28</v>
      </c>
      <c r="H294" s="6" t="s">
        <v>29</v>
      </c>
      <c r="I294" s="6" t="s">
        <v>19</v>
      </c>
      <c r="J294" s="6" t="s">
        <v>20</v>
      </c>
      <c r="K294" s="6" t="s">
        <v>26</v>
      </c>
      <c r="L294" s="6" t="s">
        <v>34</v>
      </c>
      <c r="M294" s="11">
        <v>3</v>
      </c>
      <c r="N294" s="8">
        <v>143.74</v>
      </c>
      <c r="O294" s="9">
        <v>0</v>
      </c>
      <c r="P294" s="8">
        <v>81.58</v>
      </c>
      <c r="Q294" s="8">
        <v>431.22</v>
      </c>
      <c r="R294" s="8">
        <v>244.74</v>
      </c>
      <c r="S294" s="8">
        <v>186.48000000000002</v>
      </c>
      <c r="T294" s="10">
        <v>0.43244747460692917</v>
      </c>
      <c r="U294" s="7"/>
      <c r="V294" s="10"/>
      <c r="W294" s="11"/>
      <c r="X294" s="10"/>
    </row>
    <row r="295" spans="1:24" ht="15.6">
      <c r="A295" s="4">
        <v>3850</v>
      </c>
      <c r="B295" s="5">
        <v>46084</v>
      </c>
      <c r="C295" s="1">
        <f t="shared" si="8"/>
        <v>2026</v>
      </c>
      <c r="D295" s="1" t="str">
        <f>"Q" &amp;ROUNDUP(MONTH(SalesDataTable[[#This Row],[Order Date]])/3,0)</f>
        <v>Q1</v>
      </c>
      <c r="E295" s="1">
        <f t="shared" si="9"/>
        <v>3</v>
      </c>
      <c r="F295" s="1" t="str">
        <f>TEXT(SalesDataTable[[#This Row],[Order Date]],"MMM")</f>
        <v>Mar</v>
      </c>
      <c r="G295" s="6" t="s">
        <v>37</v>
      </c>
      <c r="H295" s="6" t="s">
        <v>48</v>
      </c>
      <c r="I295" s="6" t="s">
        <v>45</v>
      </c>
      <c r="J295" s="6" t="s">
        <v>30</v>
      </c>
      <c r="K295" s="6" t="s">
        <v>40</v>
      </c>
      <c r="L295" s="6" t="s">
        <v>57</v>
      </c>
      <c r="M295" s="11">
        <v>2</v>
      </c>
      <c r="N295" s="8">
        <v>81.94</v>
      </c>
      <c r="O295" s="9">
        <v>0.1</v>
      </c>
      <c r="P295" s="8">
        <v>39.9</v>
      </c>
      <c r="Q295" s="8">
        <v>147.49199999999999</v>
      </c>
      <c r="R295" s="8">
        <v>79.8</v>
      </c>
      <c r="S295" s="8">
        <v>67.691999999999993</v>
      </c>
      <c r="T295" s="10">
        <v>0.45895370596371327</v>
      </c>
      <c r="U295" s="7"/>
      <c r="V295" s="10"/>
      <c r="W295" s="11"/>
      <c r="X295" s="10"/>
    </row>
    <row r="296" spans="1:24" ht="15.6">
      <c r="A296" s="4">
        <v>4004</v>
      </c>
      <c r="B296" s="5">
        <v>46084</v>
      </c>
      <c r="C296" s="1">
        <f t="shared" si="8"/>
        <v>2026</v>
      </c>
      <c r="D296" s="1" t="str">
        <f>"Q" &amp;ROUNDUP(MONTH(SalesDataTable[[#This Row],[Order Date]])/3,0)</f>
        <v>Q1</v>
      </c>
      <c r="E296" s="1">
        <f t="shared" si="9"/>
        <v>3</v>
      </c>
      <c r="F296" s="1" t="str">
        <f>TEXT(SalesDataTable[[#This Row],[Order Date]],"MMM")</f>
        <v>Mar</v>
      </c>
      <c r="G296" s="6" t="s">
        <v>28</v>
      </c>
      <c r="H296" s="6" t="s">
        <v>42</v>
      </c>
      <c r="I296" s="6" t="s">
        <v>19</v>
      </c>
      <c r="J296" s="6" t="s">
        <v>30</v>
      </c>
      <c r="K296" s="6" t="s">
        <v>31</v>
      </c>
      <c r="L296" s="6" t="s">
        <v>49</v>
      </c>
      <c r="M296" s="11">
        <v>1</v>
      </c>
      <c r="N296" s="8">
        <v>46.46</v>
      </c>
      <c r="O296" s="9">
        <v>0.1</v>
      </c>
      <c r="P296" s="8">
        <v>17.989999999999998</v>
      </c>
      <c r="Q296" s="8">
        <v>41.814</v>
      </c>
      <c r="R296" s="8">
        <v>17.989999999999998</v>
      </c>
      <c r="S296" s="8">
        <v>23.824000000000002</v>
      </c>
      <c r="T296" s="10">
        <v>0.56976132395848289</v>
      </c>
      <c r="U296" s="7"/>
      <c r="V296" s="10"/>
      <c r="W296" s="11"/>
      <c r="X296" s="10"/>
    </row>
    <row r="297" spans="1:24" ht="15.6">
      <c r="A297" s="4">
        <v>788</v>
      </c>
      <c r="B297" s="5">
        <v>46085</v>
      </c>
      <c r="C297" s="1">
        <f t="shared" si="8"/>
        <v>2026</v>
      </c>
      <c r="D297" s="1" t="str">
        <f>"Q" &amp;ROUNDUP(MONTH(SalesDataTable[[#This Row],[Order Date]])/3,0)</f>
        <v>Q1</v>
      </c>
      <c r="E297" s="1">
        <f t="shared" si="9"/>
        <v>3</v>
      </c>
      <c r="F297" s="1" t="str">
        <f>TEXT(SalesDataTable[[#This Row],[Order Date]],"MMM")</f>
        <v>Mar</v>
      </c>
      <c r="G297" s="6" t="s">
        <v>23</v>
      </c>
      <c r="H297" s="6" t="s">
        <v>58</v>
      </c>
      <c r="I297" s="6" t="s">
        <v>19</v>
      </c>
      <c r="J297" s="6" t="s">
        <v>30</v>
      </c>
      <c r="K297" s="6" t="s">
        <v>21</v>
      </c>
      <c r="L297" s="6" t="s">
        <v>43</v>
      </c>
      <c r="M297" s="11">
        <v>3</v>
      </c>
      <c r="N297" s="8">
        <v>39.49</v>
      </c>
      <c r="O297" s="9">
        <v>0</v>
      </c>
      <c r="P297" s="8">
        <v>16.420000000000002</v>
      </c>
      <c r="Q297" s="8">
        <v>118.47</v>
      </c>
      <c r="R297" s="8">
        <v>49.260000000000005</v>
      </c>
      <c r="S297" s="8">
        <v>69.209999999999994</v>
      </c>
      <c r="T297" s="10">
        <v>0.58419853127374011</v>
      </c>
      <c r="U297" s="7"/>
      <c r="V297" s="10"/>
      <c r="W297" s="11"/>
      <c r="X297" s="10"/>
    </row>
    <row r="298" spans="1:24" ht="15.6">
      <c r="A298" s="4">
        <v>1717</v>
      </c>
      <c r="B298" s="5">
        <v>46085</v>
      </c>
      <c r="C298" s="1">
        <f t="shared" si="8"/>
        <v>2026</v>
      </c>
      <c r="D298" s="1" t="str">
        <f>"Q" &amp;ROUNDUP(MONTH(SalesDataTable[[#This Row],[Order Date]])/3,0)</f>
        <v>Q1</v>
      </c>
      <c r="E298" s="1">
        <f t="shared" si="9"/>
        <v>3</v>
      </c>
      <c r="F298" s="1" t="str">
        <f>TEXT(SalesDataTable[[#This Row],[Order Date]],"MMM")</f>
        <v>Mar</v>
      </c>
      <c r="G298" s="6" t="s">
        <v>37</v>
      </c>
      <c r="H298" s="6" t="s">
        <v>64</v>
      </c>
      <c r="I298" s="6" t="s">
        <v>19</v>
      </c>
      <c r="J298" s="6" t="s">
        <v>20</v>
      </c>
      <c r="K298" s="6" t="s">
        <v>51</v>
      </c>
      <c r="L298" s="6" t="s">
        <v>52</v>
      </c>
      <c r="M298" s="11">
        <v>1</v>
      </c>
      <c r="N298" s="8">
        <v>40.909999999999997</v>
      </c>
      <c r="O298" s="9">
        <v>0</v>
      </c>
      <c r="P298" s="8">
        <v>14.89</v>
      </c>
      <c r="Q298" s="8">
        <v>40.909999999999997</v>
      </c>
      <c r="R298" s="8">
        <v>14.89</v>
      </c>
      <c r="S298" s="8">
        <v>26.019999999999996</v>
      </c>
      <c r="T298" s="10">
        <v>0.63603031043754577</v>
      </c>
      <c r="U298" s="7"/>
      <c r="V298" s="10"/>
      <c r="W298" s="11"/>
      <c r="X298" s="10"/>
    </row>
    <row r="299" spans="1:24" ht="15.6">
      <c r="A299" s="4">
        <v>1819</v>
      </c>
      <c r="B299" s="5">
        <v>46085</v>
      </c>
      <c r="C299" s="1">
        <f t="shared" si="8"/>
        <v>2026</v>
      </c>
      <c r="D299" s="1" t="str">
        <f>"Q" &amp;ROUNDUP(MONTH(SalesDataTable[[#This Row],[Order Date]])/3,0)</f>
        <v>Q1</v>
      </c>
      <c r="E299" s="1">
        <f t="shared" si="9"/>
        <v>3</v>
      </c>
      <c r="F299" s="1" t="str">
        <f>TEXT(SalesDataTable[[#This Row],[Order Date]],"MMM")</f>
        <v>Mar</v>
      </c>
      <c r="G299" s="6" t="s">
        <v>37</v>
      </c>
      <c r="H299" s="6" t="s">
        <v>50</v>
      </c>
      <c r="I299" s="6" t="s">
        <v>45</v>
      </c>
      <c r="J299" s="6" t="s">
        <v>30</v>
      </c>
      <c r="K299" s="6" t="s">
        <v>21</v>
      </c>
      <c r="L299" s="6" t="s">
        <v>39</v>
      </c>
      <c r="M299" s="11">
        <v>1</v>
      </c>
      <c r="N299" s="8">
        <v>49.94</v>
      </c>
      <c r="O299" s="9">
        <v>0.1</v>
      </c>
      <c r="P299" s="8">
        <v>21.84</v>
      </c>
      <c r="Q299" s="8">
        <v>44.945999999999998</v>
      </c>
      <c r="R299" s="8">
        <v>21.84</v>
      </c>
      <c r="S299" s="8">
        <v>23.105999999999998</v>
      </c>
      <c r="T299" s="10">
        <v>0.51408356694700308</v>
      </c>
      <c r="U299" s="7"/>
      <c r="V299" s="10"/>
      <c r="W299" s="11"/>
      <c r="X299" s="10"/>
    </row>
    <row r="300" spans="1:24" ht="15.6">
      <c r="A300" s="4">
        <v>1992</v>
      </c>
      <c r="B300" s="5">
        <v>46085</v>
      </c>
      <c r="C300" s="1">
        <f t="shared" si="8"/>
        <v>2026</v>
      </c>
      <c r="D300" s="1" t="str">
        <f>"Q" &amp;ROUNDUP(MONTH(SalesDataTable[[#This Row],[Order Date]])/3,0)</f>
        <v>Q1</v>
      </c>
      <c r="E300" s="1">
        <f t="shared" si="9"/>
        <v>3</v>
      </c>
      <c r="F300" s="1" t="str">
        <f>TEXT(SalesDataTable[[#This Row],[Order Date]],"MMM")</f>
        <v>Mar</v>
      </c>
      <c r="G300" s="6" t="s">
        <v>28</v>
      </c>
      <c r="H300" s="6" t="s">
        <v>42</v>
      </c>
      <c r="I300" s="6" t="s">
        <v>19</v>
      </c>
      <c r="J300" s="6" t="s">
        <v>33</v>
      </c>
      <c r="K300" s="6" t="s">
        <v>31</v>
      </c>
      <c r="L300" s="6" t="s">
        <v>32</v>
      </c>
      <c r="M300" s="11">
        <v>1</v>
      </c>
      <c r="N300" s="8">
        <v>35.520000000000003</v>
      </c>
      <c r="O300" s="9">
        <v>0</v>
      </c>
      <c r="P300" s="8">
        <v>13.21</v>
      </c>
      <c r="Q300" s="8">
        <v>35.520000000000003</v>
      </c>
      <c r="R300" s="8">
        <v>13.21</v>
      </c>
      <c r="S300" s="8">
        <v>22.310000000000002</v>
      </c>
      <c r="T300" s="10">
        <v>0.62809684684684686</v>
      </c>
      <c r="U300" s="7"/>
      <c r="V300" s="10"/>
      <c r="W300" s="11"/>
      <c r="X300" s="10"/>
    </row>
    <row r="301" spans="1:24" ht="15.6">
      <c r="A301" s="4">
        <v>2499</v>
      </c>
      <c r="B301" s="5">
        <v>46085</v>
      </c>
      <c r="C301" s="1">
        <f t="shared" si="8"/>
        <v>2026</v>
      </c>
      <c r="D301" s="1" t="str">
        <f>"Q" &amp;ROUNDUP(MONTH(SalesDataTable[[#This Row],[Order Date]])/3,0)</f>
        <v>Q1</v>
      </c>
      <c r="E301" s="1">
        <f t="shared" si="9"/>
        <v>3</v>
      </c>
      <c r="F301" s="1" t="str">
        <f>TEXT(SalesDataTable[[#This Row],[Order Date]],"MMM")</f>
        <v>Mar</v>
      </c>
      <c r="G301" s="6" t="s">
        <v>37</v>
      </c>
      <c r="H301" s="6" t="s">
        <v>48</v>
      </c>
      <c r="I301" s="6" t="s">
        <v>36</v>
      </c>
      <c r="J301" s="6" t="s">
        <v>30</v>
      </c>
      <c r="K301" s="6" t="s">
        <v>40</v>
      </c>
      <c r="L301" s="6" t="s">
        <v>41</v>
      </c>
      <c r="M301" s="11">
        <v>2</v>
      </c>
      <c r="N301" s="8">
        <v>341.1</v>
      </c>
      <c r="O301" s="9">
        <v>0</v>
      </c>
      <c r="P301" s="8">
        <v>200.19</v>
      </c>
      <c r="Q301" s="8">
        <v>682.2</v>
      </c>
      <c r="R301" s="8">
        <v>400.38</v>
      </c>
      <c r="S301" s="8">
        <v>281.82000000000005</v>
      </c>
      <c r="T301" s="10">
        <v>0.41310466138962187</v>
      </c>
      <c r="U301" s="7"/>
      <c r="V301" s="10"/>
      <c r="W301" s="11"/>
      <c r="X301" s="10"/>
    </row>
    <row r="302" spans="1:24" ht="15.6">
      <c r="A302" s="4">
        <v>2698</v>
      </c>
      <c r="B302" s="5">
        <v>46085</v>
      </c>
      <c r="C302" s="1">
        <f t="shared" si="8"/>
        <v>2026</v>
      </c>
      <c r="D302" s="1" t="str">
        <f>"Q" &amp;ROUNDUP(MONTH(SalesDataTable[[#This Row],[Order Date]])/3,0)</f>
        <v>Q1</v>
      </c>
      <c r="E302" s="1">
        <f t="shared" si="9"/>
        <v>3</v>
      </c>
      <c r="F302" s="1" t="str">
        <f>TEXT(SalesDataTable[[#This Row],[Order Date]],"MMM")</f>
        <v>Mar</v>
      </c>
      <c r="G302" s="6" t="s">
        <v>28</v>
      </c>
      <c r="H302" s="6" t="s">
        <v>69</v>
      </c>
      <c r="I302" s="6" t="s">
        <v>45</v>
      </c>
      <c r="J302" s="6" t="s">
        <v>30</v>
      </c>
      <c r="K302" s="6" t="s">
        <v>51</v>
      </c>
      <c r="L302" s="6" t="s">
        <v>59</v>
      </c>
      <c r="M302" s="11">
        <v>4</v>
      </c>
      <c r="N302" s="8">
        <v>36.08</v>
      </c>
      <c r="O302" s="9">
        <v>0</v>
      </c>
      <c r="P302" s="8">
        <v>13.89</v>
      </c>
      <c r="Q302" s="8">
        <v>144.32</v>
      </c>
      <c r="R302" s="8">
        <v>55.56</v>
      </c>
      <c r="S302" s="8">
        <v>88.759999999999991</v>
      </c>
      <c r="T302" s="10">
        <v>0.61502217294900219</v>
      </c>
      <c r="U302" s="7"/>
      <c r="V302" s="10"/>
      <c r="W302" s="11"/>
      <c r="X302" s="10"/>
    </row>
    <row r="303" spans="1:24" ht="15.6">
      <c r="A303" s="4">
        <v>4416</v>
      </c>
      <c r="B303" s="5">
        <v>46085</v>
      </c>
      <c r="C303" s="1">
        <f t="shared" si="8"/>
        <v>2026</v>
      </c>
      <c r="D303" s="1" t="str">
        <f>"Q" &amp;ROUNDUP(MONTH(SalesDataTable[[#This Row],[Order Date]])/3,0)</f>
        <v>Q1</v>
      </c>
      <c r="E303" s="1">
        <f t="shared" si="9"/>
        <v>3</v>
      </c>
      <c r="F303" s="1" t="str">
        <f>TEXT(SalesDataTable[[#This Row],[Order Date]],"MMM")</f>
        <v>Mar</v>
      </c>
      <c r="G303" s="6" t="s">
        <v>37</v>
      </c>
      <c r="H303" s="6" t="s">
        <v>38</v>
      </c>
      <c r="I303" s="6" t="s">
        <v>19</v>
      </c>
      <c r="J303" s="6" t="s">
        <v>33</v>
      </c>
      <c r="K303" s="6" t="s">
        <v>26</v>
      </c>
      <c r="L303" s="6" t="s">
        <v>54</v>
      </c>
      <c r="M303" s="11">
        <v>2</v>
      </c>
      <c r="N303" s="8">
        <v>151.69999999999999</v>
      </c>
      <c r="O303" s="9">
        <v>0</v>
      </c>
      <c r="P303" s="8">
        <v>80.44</v>
      </c>
      <c r="Q303" s="8">
        <v>303.39999999999998</v>
      </c>
      <c r="R303" s="8">
        <v>160.88</v>
      </c>
      <c r="S303" s="8">
        <v>142.51999999999998</v>
      </c>
      <c r="T303" s="10">
        <v>0.46974291364535264</v>
      </c>
      <c r="U303" s="7"/>
      <c r="V303" s="10"/>
      <c r="W303" s="11"/>
      <c r="X303" s="10"/>
    </row>
    <row r="304" spans="1:24" ht="15.6">
      <c r="A304" s="4">
        <v>4434</v>
      </c>
      <c r="B304" s="5">
        <v>46085</v>
      </c>
      <c r="C304" s="1">
        <f t="shared" si="8"/>
        <v>2026</v>
      </c>
      <c r="D304" s="1" t="str">
        <f>"Q" &amp;ROUNDUP(MONTH(SalesDataTable[[#This Row],[Order Date]])/3,0)</f>
        <v>Q1</v>
      </c>
      <c r="E304" s="1">
        <f t="shared" si="9"/>
        <v>3</v>
      </c>
      <c r="F304" s="1" t="str">
        <f>TEXT(SalesDataTable[[#This Row],[Order Date]],"MMM")</f>
        <v>Mar</v>
      </c>
      <c r="G304" s="6" t="s">
        <v>23</v>
      </c>
      <c r="H304" s="6" t="s">
        <v>44</v>
      </c>
      <c r="I304" s="6" t="s">
        <v>45</v>
      </c>
      <c r="J304" s="6" t="s">
        <v>30</v>
      </c>
      <c r="K304" s="6" t="s">
        <v>26</v>
      </c>
      <c r="L304" s="6" t="s">
        <v>54</v>
      </c>
      <c r="M304" s="11">
        <v>2</v>
      </c>
      <c r="N304" s="8">
        <v>151.55000000000001</v>
      </c>
      <c r="O304" s="9">
        <v>0.1</v>
      </c>
      <c r="P304" s="8">
        <v>80.680000000000007</v>
      </c>
      <c r="Q304" s="8">
        <v>272.79000000000002</v>
      </c>
      <c r="R304" s="8">
        <v>161.36000000000001</v>
      </c>
      <c r="S304" s="8">
        <v>111.43</v>
      </c>
      <c r="T304" s="10">
        <v>0.40848271564206901</v>
      </c>
      <c r="U304" s="7"/>
      <c r="V304" s="10"/>
      <c r="W304" s="11"/>
      <c r="X304" s="10"/>
    </row>
    <row r="305" spans="1:24" ht="15.6">
      <c r="A305" s="4">
        <v>4992</v>
      </c>
      <c r="B305" s="5">
        <v>46085</v>
      </c>
      <c r="C305" s="1">
        <f t="shared" si="8"/>
        <v>2026</v>
      </c>
      <c r="D305" s="1" t="str">
        <f>"Q" &amp;ROUNDUP(MONTH(SalesDataTable[[#This Row],[Order Date]])/3,0)</f>
        <v>Q1</v>
      </c>
      <c r="E305" s="1">
        <f t="shared" si="9"/>
        <v>3</v>
      </c>
      <c r="F305" s="1" t="str">
        <f>TEXT(SalesDataTable[[#This Row],[Order Date]],"MMM")</f>
        <v>Mar</v>
      </c>
      <c r="G305" s="6" t="s">
        <v>28</v>
      </c>
      <c r="H305" s="6" t="s">
        <v>29</v>
      </c>
      <c r="I305" s="6" t="s">
        <v>25</v>
      </c>
      <c r="J305" s="6" t="s">
        <v>33</v>
      </c>
      <c r="K305" s="6" t="s">
        <v>21</v>
      </c>
      <c r="L305" s="6" t="s">
        <v>22</v>
      </c>
      <c r="M305" s="11">
        <v>5</v>
      </c>
      <c r="N305" s="8">
        <v>82.44</v>
      </c>
      <c r="O305" s="9">
        <v>0.1</v>
      </c>
      <c r="P305" s="8">
        <v>41.57</v>
      </c>
      <c r="Q305" s="8">
        <v>370.98</v>
      </c>
      <c r="R305" s="8">
        <v>207.85</v>
      </c>
      <c r="S305" s="8">
        <v>163.13000000000002</v>
      </c>
      <c r="T305" s="10">
        <v>0.43972720901396306</v>
      </c>
      <c r="U305" s="7"/>
      <c r="V305" s="10"/>
      <c r="W305" s="11"/>
      <c r="X305" s="10"/>
    </row>
    <row r="306" spans="1:24" ht="15.6">
      <c r="A306" s="4">
        <v>388</v>
      </c>
      <c r="B306" s="5">
        <v>46086</v>
      </c>
      <c r="C306" s="1">
        <f t="shared" si="8"/>
        <v>2026</v>
      </c>
      <c r="D306" s="1" t="str">
        <f>"Q" &amp;ROUNDUP(MONTH(SalesDataTable[[#This Row],[Order Date]])/3,0)</f>
        <v>Q1</v>
      </c>
      <c r="E306" s="1">
        <f t="shared" si="9"/>
        <v>3</v>
      </c>
      <c r="F306" s="1" t="str">
        <f>TEXT(SalesDataTable[[#This Row],[Order Date]],"MMM")</f>
        <v>Mar</v>
      </c>
      <c r="G306" s="6" t="s">
        <v>37</v>
      </c>
      <c r="H306" s="6" t="s">
        <v>50</v>
      </c>
      <c r="I306" s="6" t="s">
        <v>19</v>
      </c>
      <c r="J306" s="6" t="s">
        <v>20</v>
      </c>
      <c r="K306" s="6" t="s">
        <v>51</v>
      </c>
      <c r="L306" s="6" t="s">
        <v>59</v>
      </c>
      <c r="M306" s="11">
        <v>1</v>
      </c>
      <c r="N306" s="8">
        <v>35.61</v>
      </c>
      <c r="O306" s="9">
        <v>0.05</v>
      </c>
      <c r="P306" s="8">
        <v>13.8</v>
      </c>
      <c r="Q306" s="8">
        <v>33.829499999999996</v>
      </c>
      <c r="R306" s="8">
        <v>13.8</v>
      </c>
      <c r="S306" s="8">
        <v>20.029499999999995</v>
      </c>
      <c r="T306" s="10">
        <v>0.59207200815855976</v>
      </c>
      <c r="U306" s="7"/>
      <c r="V306" s="10"/>
      <c r="W306" s="11"/>
      <c r="X306" s="10"/>
    </row>
    <row r="307" spans="1:24" ht="15.6">
      <c r="A307" s="4">
        <v>977</v>
      </c>
      <c r="B307" s="5">
        <v>46086</v>
      </c>
      <c r="C307" s="1">
        <f t="shared" si="8"/>
        <v>2026</v>
      </c>
      <c r="D307" s="1" t="str">
        <f>"Q" &amp;ROUNDUP(MONTH(SalesDataTable[[#This Row],[Order Date]])/3,0)</f>
        <v>Q1</v>
      </c>
      <c r="E307" s="1">
        <f t="shared" si="9"/>
        <v>3</v>
      </c>
      <c r="F307" s="1" t="str">
        <f>TEXT(SalesDataTable[[#This Row],[Order Date]],"MMM")</f>
        <v>Mar</v>
      </c>
      <c r="G307" s="6" t="s">
        <v>17</v>
      </c>
      <c r="H307" s="6" t="s">
        <v>18</v>
      </c>
      <c r="I307" s="6" t="s">
        <v>45</v>
      </c>
      <c r="J307" s="6" t="s">
        <v>30</v>
      </c>
      <c r="K307" s="6" t="s">
        <v>26</v>
      </c>
      <c r="L307" s="6" t="s">
        <v>54</v>
      </c>
      <c r="M307" s="11">
        <v>5</v>
      </c>
      <c r="N307" s="8">
        <v>156.13</v>
      </c>
      <c r="O307" s="9">
        <v>0</v>
      </c>
      <c r="P307" s="8">
        <v>77.03</v>
      </c>
      <c r="Q307" s="8">
        <v>780.65</v>
      </c>
      <c r="R307" s="8">
        <v>385.15</v>
      </c>
      <c r="S307" s="8">
        <v>395.5</v>
      </c>
      <c r="T307" s="10">
        <v>0.50662909114199706</v>
      </c>
      <c r="U307" s="7"/>
      <c r="V307" s="10"/>
      <c r="W307" s="11"/>
      <c r="X307" s="10"/>
    </row>
    <row r="308" spans="1:24" ht="15.6">
      <c r="A308" s="4">
        <v>996</v>
      </c>
      <c r="B308" s="5">
        <v>46086</v>
      </c>
      <c r="C308" s="1">
        <f t="shared" si="8"/>
        <v>2026</v>
      </c>
      <c r="D308" s="1" t="str">
        <f>"Q" &amp;ROUNDUP(MONTH(SalesDataTable[[#This Row],[Order Date]])/3,0)</f>
        <v>Q1</v>
      </c>
      <c r="E308" s="1">
        <f t="shared" si="9"/>
        <v>3</v>
      </c>
      <c r="F308" s="1" t="str">
        <f>TEXT(SalesDataTable[[#This Row],[Order Date]],"MMM")</f>
        <v>Mar</v>
      </c>
      <c r="G308" s="6" t="s">
        <v>17</v>
      </c>
      <c r="H308" s="6" t="s">
        <v>67</v>
      </c>
      <c r="I308" s="6" t="s">
        <v>19</v>
      </c>
      <c r="J308" s="6" t="s">
        <v>20</v>
      </c>
      <c r="K308" s="6" t="s">
        <v>40</v>
      </c>
      <c r="L308" s="6" t="s">
        <v>68</v>
      </c>
      <c r="M308" s="11">
        <v>1</v>
      </c>
      <c r="N308" s="8">
        <v>124.31</v>
      </c>
      <c r="O308" s="9">
        <v>0</v>
      </c>
      <c r="P308" s="8">
        <v>61.16</v>
      </c>
      <c r="Q308" s="8">
        <v>124.31</v>
      </c>
      <c r="R308" s="8">
        <v>61.16</v>
      </c>
      <c r="S308" s="8">
        <v>63.150000000000006</v>
      </c>
      <c r="T308" s="10">
        <v>0.50800418309066053</v>
      </c>
      <c r="U308" s="7"/>
      <c r="V308" s="10"/>
      <c r="W308" s="11"/>
      <c r="X308" s="10"/>
    </row>
    <row r="309" spans="1:24" ht="15.6">
      <c r="A309" s="4">
        <v>1923</v>
      </c>
      <c r="B309" s="5">
        <v>46086</v>
      </c>
      <c r="C309" s="1">
        <f t="shared" si="8"/>
        <v>2026</v>
      </c>
      <c r="D309" s="1" t="str">
        <f>"Q" &amp;ROUNDUP(MONTH(SalesDataTable[[#This Row],[Order Date]])/3,0)</f>
        <v>Q1</v>
      </c>
      <c r="E309" s="1">
        <f t="shared" si="9"/>
        <v>3</v>
      </c>
      <c r="F309" s="1" t="str">
        <f>TEXT(SalesDataTable[[#This Row],[Order Date]],"MMM")</f>
        <v>Mar</v>
      </c>
      <c r="G309" s="6" t="s">
        <v>23</v>
      </c>
      <c r="H309" s="6" t="s">
        <v>66</v>
      </c>
      <c r="I309" s="6" t="s">
        <v>36</v>
      </c>
      <c r="J309" s="6" t="s">
        <v>33</v>
      </c>
      <c r="K309" s="6" t="s">
        <v>40</v>
      </c>
      <c r="L309" s="6" t="s">
        <v>57</v>
      </c>
      <c r="M309" s="11">
        <v>3</v>
      </c>
      <c r="N309" s="8">
        <v>82.9</v>
      </c>
      <c r="O309" s="9">
        <v>0.1</v>
      </c>
      <c r="P309" s="8">
        <v>38.31</v>
      </c>
      <c r="Q309" s="8">
        <v>223.83</v>
      </c>
      <c r="R309" s="8">
        <v>114.93</v>
      </c>
      <c r="S309" s="8">
        <v>108.9</v>
      </c>
      <c r="T309" s="10">
        <v>0.48652995577000402</v>
      </c>
      <c r="U309" s="7"/>
      <c r="V309" s="10"/>
      <c r="W309" s="11"/>
      <c r="X309" s="10"/>
    </row>
    <row r="310" spans="1:24" ht="15.6">
      <c r="A310" s="4">
        <v>4904</v>
      </c>
      <c r="B310" s="5">
        <v>46086</v>
      </c>
      <c r="C310" s="1">
        <f t="shared" si="8"/>
        <v>2026</v>
      </c>
      <c r="D310" s="1" t="str">
        <f>"Q" &amp;ROUNDUP(MONTH(SalesDataTable[[#This Row],[Order Date]])/3,0)</f>
        <v>Q1</v>
      </c>
      <c r="E310" s="1">
        <f t="shared" si="9"/>
        <v>3</v>
      </c>
      <c r="F310" s="1" t="str">
        <f>TEXT(SalesDataTable[[#This Row],[Order Date]],"MMM")</f>
        <v>Mar</v>
      </c>
      <c r="G310" s="6" t="s">
        <v>23</v>
      </c>
      <c r="H310" s="6" t="s">
        <v>58</v>
      </c>
      <c r="I310" s="6" t="s">
        <v>36</v>
      </c>
      <c r="J310" s="6" t="s">
        <v>33</v>
      </c>
      <c r="K310" s="6" t="s">
        <v>21</v>
      </c>
      <c r="L310" s="6" t="s">
        <v>43</v>
      </c>
      <c r="M310" s="11">
        <v>1</v>
      </c>
      <c r="N310" s="8">
        <v>41.1</v>
      </c>
      <c r="O310" s="9">
        <v>0</v>
      </c>
      <c r="P310" s="8">
        <v>16.34</v>
      </c>
      <c r="Q310" s="8">
        <v>41.1</v>
      </c>
      <c r="R310" s="8">
        <v>16.34</v>
      </c>
      <c r="S310" s="8">
        <v>24.76</v>
      </c>
      <c r="T310" s="10">
        <v>0.60243309002433088</v>
      </c>
      <c r="U310" s="7"/>
      <c r="V310" s="10"/>
      <c r="W310" s="11"/>
      <c r="X310" s="10"/>
    </row>
    <row r="311" spans="1:24" ht="15.6">
      <c r="A311" s="4">
        <v>1036</v>
      </c>
      <c r="B311" s="5">
        <v>46087</v>
      </c>
      <c r="C311" s="1">
        <f t="shared" si="8"/>
        <v>2026</v>
      </c>
      <c r="D311" s="1" t="str">
        <f>"Q" &amp;ROUNDUP(MONTH(SalesDataTable[[#This Row],[Order Date]])/3,0)</f>
        <v>Q1</v>
      </c>
      <c r="E311" s="1">
        <f t="shared" si="9"/>
        <v>3</v>
      </c>
      <c r="F311" s="1" t="str">
        <f>TEXT(SalesDataTable[[#This Row],[Order Date]],"MMM")</f>
        <v>Mar</v>
      </c>
      <c r="G311" s="6" t="s">
        <v>17</v>
      </c>
      <c r="H311" s="6" t="s">
        <v>18</v>
      </c>
      <c r="I311" s="6" t="s">
        <v>19</v>
      </c>
      <c r="J311" s="6" t="s">
        <v>33</v>
      </c>
      <c r="K311" s="6" t="s">
        <v>21</v>
      </c>
      <c r="L311" s="6" t="s">
        <v>43</v>
      </c>
      <c r="M311" s="11">
        <v>1</v>
      </c>
      <c r="N311" s="8">
        <v>40.380000000000003</v>
      </c>
      <c r="O311" s="9">
        <v>0</v>
      </c>
      <c r="P311" s="8">
        <v>16.41</v>
      </c>
      <c r="Q311" s="8">
        <v>40.380000000000003</v>
      </c>
      <c r="R311" s="8">
        <v>16.41</v>
      </c>
      <c r="S311" s="8">
        <v>23.970000000000002</v>
      </c>
      <c r="T311" s="10">
        <v>0.59361069836552749</v>
      </c>
      <c r="U311" s="7"/>
      <c r="V311" s="10"/>
      <c r="W311" s="11"/>
      <c r="X311" s="10"/>
    </row>
    <row r="312" spans="1:24" ht="15.6">
      <c r="A312" s="4">
        <v>1470</v>
      </c>
      <c r="B312" s="5">
        <v>46087</v>
      </c>
      <c r="C312" s="1">
        <f t="shared" si="8"/>
        <v>2026</v>
      </c>
      <c r="D312" s="1" t="str">
        <f>"Q" &amp;ROUNDUP(MONTH(SalesDataTable[[#This Row],[Order Date]])/3,0)</f>
        <v>Q1</v>
      </c>
      <c r="E312" s="1">
        <f t="shared" si="9"/>
        <v>3</v>
      </c>
      <c r="F312" s="1" t="str">
        <f>TEXT(SalesDataTable[[#This Row],[Order Date]],"MMM")</f>
        <v>Mar</v>
      </c>
      <c r="G312" s="6" t="s">
        <v>28</v>
      </c>
      <c r="H312" s="6" t="s">
        <v>29</v>
      </c>
      <c r="I312" s="6" t="s">
        <v>19</v>
      </c>
      <c r="J312" s="6" t="s">
        <v>20</v>
      </c>
      <c r="K312" s="6" t="s">
        <v>21</v>
      </c>
      <c r="L312" s="6" t="s">
        <v>22</v>
      </c>
      <c r="M312" s="11">
        <v>1</v>
      </c>
      <c r="N312" s="8">
        <v>80.349999999999994</v>
      </c>
      <c r="O312" s="9">
        <v>0.1</v>
      </c>
      <c r="P312" s="8">
        <v>42.43</v>
      </c>
      <c r="Q312" s="8">
        <v>72.314999999999998</v>
      </c>
      <c r="R312" s="8">
        <v>42.43</v>
      </c>
      <c r="S312" s="8">
        <v>29.884999999999998</v>
      </c>
      <c r="T312" s="10">
        <v>0.41326142570697638</v>
      </c>
      <c r="U312" s="7"/>
      <c r="V312" s="10"/>
      <c r="W312" s="11"/>
      <c r="X312" s="10"/>
    </row>
    <row r="313" spans="1:24" ht="15.6">
      <c r="A313" s="4">
        <v>2907</v>
      </c>
      <c r="B313" s="5">
        <v>46087</v>
      </c>
      <c r="C313" s="1">
        <f t="shared" si="8"/>
        <v>2026</v>
      </c>
      <c r="D313" s="1" t="str">
        <f>"Q" &amp;ROUNDUP(MONTH(SalesDataTable[[#This Row],[Order Date]])/3,0)</f>
        <v>Q1</v>
      </c>
      <c r="E313" s="1">
        <f t="shared" si="9"/>
        <v>3</v>
      </c>
      <c r="F313" s="1" t="str">
        <f>TEXT(SalesDataTable[[#This Row],[Order Date]],"MMM")</f>
        <v>Mar</v>
      </c>
      <c r="G313" s="6" t="s">
        <v>37</v>
      </c>
      <c r="H313" s="6" t="s">
        <v>64</v>
      </c>
      <c r="I313" s="6" t="s">
        <v>19</v>
      </c>
      <c r="J313" s="6" t="s">
        <v>20</v>
      </c>
      <c r="K313" s="6" t="s">
        <v>21</v>
      </c>
      <c r="L313" s="6" t="s">
        <v>43</v>
      </c>
      <c r="M313" s="11">
        <v>1</v>
      </c>
      <c r="N313" s="8">
        <v>40.44</v>
      </c>
      <c r="O313" s="9">
        <v>0.05</v>
      </c>
      <c r="P313" s="8">
        <v>16.829999999999998</v>
      </c>
      <c r="Q313" s="8">
        <v>38.417999999999999</v>
      </c>
      <c r="R313" s="8">
        <v>16.829999999999998</v>
      </c>
      <c r="S313" s="8">
        <v>21.588000000000001</v>
      </c>
      <c r="T313" s="10">
        <v>0.56192409807902555</v>
      </c>
      <c r="U313" s="7"/>
      <c r="V313" s="10"/>
      <c r="W313" s="11"/>
      <c r="X313" s="10"/>
    </row>
    <row r="314" spans="1:24" ht="15.6">
      <c r="A314" s="4">
        <v>2997</v>
      </c>
      <c r="B314" s="5">
        <v>46087</v>
      </c>
      <c r="C314" s="1">
        <f t="shared" si="8"/>
        <v>2026</v>
      </c>
      <c r="D314" s="1" t="str">
        <f>"Q" &amp;ROUNDUP(MONTH(SalesDataTable[[#This Row],[Order Date]])/3,0)</f>
        <v>Q1</v>
      </c>
      <c r="E314" s="1">
        <f t="shared" si="9"/>
        <v>3</v>
      </c>
      <c r="F314" s="1" t="str">
        <f>TEXT(SalesDataTable[[#This Row],[Order Date]],"MMM")</f>
        <v>Mar</v>
      </c>
      <c r="G314" s="6" t="s">
        <v>28</v>
      </c>
      <c r="H314" s="6" t="s">
        <v>69</v>
      </c>
      <c r="I314" s="6" t="s">
        <v>19</v>
      </c>
      <c r="J314" s="6" t="s">
        <v>20</v>
      </c>
      <c r="K314" s="6" t="s">
        <v>31</v>
      </c>
      <c r="L314" s="6" t="s">
        <v>32</v>
      </c>
      <c r="M314" s="11">
        <v>3</v>
      </c>
      <c r="N314" s="8">
        <v>35.89</v>
      </c>
      <c r="O314" s="9">
        <v>0</v>
      </c>
      <c r="P314" s="8">
        <v>13.25</v>
      </c>
      <c r="Q314" s="8">
        <v>107.67</v>
      </c>
      <c r="R314" s="8">
        <v>39.75</v>
      </c>
      <c r="S314" s="8">
        <v>67.92</v>
      </c>
      <c r="T314" s="10">
        <v>0.63081638339370294</v>
      </c>
      <c r="U314" s="7"/>
      <c r="V314" s="10"/>
      <c r="W314" s="11"/>
      <c r="X314" s="10"/>
    </row>
    <row r="315" spans="1:24" ht="15.6">
      <c r="A315" s="4">
        <v>3056</v>
      </c>
      <c r="B315" s="5">
        <v>46087</v>
      </c>
      <c r="C315" s="1">
        <f t="shared" si="8"/>
        <v>2026</v>
      </c>
      <c r="D315" s="1" t="str">
        <f>"Q" &amp;ROUNDUP(MONTH(SalesDataTable[[#This Row],[Order Date]])/3,0)</f>
        <v>Q1</v>
      </c>
      <c r="E315" s="1">
        <f t="shared" si="9"/>
        <v>3</v>
      </c>
      <c r="F315" s="1" t="str">
        <f>TEXT(SalesDataTable[[#This Row],[Order Date]],"MMM")</f>
        <v>Mar</v>
      </c>
      <c r="G315" s="6" t="s">
        <v>23</v>
      </c>
      <c r="H315" s="6" t="s">
        <v>60</v>
      </c>
      <c r="I315" s="6" t="s">
        <v>45</v>
      </c>
      <c r="J315" s="6" t="s">
        <v>20</v>
      </c>
      <c r="K315" s="6" t="s">
        <v>31</v>
      </c>
      <c r="L315" s="6" t="s">
        <v>65</v>
      </c>
      <c r="M315" s="11">
        <v>3</v>
      </c>
      <c r="N315" s="8">
        <v>163.44999999999999</v>
      </c>
      <c r="O315" s="9">
        <v>0</v>
      </c>
      <c r="P315" s="8">
        <v>86.88</v>
      </c>
      <c r="Q315" s="8">
        <v>490.34999999999997</v>
      </c>
      <c r="R315" s="8">
        <v>260.64</v>
      </c>
      <c r="S315" s="8">
        <v>229.70999999999998</v>
      </c>
      <c r="T315" s="10">
        <v>0.46846130315081064</v>
      </c>
      <c r="U315" s="7"/>
      <c r="V315" s="10"/>
      <c r="W315" s="11"/>
      <c r="X315" s="10"/>
    </row>
    <row r="316" spans="1:24" ht="15.6">
      <c r="A316" s="4">
        <v>471</v>
      </c>
      <c r="B316" s="5">
        <v>46088</v>
      </c>
      <c r="C316" s="1">
        <f t="shared" si="8"/>
        <v>2026</v>
      </c>
      <c r="D316" s="1" t="str">
        <f>"Q" &amp;ROUNDUP(MONTH(SalesDataTable[[#This Row],[Order Date]])/3,0)</f>
        <v>Q1</v>
      </c>
      <c r="E316" s="1">
        <f t="shared" si="9"/>
        <v>3</v>
      </c>
      <c r="F316" s="1" t="str">
        <f>TEXT(SalesDataTable[[#This Row],[Order Date]],"MMM")</f>
        <v>Mar</v>
      </c>
      <c r="G316" s="6" t="s">
        <v>23</v>
      </c>
      <c r="H316" s="6" t="s">
        <v>24</v>
      </c>
      <c r="I316" s="6" t="s">
        <v>36</v>
      </c>
      <c r="J316" s="6" t="s">
        <v>20</v>
      </c>
      <c r="K316" s="6" t="s">
        <v>51</v>
      </c>
      <c r="L316" s="6" t="s">
        <v>52</v>
      </c>
      <c r="M316" s="11">
        <v>2</v>
      </c>
      <c r="N316" s="8">
        <v>40.020000000000003</v>
      </c>
      <c r="O316" s="9">
        <v>0</v>
      </c>
      <c r="P316" s="8">
        <v>14.38</v>
      </c>
      <c r="Q316" s="8">
        <v>80.040000000000006</v>
      </c>
      <c r="R316" s="8">
        <v>28.76</v>
      </c>
      <c r="S316" s="8">
        <v>51.28</v>
      </c>
      <c r="T316" s="10">
        <v>0.64067966016991496</v>
      </c>
      <c r="U316" s="7"/>
      <c r="V316" s="10"/>
      <c r="W316" s="11"/>
      <c r="X316" s="10"/>
    </row>
    <row r="317" spans="1:24" ht="15.6">
      <c r="A317" s="4">
        <v>842</v>
      </c>
      <c r="B317" s="5">
        <v>46088</v>
      </c>
      <c r="C317" s="1">
        <f t="shared" si="8"/>
        <v>2026</v>
      </c>
      <c r="D317" s="1" t="str">
        <f>"Q" &amp;ROUNDUP(MONTH(SalesDataTable[[#This Row],[Order Date]])/3,0)</f>
        <v>Q1</v>
      </c>
      <c r="E317" s="1">
        <f t="shared" si="9"/>
        <v>3</v>
      </c>
      <c r="F317" s="1" t="str">
        <f>TEXT(SalesDataTable[[#This Row],[Order Date]],"MMM")</f>
        <v>Mar</v>
      </c>
      <c r="G317" s="6" t="s">
        <v>17</v>
      </c>
      <c r="H317" s="6" t="s">
        <v>67</v>
      </c>
      <c r="I317" s="6" t="s">
        <v>19</v>
      </c>
      <c r="J317" s="6" t="s">
        <v>30</v>
      </c>
      <c r="K317" s="6" t="s">
        <v>51</v>
      </c>
      <c r="L317" s="6" t="s">
        <v>52</v>
      </c>
      <c r="M317" s="11">
        <v>1</v>
      </c>
      <c r="N317" s="8">
        <v>40.01</v>
      </c>
      <c r="O317" s="9">
        <v>0.05</v>
      </c>
      <c r="P317" s="8">
        <v>14.35</v>
      </c>
      <c r="Q317" s="8">
        <v>38.009499999999996</v>
      </c>
      <c r="R317" s="8">
        <v>14.35</v>
      </c>
      <c r="S317" s="8">
        <v>23.659499999999994</v>
      </c>
      <c r="T317" s="10">
        <v>0.62246280535129372</v>
      </c>
      <c r="U317" s="7"/>
      <c r="V317" s="10"/>
      <c r="W317" s="11"/>
      <c r="X317" s="10"/>
    </row>
    <row r="318" spans="1:24" ht="15.6">
      <c r="A318" s="4">
        <v>3386</v>
      </c>
      <c r="B318" s="5">
        <v>46088</v>
      </c>
      <c r="C318" s="1">
        <f t="shared" si="8"/>
        <v>2026</v>
      </c>
      <c r="D318" s="1" t="str">
        <f>"Q" &amp;ROUNDUP(MONTH(SalesDataTable[[#This Row],[Order Date]])/3,0)</f>
        <v>Q1</v>
      </c>
      <c r="E318" s="1">
        <f t="shared" si="9"/>
        <v>3</v>
      </c>
      <c r="F318" s="1" t="str">
        <f>TEXT(SalesDataTable[[#This Row],[Order Date]],"MMM")</f>
        <v>Mar</v>
      </c>
      <c r="G318" s="6" t="s">
        <v>23</v>
      </c>
      <c r="H318" s="6" t="s">
        <v>60</v>
      </c>
      <c r="I318" s="6" t="s">
        <v>19</v>
      </c>
      <c r="J318" s="6" t="s">
        <v>20</v>
      </c>
      <c r="K318" s="6" t="s">
        <v>26</v>
      </c>
      <c r="L318" s="6" t="s">
        <v>54</v>
      </c>
      <c r="M318" s="11">
        <v>3</v>
      </c>
      <c r="N318" s="8">
        <v>155.16</v>
      </c>
      <c r="O318" s="9">
        <v>0</v>
      </c>
      <c r="P318" s="8">
        <v>76.849999999999994</v>
      </c>
      <c r="Q318" s="8">
        <v>465.48</v>
      </c>
      <c r="R318" s="8">
        <v>230.54999999999998</v>
      </c>
      <c r="S318" s="8">
        <v>234.93000000000004</v>
      </c>
      <c r="T318" s="10">
        <v>0.50470482083011092</v>
      </c>
      <c r="U318" s="7"/>
      <c r="V318" s="10"/>
      <c r="W318" s="11"/>
      <c r="X318" s="10"/>
    </row>
    <row r="319" spans="1:24" ht="15.6">
      <c r="A319" s="4">
        <v>4505</v>
      </c>
      <c r="B319" s="5">
        <v>46088</v>
      </c>
      <c r="C319" s="1">
        <f t="shared" si="8"/>
        <v>2026</v>
      </c>
      <c r="D319" s="1" t="str">
        <f>"Q" &amp;ROUNDUP(MONTH(SalesDataTable[[#This Row],[Order Date]])/3,0)</f>
        <v>Q1</v>
      </c>
      <c r="E319" s="1">
        <f t="shared" si="9"/>
        <v>3</v>
      </c>
      <c r="F319" s="1" t="str">
        <f>TEXT(SalesDataTable[[#This Row],[Order Date]],"MMM")</f>
        <v>Mar</v>
      </c>
      <c r="G319" s="6" t="s">
        <v>23</v>
      </c>
      <c r="H319" s="6" t="s">
        <v>66</v>
      </c>
      <c r="I319" s="6" t="s">
        <v>45</v>
      </c>
      <c r="J319" s="6" t="s">
        <v>30</v>
      </c>
      <c r="K319" s="6" t="s">
        <v>51</v>
      </c>
      <c r="L319" s="6" t="s">
        <v>52</v>
      </c>
      <c r="M319" s="11">
        <v>1</v>
      </c>
      <c r="N319" s="8">
        <v>39.96</v>
      </c>
      <c r="O319" s="9">
        <v>0</v>
      </c>
      <c r="P319" s="8">
        <v>14.5</v>
      </c>
      <c r="Q319" s="8">
        <v>39.96</v>
      </c>
      <c r="R319" s="8">
        <v>14.5</v>
      </c>
      <c r="S319" s="8">
        <v>25.46</v>
      </c>
      <c r="T319" s="10">
        <v>0.63713713713713716</v>
      </c>
      <c r="U319" s="7"/>
      <c r="V319" s="10"/>
      <c r="W319" s="11"/>
      <c r="X319" s="10"/>
    </row>
    <row r="320" spans="1:24" ht="15.6">
      <c r="A320" s="4">
        <v>1286</v>
      </c>
      <c r="B320" s="5">
        <v>46089</v>
      </c>
      <c r="C320" s="1">
        <f t="shared" si="8"/>
        <v>2026</v>
      </c>
      <c r="D320" s="1" t="str">
        <f>"Q" &amp;ROUNDUP(MONTH(SalesDataTable[[#This Row],[Order Date]])/3,0)</f>
        <v>Q1</v>
      </c>
      <c r="E320" s="1">
        <f t="shared" si="9"/>
        <v>3</v>
      </c>
      <c r="F320" s="1" t="str">
        <f>TEXT(SalesDataTable[[#This Row],[Order Date]],"MMM")</f>
        <v>Mar</v>
      </c>
      <c r="G320" s="6" t="s">
        <v>23</v>
      </c>
      <c r="H320" s="6" t="s">
        <v>24</v>
      </c>
      <c r="I320" s="6" t="s">
        <v>19</v>
      </c>
      <c r="J320" s="6" t="s">
        <v>30</v>
      </c>
      <c r="K320" s="6" t="s">
        <v>26</v>
      </c>
      <c r="L320" s="6" t="s">
        <v>34</v>
      </c>
      <c r="M320" s="11">
        <v>1</v>
      </c>
      <c r="N320" s="8">
        <v>146.6</v>
      </c>
      <c r="O320" s="9">
        <v>0</v>
      </c>
      <c r="P320" s="8">
        <v>78.92</v>
      </c>
      <c r="Q320" s="8">
        <v>146.6</v>
      </c>
      <c r="R320" s="8">
        <v>78.92</v>
      </c>
      <c r="S320" s="8">
        <v>67.679999999999993</v>
      </c>
      <c r="T320" s="10">
        <v>0.46166439290586625</v>
      </c>
      <c r="U320" s="7"/>
      <c r="V320" s="10"/>
      <c r="W320" s="11"/>
      <c r="X320" s="10"/>
    </row>
    <row r="321" spans="1:24" ht="15.6">
      <c r="A321" s="4">
        <v>2653</v>
      </c>
      <c r="B321" s="5">
        <v>46089</v>
      </c>
      <c r="C321" s="1">
        <f t="shared" si="8"/>
        <v>2026</v>
      </c>
      <c r="D321" s="1" t="str">
        <f>"Q" &amp;ROUNDUP(MONTH(SalesDataTable[[#This Row],[Order Date]])/3,0)</f>
        <v>Q1</v>
      </c>
      <c r="E321" s="1">
        <f t="shared" si="9"/>
        <v>3</v>
      </c>
      <c r="F321" s="1" t="str">
        <f>TEXT(SalesDataTable[[#This Row],[Order Date]],"MMM")</f>
        <v>Mar</v>
      </c>
      <c r="G321" s="6" t="s">
        <v>23</v>
      </c>
      <c r="H321" s="6" t="s">
        <v>66</v>
      </c>
      <c r="I321" s="6" t="s">
        <v>36</v>
      </c>
      <c r="J321" s="6" t="s">
        <v>20</v>
      </c>
      <c r="K321" s="6" t="s">
        <v>26</v>
      </c>
      <c r="L321" s="6" t="s">
        <v>27</v>
      </c>
      <c r="M321" s="11">
        <v>1</v>
      </c>
      <c r="N321" s="8">
        <v>94.38</v>
      </c>
      <c r="O321" s="9">
        <v>0</v>
      </c>
      <c r="P321" s="8">
        <v>44.78</v>
      </c>
      <c r="Q321" s="8">
        <v>94.38</v>
      </c>
      <c r="R321" s="8">
        <v>44.78</v>
      </c>
      <c r="S321" s="8">
        <v>49.599999999999994</v>
      </c>
      <c r="T321" s="10">
        <v>0.52553507098961638</v>
      </c>
      <c r="U321" s="7"/>
      <c r="V321" s="10"/>
      <c r="W321" s="11"/>
      <c r="X321" s="10"/>
    </row>
    <row r="322" spans="1:24" ht="15.6">
      <c r="A322" s="4">
        <v>4465</v>
      </c>
      <c r="B322" s="5">
        <v>46089</v>
      </c>
      <c r="C322" s="1">
        <f t="shared" si="8"/>
        <v>2026</v>
      </c>
      <c r="D322" s="1" t="str">
        <f>"Q" &amp;ROUNDUP(MONTH(SalesDataTable[[#This Row],[Order Date]])/3,0)</f>
        <v>Q1</v>
      </c>
      <c r="E322" s="1">
        <f t="shared" si="9"/>
        <v>3</v>
      </c>
      <c r="F322" s="1" t="str">
        <f>TEXT(SalesDataTable[[#This Row],[Order Date]],"MMM")</f>
        <v>Mar</v>
      </c>
      <c r="G322" s="6" t="s">
        <v>23</v>
      </c>
      <c r="H322" s="6" t="s">
        <v>60</v>
      </c>
      <c r="I322" s="6" t="s">
        <v>36</v>
      </c>
      <c r="J322" s="6" t="s">
        <v>20</v>
      </c>
      <c r="K322" s="6" t="s">
        <v>51</v>
      </c>
      <c r="L322" s="6" t="s">
        <v>55</v>
      </c>
      <c r="M322" s="11">
        <v>1</v>
      </c>
      <c r="N322" s="8">
        <v>121.77</v>
      </c>
      <c r="O322" s="9">
        <v>0</v>
      </c>
      <c r="P322" s="8">
        <v>67.52</v>
      </c>
      <c r="Q322" s="8">
        <v>121.77</v>
      </c>
      <c r="R322" s="8">
        <v>67.52</v>
      </c>
      <c r="S322" s="8">
        <v>54.25</v>
      </c>
      <c r="T322" s="10">
        <v>0.44551203087788455</v>
      </c>
      <c r="U322" s="7"/>
      <c r="V322" s="10"/>
      <c r="W322" s="11"/>
      <c r="X322" s="10"/>
    </row>
    <row r="323" spans="1:24" ht="15.6">
      <c r="A323" s="4">
        <v>4576</v>
      </c>
      <c r="B323" s="5">
        <v>46089</v>
      </c>
      <c r="C323" s="1">
        <f t="shared" ref="C323:C386" si="10">YEAR(B323)</f>
        <v>2026</v>
      </c>
      <c r="D323" s="1" t="str">
        <f>"Q" &amp;ROUNDUP(MONTH(SalesDataTable[[#This Row],[Order Date]])/3,0)</f>
        <v>Q1</v>
      </c>
      <c r="E323" s="1">
        <f t="shared" ref="E323:E386" si="11">MONTH(B323)</f>
        <v>3</v>
      </c>
      <c r="F323" s="1" t="str">
        <f>TEXT(SalesDataTable[[#This Row],[Order Date]],"MMM")</f>
        <v>Mar</v>
      </c>
      <c r="G323" s="6" t="s">
        <v>37</v>
      </c>
      <c r="H323" s="6" t="s">
        <v>50</v>
      </c>
      <c r="I323" s="6" t="s">
        <v>45</v>
      </c>
      <c r="J323" s="6" t="s">
        <v>20</v>
      </c>
      <c r="K323" s="6" t="s">
        <v>40</v>
      </c>
      <c r="L323" s="6" t="s">
        <v>68</v>
      </c>
      <c r="M323" s="11">
        <v>5</v>
      </c>
      <c r="N323" s="8">
        <v>123.29</v>
      </c>
      <c r="O323" s="9">
        <v>0</v>
      </c>
      <c r="P323" s="8">
        <v>61.34</v>
      </c>
      <c r="Q323" s="8">
        <v>616.45000000000005</v>
      </c>
      <c r="R323" s="8">
        <v>306.70000000000005</v>
      </c>
      <c r="S323" s="8">
        <v>309.75</v>
      </c>
      <c r="T323" s="10">
        <v>0.50247384216075919</v>
      </c>
      <c r="U323" s="7"/>
      <c r="V323" s="10"/>
      <c r="W323" s="11"/>
      <c r="X323" s="10"/>
    </row>
    <row r="324" spans="1:24" ht="15.6">
      <c r="A324" s="4">
        <v>718</v>
      </c>
      <c r="B324" s="5">
        <v>46090</v>
      </c>
      <c r="C324" s="1">
        <f t="shared" si="10"/>
        <v>2026</v>
      </c>
      <c r="D324" s="1" t="str">
        <f>"Q" &amp;ROUNDUP(MONTH(SalesDataTable[[#This Row],[Order Date]])/3,0)</f>
        <v>Q1</v>
      </c>
      <c r="E324" s="1">
        <f t="shared" si="11"/>
        <v>3</v>
      </c>
      <c r="F324" s="1" t="str">
        <f>TEXT(SalesDataTable[[#This Row],[Order Date]],"MMM")</f>
        <v>Mar</v>
      </c>
      <c r="G324" s="6" t="s">
        <v>23</v>
      </c>
      <c r="H324" s="6" t="s">
        <v>60</v>
      </c>
      <c r="I324" s="6" t="s">
        <v>19</v>
      </c>
      <c r="J324" s="6" t="s">
        <v>30</v>
      </c>
      <c r="K324" s="6" t="s">
        <v>51</v>
      </c>
      <c r="L324" s="6" t="s">
        <v>52</v>
      </c>
      <c r="M324" s="11">
        <v>1</v>
      </c>
      <c r="N324" s="8">
        <v>41.15</v>
      </c>
      <c r="O324" s="9">
        <v>0.05</v>
      </c>
      <c r="P324" s="8">
        <v>14.4</v>
      </c>
      <c r="Q324" s="8">
        <v>39.092499999999994</v>
      </c>
      <c r="R324" s="8">
        <v>14.4</v>
      </c>
      <c r="S324" s="8">
        <v>24.692499999999995</v>
      </c>
      <c r="T324" s="10">
        <v>0.63164289825414077</v>
      </c>
      <c r="U324" s="7"/>
      <c r="V324" s="10"/>
      <c r="W324" s="11"/>
      <c r="X324" s="10"/>
    </row>
    <row r="325" spans="1:24" ht="15.6">
      <c r="A325" s="4">
        <v>1527</v>
      </c>
      <c r="B325" s="5">
        <v>46090</v>
      </c>
      <c r="C325" s="1">
        <f t="shared" si="10"/>
        <v>2026</v>
      </c>
      <c r="D325" s="1" t="str">
        <f>"Q" &amp;ROUNDUP(MONTH(SalesDataTable[[#This Row],[Order Date]])/3,0)</f>
        <v>Q1</v>
      </c>
      <c r="E325" s="1">
        <f t="shared" si="11"/>
        <v>3</v>
      </c>
      <c r="F325" s="1" t="str">
        <f>TEXT(SalesDataTable[[#This Row],[Order Date]],"MMM")</f>
        <v>Mar</v>
      </c>
      <c r="G325" s="6" t="s">
        <v>37</v>
      </c>
      <c r="H325" s="6" t="s">
        <v>38</v>
      </c>
      <c r="I325" s="6" t="s">
        <v>45</v>
      </c>
      <c r="J325" s="6" t="s">
        <v>30</v>
      </c>
      <c r="K325" s="6" t="s">
        <v>31</v>
      </c>
      <c r="L325" s="6" t="s">
        <v>32</v>
      </c>
      <c r="M325" s="11">
        <v>4</v>
      </c>
      <c r="N325" s="8">
        <v>35.42</v>
      </c>
      <c r="O325" s="9">
        <v>0</v>
      </c>
      <c r="P325" s="8">
        <v>13.31</v>
      </c>
      <c r="Q325" s="8">
        <v>141.68</v>
      </c>
      <c r="R325" s="8">
        <v>53.24</v>
      </c>
      <c r="S325" s="8">
        <v>88.44</v>
      </c>
      <c r="T325" s="10">
        <v>0.62422360248447195</v>
      </c>
      <c r="U325" s="7"/>
      <c r="V325" s="10"/>
      <c r="W325" s="11"/>
      <c r="X325" s="10"/>
    </row>
    <row r="326" spans="1:24" ht="15.6">
      <c r="A326" s="4">
        <v>1797</v>
      </c>
      <c r="B326" s="5">
        <v>46090</v>
      </c>
      <c r="C326" s="1">
        <f t="shared" si="10"/>
        <v>2026</v>
      </c>
      <c r="D326" s="1" t="str">
        <f>"Q" &amp;ROUNDUP(MONTH(SalesDataTable[[#This Row],[Order Date]])/3,0)</f>
        <v>Q1</v>
      </c>
      <c r="E326" s="1">
        <f t="shared" si="11"/>
        <v>3</v>
      </c>
      <c r="F326" s="1" t="str">
        <f>TEXT(SalesDataTable[[#This Row],[Order Date]],"MMM")</f>
        <v>Mar</v>
      </c>
      <c r="G326" s="6" t="s">
        <v>23</v>
      </c>
      <c r="H326" s="6" t="s">
        <v>60</v>
      </c>
      <c r="I326" s="6" t="s">
        <v>19</v>
      </c>
      <c r="J326" s="6" t="s">
        <v>33</v>
      </c>
      <c r="K326" s="6" t="s">
        <v>21</v>
      </c>
      <c r="L326" s="6" t="s">
        <v>47</v>
      </c>
      <c r="M326" s="11">
        <v>1</v>
      </c>
      <c r="N326" s="8">
        <v>103.74</v>
      </c>
      <c r="O326" s="9">
        <v>0.1</v>
      </c>
      <c r="P326" s="8">
        <v>51.32</v>
      </c>
      <c r="Q326" s="8">
        <v>93.366</v>
      </c>
      <c r="R326" s="8">
        <v>51.32</v>
      </c>
      <c r="S326" s="8">
        <v>42.045999999999999</v>
      </c>
      <c r="T326" s="10">
        <v>0.45033523980892404</v>
      </c>
      <c r="U326" s="7"/>
      <c r="V326" s="10"/>
      <c r="W326" s="11"/>
      <c r="X326" s="10"/>
    </row>
    <row r="327" spans="1:24" ht="15.6">
      <c r="A327" s="4">
        <v>2917</v>
      </c>
      <c r="B327" s="5">
        <v>46090</v>
      </c>
      <c r="C327" s="1">
        <f t="shared" si="10"/>
        <v>2026</v>
      </c>
      <c r="D327" s="1" t="str">
        <f>"Q" &amp;ROUNDUP(MONTH(SalesDataTable[[#This Row],[Order Date]])/3,0)</f>
        <v>Q1</v>
      </c>
      <c r="E327" s="1">
        <f t="shared" si="11"/>
        <v>3</v>
      </c>
      <c r="F327" s="1" t="str">
        <f>TEXT(SalesDataTable[[#This Row],[Order Date]],"MMM")</f>
        <v>Mar</v>
      </c>
      <c r="G327" s="6" t="s">
        <v>28</v>
      </c>
      <c r="H327" s="6" t="s">
        <v>69</v>
      </c>
      <c r="I327" s="6" t="s">
        <v>45</v>
      </c>
      <c r="J327" s="6" t="s">
        <v>33</v>
      </c>
      <c r="K327" s="6" t="s">
        <v>31</v>
      </c>
      <c r="L327" s="6" t="s">
        <v>65</v>
      </c>
      <c r="M327" s="11">
        <v>2</v>
      </c>
      <c r="N327" s="8">
        <v>165.49</v>
      </c>
      <c r="O327" s="9">
        <v>0.05</v>
      </c>
      <c r="P327" s="8">
        <v>89.82</v>
      </c>
      <c r="Q327" s="8">
        <v>314.43099999999998</v>
      </c>
      <c r="R327" s="8">
        <v>179.64</v>
      </c>
      <c r="S327" s="8">
        <v>134.791</v>
      </c>
      <c r="T327" s="10">
        <v>0.4286822864157796</v>
      </c>
      <c r="U327" s="7"/>
      <c r="V327" s="10"/>
      <c r="W327" s="11"/>
      <c r="X327" s="10"/>
    </row>
    <row r="328" spans="1:24" ht="15.6">
      <c r="A328" s="4">
        <v>4095</v>
      </c>
      <c r="B328" s="5">
        <v>46090</v>
      </c>
      <c r="C328" s="1">
        <f t="shared" si="10"/>
        <v>2026</v>
      </c>
      <c r="D328" s="1" t="str">
        <f>"Q" &amp;ROUNDUP(MONTH(SalesDataTable[[#This Row],[Order Date]])/3,0)</f>
        <v>Q1</v>
      </c>
      <c r="E328" s="1">
        <f t="shared" si="11"/>
        <v>3</v>
      </c>
      <c r="F328" s="1" t="str">
        <f>TEXT(SalesDataTable[[#This Row],[Order Date]],"MMM")</f>
        <v>Mar</v>
      </c>
      <c r="G328" s="6" t="s">
        <v>23</v>
      </c>
      <c r="H328" s="6" t="s">
        <v>44</v>
      </c>
      <c r="I328" s="6" t="s">
        <v>45</v>
      </c>
      <c r="J328" s="6" t="s">
        <v>30</v>
      </c>
      <c r="K328" s="6" t="s">
        <v>26</v>
      </c>
      <c r="L328" s="6" t="s">
        <v>63</v>
      </c>
      <c r="M328" s="11">
        <v>1</v>
      </c>
      <c r="N328" s="8">
        <v>72.87</v>
      </c>
      <c r="O328" s="9">
        <v>0.05</v>
      </c>
      <c r="P328" s="8">
        <v>32</v>
      </c>
      <c r="Q328" s="8">
        <v>69.226500000000001</v>
      </c>
      <c r="R328" s="8">
        <v>32</v>
      </c>
      <c r="S328" s="8">
        <v>37.226500000000001</v>
      </c>
      <c r="T328" s="10">
        <v>0.53774927231623726</v>
      </c>
      <c r="U328" s="7"/>
      <c r="V328" s="10"/>
      <c r="W328" s="11"/>
      <c r="X328" s="10"/>
    </row>
    <row r="329" spans="1:24" ht="15.6">
      <c r="A329" s="4">
        <v>5050</v>
      </c>
      <c r="B329" s="5">
        <v>46090</v>
      </c>
      <c r="C329" s="1">
        <f t="shared" si="10"/>
        <v>2026</v>
      </c>
      <c r="D329" s="1" t="str">
        <f>"Q" &amp;ROUNDUP(MONTH(SalesDataTable[[#This Row],[Order Date]])/3,0)</f>
        <v>Q1</v>
      </c>
      <c r="E329" s="1">
        <f t="shared" si="11"/>
        <v>3</v>
      </c>
      <c r="F329" s="1" t="str">
        <f>TEXT(SalesDataTable[[#This Row],[Order Date]],"MMM")</f>
        <v>Mar</v>
      </c>
      <c r="G329" s="6" t="s">
        <v>37</v>
      </c>
      <c r="H329" s="6" t="s">
        <v>64</v>
      </c>
      <c r="I329" s="6" t="s">
        <v>36</v>
      </c>
      <c r="J329" s="6" t="s">
        <v>20</v>
      </c>
      <c r="K329" s="6" t="s">
        <v>31</v>
      </c>
      <c r="L329" s="6" t="s">
        <v>65</v>
      </c>
      <c r="M329" s="11">
        <v>1</v>
      </c>
      <c r="N329" s="8">
        <v>161.04</v>
      </c>
      <c r="O329" s="9">
        <v>0</v>
      </c>
      <c r="P329" s="8">
        <v>85.83</v>
      </c>
      <c r="Q329" s="8">
        <v>161.04</v>
      </c>
      <c r="R329" s="8">
        <v>85.83</v>
      </c>
      <c r="S329" s="8">
        <v>75.209999999999994</v>
      </c>
      <c r="T329" s="10">
        <v>0.46702682563338299</v>
      </c>
      <c r="U329" s="7"/>
      <c r="V329" s="10"/>
      <c r="W329" s="11"/>
      <c r="X329" s="10"/>
    </row>
    <row r="330" spans="1:24" ht="15.6">
      <c r="A330" s="4">
        <v>709</v>
      </c>
      <c r="B330" s="5">
        <v>46091</v>
      </c>
      <c r="C330" s="1">
        <f t="shared" si="10"/>
        <v>2026</v>
      </c>
      <c r="D330" s="1" t="str">
        <f>"Q" &amp;ROUNDUP(MONTH(SalesDataTable[[#This Row],[Order Date]])/3,0)</f>
        <v>Q1</v>
      </c>
      <c r="E330" s="1">
        <f t="shared" si="11"/>
        <v>3</v>
      </c>
      <c r="F330" s="1" t="str">
        <f>TEXT(SalesDataTable[[#This Row],[Order Date]],"MMM")</f>
        <v>Mar</v>
      </c>
      <c r="G330" s="6" t="s">
        <v>17</v>
      </c>
      <c r="H330" s="6" t="s">
        <v>18</v>
      </c>
      <c r="I330" s="6" t="s">
        <v>19</v>
      </c>
      <c r="J330" s="6" t="s">
        <v>30</v>
      </c>
      <c r="K330" s="6" t="s">
        <v>31</v>
      </c>
      <c r="L330" s="6" t="s">
        <v>61</v>
      </c>
      <c r="M330" s="11">
        <v>3</v>
      </c>
      <c r="N330" s="8">
        <v>130.6</v>
      </c>
      <c r="O330" s="9">
        <v>0.05</v>
      </c>
      <c r="P330" s="8">
        <v>65.62</v>
      </c>
      <c r="Q330" s="8">
        <v>372.20999999999992</v>
      </c>
      <c r="R330" s="8">
        <v>196.86</v>
      </c>
      <c r="S330" s="8">
        <v>175.34999999999991</v>
      </c>
      <c r="T330" s="10">
        <v>0.47110502135891014</v>
      </c>
      <c r="U330" s="7"/>
      <c r="V330" s="10"/>
      <c r="W330" s="11"/>
      <c r="X330" s="10"/>
    </row>
    <row r="331" spans="1:24" ht="15.6">
      <c r="A331" s="4">
        <v>1073</v>
      </c>
      <c r="B331" s="5">
        <v>46091</v>
      </c>
      <c r="C331" s="1">
        <f t="shared" si="10"/>
        <v>2026</v>
      </c>
      <c r="D331" s="1" t="str">
        <f>"Q" &amp;ROUNDUP(MONTH(SalesDataTable[[#This Row],[Order Date]])/3,0)</f>
        <v>Q1</v>
      </c>
      <c r="E331" s="1">
        <f t="shared" si="11"/>
        <v>3</v>
      </c>
      <c r="F331" s="1" t="str">
        <f>TEXT(SalesDataTable[[#This Row],[Order Date]],"MMM")</f>
        <v>Mar</v>
      </c>
      <c r="G331" s="6" t="s">
        <v>28</v>
      </c>
      <c r="H331" s="6" t="s">
        <v>56</v>
      </c>
      <c r="I331" s="6" t="s">
        <v>45</v>
      </c>
      <c r="J331" s="6" t="s">
        <v>20</v>
      </c>
      <c r="K331" s="6" t="s">
        <v>21</v>
      </c>
      <c r="L331" s="6" t="s">
        <v>22</v>
      </c>
      <c r="M331" s="11">
        <v>2</v>
      </c>
      <c r="N331" s="8">
        <v>81.290000000000006</v>
      </c>
      <c r="O331" s="9">
        <v>0</v>
      </c>
      <c r="P331" s="8">
        <v>43.9</v>
      </c>
      <c r="Q331" s="8">
        <v>162.58000000000001</v>
      </c>
      <c r="R331" s="8">
        <v>87.8</v>
      </c>
      <c r="S331" s="8">
        <v>74.780000000000015</v>
      </c>
      <c r="T331" s="10">
        <v>0.45995817443720022</v>
      </c>
      <c r="U331" s="7"/>
      <c r="V331" s="10"/>
      <c r="W331" s="11"/>
      <c r="X331" s="10"/>
    </row>
    <row r="332" spans="1:24" ht="15.6">
      <c r="A332" s="4">
        <v>2623</v>
      </c>
      <c r="B332" s="5">
        <v>46091</v>
      </c>
      <c r="C332" s="1">
        <f t="shared" si="10"/>
        <v>2026</v>
      </c>
      <c r="D332" s="1" t="str">
        <f>"Q" &amp;ROUNDUP(MONTH(SalesDataTable[[#This Row],[Order Date]])/3,0)</f>
        <v>Q1</v>
      </c>
      <c r="E332" s="1">
        <f t="shared" si="11"/>
        <v>3</v>
      </c>
      <c r="F332" s="1" t="str">
        <f>TEXT(SalesDataTable[[#This Row],[Order Date]],"MMM")</f>
        <v>Mar</v>
      </c>
      <c r="G332" s="6" t="s">
        <v>23</v>
      </c>
      <c r="H332" s="6" t="s">
        <v>60</v>
      </c>
      <c r="I332" s="6" t="s">
        <v>45</v>
      </c>
      <c r="J332" s="6" t="s">
        <v>30</v>
      </c>
      <c r="K332" s="6" t="s">
        <v>21</v>
      </c>
      <c r="L332" s="6" t="s">
        <v>47</v>
      </c>
      <c r="M332" s="11">
        <v>2</v>
      </c>
      <c r="N332" s="8">
        <v>103.33</v>
      </c>
      <c r="O332" s="9">
        <v>0.05</v>
      </c>
      <c r="P332" s="8">
        <v>51.58</v>
      </c>
      <c r="Q332" s="8">
        <v>196.327</v>
      </c>
      <c r="R332" s="8">
        <v>103.16</v>
      </c>
      <c r="S332" s="8">
        <v>93.167000000000002</v>
      </c>
      <c r="T332" s="10">
        <v>0.47455011282197557</v>
      </c>
      <c r="U332" s="7"/>
      <c r="V332" s="10"/>
      <c r="W332" s="11"/>
      <c r="X332" s="10"/>
    </row>
    <row r="333" spans="1:24" ht="15.6">
      <c r="A333" s="4">
        <v>2625</v>
      </c>
      <c r="B333" s="5">
        <v>46091</v>
      </c>
      <c r="C333" s="1">
        <f t="shared" si="10"/>
        <v>2026</v>
      </c>
      <c r="D333" s="1" t="str">
        <f>"Q" &amp;ROUNDUP(MONTH(SalesDataTable[[#This Row],[Order Date]])/3,0)</f>
        <v>Q1</v>
      </c>
      <c r="E333" s="1">
        <f t="shared" si="11"/>
        <v>3</v>
      </c>
      <c r="F333" s="1" t="str">
        <f>TEXT(SalesDataTable[[#This Row],[Order Date]],"MMM")</f>
        <v>Mar</v>
      </c>
      <c r="G333" s="6" t="s">
        <v>37</v>
      </c>
      <c r="H333" s="6" t="s">
        <v>48</v>
      </c>
      <c r="I333" s="6" t="s">
        <v>36</v>
      </c>
      <c r="J333" s="6" t="s">
        <v>33</v>
      </c>
      <c r="K333" s="6" t="s">
        <v>51</v>
      </c>
      <c r="L333" s="6" t="s">
        <v>62</v>
      </c>
      <c r="M333" s="11">
        <v>2</v>
      </c>
      <c r="N333" s="8">
        <v>51.14</v>
      </c>
      <c r="O333" s="9">
        <v>0</v>
      </c>
      <c r="P333" s="8">
        <v>21.58</v>
      </c>
      <c r="Q333" s="8">
        <v>102.28</v>
      </c>
      <c r="R333" s="8">
        <v>43.16</v>
      </c>
      <c r="S333" s="8">
        <v>59.120000000000005</v>
      </c>
      <c r="T333" s="10">
        <v>0.57802111849824012</v>
      </c>
      <c r="U333" s="7"/>
      <c r="V333" s="10"/>
      <c r="W333" s="11"/>
      <c r="X333" s="10"/>
    </row>
    <row r="334" spans="1:24" ht="15.6">
      <c r="A334" s="4">
        <v>3304</v>
      </c>
      <c r="B334" s="5">
        <v>46091</v>
      </c>
      <c r="C334" s="1">
        <f t="shared" si="10"/>
        <v>2026</v>
      </c>
      <c r="D334" s="1" t="str">
        <f>"Q" &amp;ROUNDUP(MONTH(SalesDataTable[[#This Row],[Order Date]])/3,0)</f>
        <v>Q1</v>
      </c>
      <c r="E334" s="1">
        <f t="shared" si="11"/>
        <v>3</v>
      </c>
      <c r="F334" s="1" t="str">
        <f>TEXT(SalesDataTable[[#This Row],[Order Date]],"MMM")</f>
        <v>Mar</v>
      </c>
      <c r="G334" s="6" t="s">
        <v>23</v>
      </c>
      <c r="H334" s="6" t="s">
        <v>60</v>
      </c>
      <c r="I334" s="6" t="s">
        <v>45</v>
      </c>
      <c r="J334" s="6" t="s">
        <v>20</v>
      </c>
      <c r="K334" s="6" t="s">
        <v>21</v>
      </c>
      <c r="L334" s="6" t="s">
        <v>39</v>
      </c>
      <c r="M334" s="11">
        <v>2</v>
      </c>
      <c r="N334" s="8">
        <v>49.7</v>
      </c>
      <c r="O334" s="9">
        <v>0</v>
      </c>
      <c r="P334" s="8">
        <v>23.14</v>
      </c>
      <c r="Q334" s="8">
        <v>99.4</v>
      </c>
      <c r="R334" s="8">
        <v>46.28</v>
      </c>
      <c r="S334" s="8">
        <v>53.120000000000005</v>
      </c>
      <c r="T334" s="10">
        <v>0.53440643863179071</v>
      </c>
      <c r="U334" s="7"/>
      <c r="V334" s="10"/>
      <c r="W334" s="11"/>
      <c r="X334" s="10"/>
    </row>
    <row r="335" spans="1:24" ht="15.6">
      <c r="A335" s="4">
        <v>4876</v>
      </c>
      <c r="B335" s="5">
        <v>46091</v>
      </c>
      <c r="C335" s="1">
        <f t="shared" si="10"/>
        <v>2026</v>
      </c>
      <c r="D335" s="1" t="str">
        <f>"Q" &amp;ROUNDUP(MONTH(SalesDataTable[[#This Row],[Order Date]])/3,0)</f>
        <v>Q1</v>
      </c>
      <c r="E335" s="1">
        <f t="shared" si="11"/>
        <v>3</v>
      </c>
      <c r="F335" s="1" t="str">
        <f>TEXT(SalesDataTable[[#This Row],[Order Date]],"MMM")</f>
        <v>Mar</v>
      </c>
      <c r="G335" s="6" t="s">
        <v>37</v>
      </c>
      <c r="H335" s="6" t="s">
        <v>38</v>
      </c>
      <c r="I335" s="6" t="s">
        <v>19</v>
      </c>
      <c r="J335" s="6" t="s">
        <v>20</v>
      </c>
      <c r="K335" s="6" t="s">
        <v>21</v>
      </c>
      <c r="L335" s="6" t="s">
        <v>43</v>
      </c>
      <c r="M335" s="11">
        <v>1</v>
      </c>
      <c r="N335" s="8">
        <v>39.659999999999997</v>
      </c>
      <c r="O335" s="9">
        <v>0.05</v>
      </c>
      <c r="P335" s="8">
        <v>16.93</v>
      </c>
      <c r="Q335" s="8">
        <v>37.676999999999992</v>
      </c>
      <c r="R335" s="8">
        <v>16.93</v>
      </c>
      <c r="S335" s="8">
        <v>20.746999999999993</v>
      </c>
      <c r="T335" s="10">
        <v>0.5506542452955383</v>
      </c>
      <c r="U335" s="7"/>
      <c r="V335" s="10"/>
      <c r="W335" s="11"/>
      <c r="X335" s="10"/>
    </row>
    <row r="336" spans="1:24" ht="15.6">
      <c r="A336" s="4">
        <v>83</v>
      </c>
      <c r="B336" s="5">
        <v>46092</v>
      </c>
      <c r="C336" s="1">
        <f t="shared" si="10"/>
        <v>2026</v>
      </c>
      <c r="D336" s="1" t="str">
        <f>"Q" &amp;ROUNDUP(MONTH(SalesDataTable[[#This Row],[Order Date]])/3,0)</f>
        <v>Q1</v>
      </c>
      <c r="E336" s="1">
        <f t="shared" si="11"/>
        <v>3</v>
      </c>
      <c r="F336" s="1" t="str">
        <f>TEXT(SalesDataTable[[#This Row],[Order Date]],"MMM")</f>
        <v>Mar</v>
      </c>
      <c r="G336" s="6" t="s">
        <v>23</v>
      </c>
      <c r="H336" s="6" t="s">
        <v>60</v>
      </c>
      <c r="I336" s="6" t="s">
        <v>25</v>
      </c>
      <c r="J336" s="6" t="s">
        <v>33</v>
      </c>
      <c r="K336" s="6" t="s">
        <v>51</v>
      </c>
      <c r="L336" s="6" t="s">
        <v>62</v>
      </c>
      <c r="M336" s="11">
        <v>4</v>
      </c>
      <c r="N336" s="8">
        <v>50.65</v>
      </c>
      <c r="O336" s="9">
        <v>0.15</v>
      </c>
      <c r="P336" s="8">
        <v>22</v>
      </c>
      <c r="Q336" s="8">
        <v>172.20999999999998</v>
      </c>
      <c r="R336" s="8">
        <v>88</v>
      </c>
      <c r="S336" s="8">
        <v>84.20999999999998</v>
      </c>
      <c r="T336" s="10">
        <v>0.48899599326403803</v>
      </c>
      <c r="U336" s="7"/>
      <c r="V336" s="10"/>
      <c r="W336" s="11"/>
      <c r="X336" s="10"/>
    </row>
    <row r="337" spans="1:24" ht="15.6">
      <c r="A337" s="4">
        <v>863</v>
      </c>
      <c r="B337" s="5">
        <v>46092</v>
      </c>
      <c r="C337" s="1">
        <f t="shared" si="10"/>
        <v>2026</v>
      </c>
      <c r="D337" s="1" t="str">
        <f>"Q" &amp;ROUNDUP(MONTH(SalesDataTable[[#This Row],[Order Date]])/3,0)</f>
        <v>Q1</v>
      </c>
      <c r="E337" s="1">
        <f t="shared" si="11"/>
        <v>3</v>
      </c>
      <c r="F337" s="1" t="str">
        <f>TEXT(SalesDataTable[[#This Row],[Order Date]],"MMM")</f>
        <v>Mar</v>
      </c>
      <c r="G337" s="6" t="s">
        <v>28</v>
      </c>
      <c r="H337" s="6" t="s">
        <v>29</v>
      </c>
      <c r="I337" s="6" t="s">
        <v>45</v>
      </c>
      <c r="J337" s="6" t="s">
        <v>20</v>
      </c>
      <c r="K337" s="6" t="s">
        <v>51</v>
      </c>
      <c r="L337" s="6" t="s">
        <v>62</v>
      </c>
      <c r="M337" s="11">
        <v>2</v>
      </c>
      <c r="N337" s="8">
        <v>50.72</v>
      </c>
      <c r="O337" s="9">
        <v>0</v>
      </c>
      <c r="P337" s="8">
        <v>21.88</v>
      </c>
      <c r="Q337" s="8">
        <v>101.44</v>
      </c>
      <c r="R337" s="8">
        <v>43.76</v>
      </c>
      <c r="S337" s="8">
        <v>57.68</v>
      </c>
      <c r="T337" s="10">
        <v>0.56861198738170349</v>
      </c>
      <c r="U337" s="7"/>
      <c r="V337" s="10"/>
      <c r="W337" s="11"/>
      <c r="X337" s="10"/>
    </row>
    <row r="338" spans="1:24" ht="15.6">
      <c r="A338" s="4">
        <v>2323</v>
      </c>
      <c r="B338" s="5">
        <v>46092</v>
      </c>
      <c r="C338" s="1">
        <f t="shared" si="10"/>
        <v>2026</v>
      </c>
      <c r="D338" s="1" t="str">
        <f>"Q" &amp;ROUNDUP(MONTH(SalesDataTable[[#This Row],[Order Date]])/3,0)</f>
        <v>Q1</v>
      </c>
      <c r="E338" s="1">
        <f t="shared" si="11"/>
        <v>3</v>
      </c>
      <c r="F338" s="1" t="str">
        <f>TEXT(SalesDataTable[[#This Row],[Order Date]],"MMM")</f>
        <v>Mar</v>
      </c>
      <c r="G338" s="6" t="s">
        <v>23</v>
      </c>
      <c r="H338" s="6" t="s">
        <v>60</v>
      </c>
      <c r="I338" s="6" t="s">
        <v>36</v>
      </c>
      <c r="J338" s="6" t="s">
        <v>30</v>
      </c>
      <c r="K338" s="6" t="s">
        <v>31</v>
      </c>
      <c r="L338" s="6" t="s">
        <v>32</v>
      </c>
      <c r="M338" s="11">
        <v>2</v>
      </c>
      <c r="N338" s="8">
        <v>36.08</v>
      </c>
      <c r="O338" s="9">
        <v>0.05</v>
      </c>
      <c r="P338" s="8">
        <v>13.19</v>
      </c>
      <c r="Q338" s="8">
        <v>68.551999999999992</v>
      </c>
      <c r="R338" s="8">
        <v>26.38</v>
      </c>
      <c r="S338" s="8">
        <v>42.171999999999997</v>
      </c>
      <c r="T338" s="10">
        <v>0.61518263507993931</v>
      </c>
      <c r="U338" s="7"/>
      <c r="V338" s="10"/>
      <c r="W338" s="11"/>
      <c r="X338" s="10"/>
    </row>
    <row r="339" spans="1:24" ht="15.6">
      <c r="A339" s="4">
        <v>3064</v>
      </c>
      <c r="B339" s="5">
        <v>46092</v>
      </c>
      <c r="C339" s="1">
        <f t="shared" si="10"/>
        <v>2026</v>
      </c>
      <c r="D339" s="1" t="str">
        <f>"Q" &amp;ROUNDUP(MONTH(SalesDataTable[[#This Row],[Order Date]])/3,0)</f>
        <v>Q1</v>
      </c>
      <c r="E339" s="1">
        <f t="shared" si="11"/>
        <v>3</v>
      </c>
      <c r="F339" s="1" t="str">
        <f>TEXT(SalesDataTable[[#This Row],[Order Date]],"MMM")</f>
        <v>Mar</v>
      </c>
      <c r="G339" s="6" t="s">
        <v>37</v>
      </c>
      <c r="H339" s="6" t="s">
        <v>50</v>
      </c>
      <c r="I339" s="6" t="s">
        <v>19</v>
      </c>
      <c r="J339" s="6" t="s">
        <v>20</v>
      </c>
      <c r="K339" s="6" t="s">
        <v>40</v>
      </c>
      <c r="L339" s="6" t="s">
        <v>68</v>
      </c>
      <c r="M339" s="11">
        <v>6</v>
      </c>
      <c r="N339" s="8">
        <v>124.04</v>
      </c>
      <c r="O339" s="9">
        <v>0.05</v>
      </c>
      <c r="P339" s="8">
        <v>61.17</v>
      </c>
      <c r="Q339" s="8">
        <v>707.02800000000002</v>
      </c>
      <c r="R339" s="8">
        <v>367.02</v>
      </c>
      <c r="S339" s="8">
        <v>340.00800000000004</v>
      </c>
      <c r="T339" s="10">
        <v>0.48089750335205966</v>
      </c>
      <c r="U339" s="7"/>
      <c r="V339" s="10"/>
      <c r="W339" s="11"/>
      <c r="X339" s="10"/>
    </row>
    <row r="340" spans="1:24" ht="15.6">
      <c r="A340" s="4">
        <v>4995</v>
      </c>
      <c r="B340" s="5">
        <v>46092</v>
      </c>
      <c r="C340" s="1">
        <f t="shared" si="10"/>
        <v>2026</v>
      </c>
      <c r="D340" s="1" t="str">
        <f>"Q" &amp;ROUNDUP(MONTH(SalesDataTable[[#This Row],[Order Date]])/3,0)</f>
        <v>Q1</v>
      </c>
      <c r="E340" s="1">
        <f t="shared" si="11"/>
        <v>3</v>
      </c>
      <c r="F340" s="1" t="str">
        <f>TEXT(SalesDataTable[[#This Row],[Order Date]],"MMM")</f>
        <v>Mar</v>
      </c>
      <c r="G340" s="6" t="s">
        <v>23</v>
      </c>
      <c r="H340" s="6" t="s">
        <v>60</v>
      </c>
      <c r="I340" s="6" t="s">
        <v>45</v>
      </c>
      <c r="J340" s="6" t="s">
        <v>30</v>
      </c>
      <c r="K340" s="6" t="s">
        <v>26</v>
      </c>
      <c r="L340" s="6" t="s">
        <v>27</v>
      </c>
      <c r="M340" s="11">
        <v>3</v>
      </c>
      <c r="N340" s="8">
        <v>90.31</v>
      </c>
      <c r="O340" s="9">
        <v>0</v>
      </c>
      <c r="P340" s="8">
        <v>44.58</v>
      </c>
      <c r="Q340" s="8">
        <v>270.93</v>
      </c>
      <c r="R340" s="8">
        <v>133.74</v>
      </c>
      <c r="S340" s="8">
        <v>137.19</v>
      </c>
      <c r="T340" s="10">
        <v>0.50636695825489975</v>
      </c>
      <c r="U340" s="7"/>
      <c r="V340" s="10"/>
      <c r="W340" s="11"/>
      <c r="X340" s="10"/>
    </row>
    <row r="341" spans="1:24" ht="15.6">
      <c r="A341" s="4">
        <v>46</v>
      </c>
      <c r="B341" s="5">
        <v>46093</v>
      </c>
      <c r="C341" s="1">
        <f t="shared" si="10"/>
        <v>2026</v>
      </c>
      <c r="D341" s="1" t="str">
        <f>"Q" &amp;ROUNDUP(MONTH(SalesDataTable[[#This Row],[Order Date]])/3,0)</f>
        <v>Q1</v>
      </c>
      <c r="E341" s="1">
        <f t="shared" si="11"/>
        <v>3</v>
      </c>
      <c r="F341" s="1" t="str">
        <f>TEXT(SalesDataTable[[#This Row],[Order Date]],"MMM")</f>
        <v>Mar</v>
      </c>
      <c r="G341" s="6" t="s">
        <v>37</v>
      </c>
      <c r="H341" s="6" t="s">
        <v>48</v>
      </c>
      <c r="I341" s="6" t="s">
        <v>19</v>
      </c>
      <c r="J341" s="6" t="s">
        <v>20</v>
      </c>
      <c r="K341" s="6" t="s">
        <v>26</v>
      </c>
      <c r="L341" s="6" t="s">
        <v>63</v>
      </c>
      <c r="M341" s="11">
        <v>4</v>
      </c>
      <c r="N341" s="8">
        <v>72.63</v>
      </c>
      <c r="O341" s="9">
        <v>0.1</v>
      </c>
      <c r="P341" s="8">
        <v>31.45</v>
      </c>
      <c r="Q341" s="8">
        <v>261.46800000000002</v>
      </c>
      <c r="R341" s="8">
        <v>125.8</v>
      </c>
      <c r="S341" s="8">
        <v>135.66800000000001</v>
      </c>
      <c r="T341" s="10">
        <v>0.51887037801948999</v>
      </c>
      <c r="U341" s="7"/>
      <c r="V341" s="10"/>
      <c r="W341" s="11"/>
      <c r="X341" s="10"/>
    </row>
    <row r="342" spans="1:24" ht="15.6">
      <c r="A342" s="4">
        <v>443</v>
      </c>
      <c r="B342" s="5">
        <v>46093</v>
      </c>
      <c r="C342" s="1">
        <f t="shared" si="10"/>
        <v>2026</v>
      </c>
      <c r="D342" s="1" t="str">
        <f>"Q" &amp;ROUNDUP(MONTH(SalesDataTable[[#This Row],[Order Date]])/3,0)</f>
        <v>Q1</v>
      </c>
      <c r="E342" s="1">
        <f t="shared" si="11"/>
        <v>3</v>
      </c>
      <c r="F342" s="1" t="str">
        <f>TEXT(SalesDataTable[[#This Row],[Order Date]],"MMM")</f>
        <v>Mar</v>
      </c>
      <c r="G342" s="6" t="s">
        <v>23</v>
      </c>
      <c r="H342" s="6" t="s">
        <v>66</v>
      </c>
      <c r="I342" s="6" t="s">
        <v>19</v>
      </c>
      <c r="J342" s="6" t="s">
        <v>20</v>
      </c>
      <c r="K342" s="6" t="s">
        <v>51</v>
      </c>
      <c r="L342" s="6" t="s">
        <v>52</v>
      </c>
      <c r="M342" s="11">
        <v>3</v>
      </c>
      <c r="N342" s="8">
        <v>39.9</v>
      </c>
      <c r="O342" s="9">
        <v>0</v>
      </c>
      <c r="P342" s="8">
        <v>14.49</v>
      </c>
      <c r="Q342" s="8">
        <v>119.69999999999999</v>
      </c>
      <c r="R342" s="8">
        <v>43.47</v>
      </c>
      <c r="S342" s="8">
        <v>76.22999999999999</v>
      </c>
      <c r="T342" s="10">
        <v>0.63684210526315788</v>
      </c>
      <c r="U342" s="7"/>
      <c r="V342" s="10"/>
      <c r="W342" s="11"/>
      <c r="X342" s="10"/>
    </row>
    <row r="343" spans="1:24" ht="15.6">
      <c r="A343" s="4">
        <v>759</v>
      </c>
      <c r="B343" s="5">
        <v>46093</v>
      </c>
      <c r="C343" s="1">
        <f t="shared" si="10"/>
        <v>2026</v>
      </c>
      <c r="D343" s="1" t="str">
        <f>"Q" &amp;ROUNDUP(MONTH(SalesDataTable[[#This Row],[Order Date]])/3,0)</f>
        <v>Q1</v>
      </c>
      <c r="E343" s="1">
        <f t="shared" si="11"/>
        <v>3</v>
      </c>
      <c r="F343" s="1" t="str">
        <f>TEXT(SalesDataTable[[#This Row],[Order Date]],"MMM")</f>
        <v>Mar</v>
      </c>
      <c r="G343" s="6" t="s">
        <v>23</v>
      </c>
      <c r="H343" s="6" t="s">
        <v>60</v>
      </c>
      <c r="I343" s="6" t="s">
        <v>19</v>
      </c>
      <c r="J343" s="6" t="s">
        <v>30</v>
      </c>
      <c r="K343" s="6" t="s">
        <v>51</v>
      </c>
      <c r="L343" s="6" t="s">
        <v>62</v>
      </c>
      <c r="M343" s="11">
        <v>1</v>
      </c>
      <c r="N343" s="8">
        <v>49.79</v>
      </c>
      <c r="O343" s="9">
        <v>0.1</v>
      </c>
      <c r="P343" s="8">
        <v>22.29</v>
      </c>
      <c r="Q343" s="8">
        <v>44.811</v>
      </c>
      <c r="R343" s="8">
        <v>22.29</v>
      </c>
      <c r="S343" s="8">
        <v>22.521000000000001</v>
      </c>
      <c r="T343" s="10">
        <v>0.5025774921336279</v>
      </c>
      <c r="U343" s="7"/>
      <c r="V343" s="10"/>
      <c r="W343" s="11"/>
      <c r="X343" s="10"/>
    </row>
    <row r="344" spans="1:24" ht="15.6">
      <c r="A344" s="4">
        <v>1097</v>
      </c>
      <c r="B344" s="5">
        <v>46093</v>
      </c>
      <c r="C344" s="1">
        <f t="shared" si="10"/>
        <v>2026</v>
      </c>
      <c r="D344" s="1" t="str">
        <f>"Q" &amp;ROUNDUP(MONTH(SalesDataTable[[#This Row],[Order Date]])/3,0)</f>
        <v>Q1</v>
      </c>
      <c r="E344" s="1">
        <f t="shared" si="11"/>
        <v>3</v>
      </c>
      <c r="F344" s="1" t="str">
        <f>TEXT(SalesDataTable[[#This Row],[Order Date]],"MMM")</f>
        <v>Mar</v>
      </c>
      <c r="G344" s="6" t="s">
        <v>28</v>
      </c>
      <c r="H344" s="6" t="s">
        <v>29</v>
      </c>
      <c r="I344" s="6" t="s">
        <v>45</v>
      </c>
      <c r="J344" s="6" t="s">
        <v>30</v>
      </c>
      <c r="K344" s="6" t="s">
        <v>21</v>
      </c>
      <c r="L344" s="6" t="s">
        <v>43</v>
      </c>
      <c r="M344" s="11">
        <v>1</v>
      </c>
      <c r="N344" s="8">
        <v>41.24</v>
      </c>
      <c r="O344" s="9">
        <v>0.05</v>
      </c>
      <c r="P344" s="8">
        <v>16.64</v>
      </c>
      <c r="Q344" s="8">
        <v>39.177999999999997</v>
      </c>
      <c r="R344" s="8">
        <v>16.64</v>
      </c>
      <c r="S344" s="8">
        <v>22.537999999999997</v>
      </c>
      <c r="T344" s="10">
        <v>0.57527183623462141</v>
      </c>
      <c r="U344" s="7"/>
      <c r="V344" s="10"/>
      <c r="W344" s="11"/>
      <c r="X344" s="10"/>
    </row>
    <row r="345" spans="1:24" ht="15.6">
      <c r="A345" s="4">
        <v>2152</v>
      </c>
      <c r="B345" s="5">
        <v>46093</v>
      </c>
      <c r="C345" s="1">
        <f t="shared" si="10"/>
        <v>2026</v>
      </c>
      <c r="D345" s="1" t="str">
        <f>"Q" &amp;ROUNDUP(MONTH(SalesDataTable[[#This Row],[Order Date]])/3,0)</f>
        <v>Q1</v>
      </c>
      <c r="E345" s="1">
        <f t="shared" si="11"/>
        <v>3</v>
      </c>
      <c r="F345" s="1" t="str">
        <f>TEXT(SalesDataTable[[#This Row],[Order Date]],"MMM")</f>
        <v>Mar</v>
      </c>
      <c r="G345" s="6" t="s">
        <v>17</v>
      </c>
      <c r="H345" s="6" t="s">
        <v>53</v>
      </c>
      <c r="I345" s="6" t="s">
        <v>19</v>
      </c>
      <c r="J345" s="6" t="s">
        <v>30</v>
      </c>
      <c r="K345" s="6" t="s">
        <v>26</v>
      </c>
      <c r="L345" s="6" t="s">
        <v>34</v>
      </c>
      <c r="M345" s="11">
        <v>1</v>
      </c>
      <c r="N345" s="8">
        <v>142.88999999999999</v>
      </c>
      <c r="O345" s="9">
        <v>0</v>
      </c>
      <c r="P345" s="8">
        <v>81.099999999999994</v>
      </c>
      <c r="Q345" s="8">
        <v>142.88999999999999</v>
      </c>
      <c r="R345" s="8">
        <v>81.099999999999994</v>
      </c>
      <c r="S345" s="8">
        <v>61.789999999999992</v>
      </c>
      <c r="T345" s="10">
        <v>0.43243054097557559</v>
      </c>
      <c r="U345" s="7"/>
      <c r="V345" s="10"/>
      <c r="W345" s="11"/>
      <c r="X345" s="10"/>
    </row>
    <row r="346" spans="1:24" ht="15.6">
      <c r="A346" s="4">
        <v>2512</v>
      </c>
      <c r="B346" s="5">
        <v>46093</v>
      </c>
      <c r="C346" s="1">
        <f t="shared" si="10"/>
        <v>2026</v>
      </c>
      <c r="D346" s="1" t="str">
        <f>"Q" &amp;ROUNDUP(MONTH(SalesDataTable[[#This Row],[Order Date]])/3,0)</f>
        <v>Q1</v>
      </c>
      <c r="E346" s="1">
        <f t="shared" si="11"/>
        <v>3</v>
      </c>
      <c r="F346" s="1" t="str">
        <f>TEXT(SalesDataTable[[#This Row],[Order Date]],"MMM")</f>
        <v>Mar</v>
      </c>
      <c r="G346" s="6" t="s">
        <v>23</v>
      </c>
      <c r="H346" s="6" t="s">
        <v>24</v>
      </c>
      <c r="I346" s="6" t="s">
        <v>19</v>
      </c>
      <c r="J346" s="6" t="s">
        <v>30</v>
      </c>
      <c r="K346" s="6" t="s">
        <v>40</v>
      </c>
      <c r="L346" s="6" t="s">
        <v>46</v>
      </c>
      <c r="M346" s="11">
        <v>2</v>
      </c>
      <c r="N346" s="8">
        <v>192.76</v>
      </c>
      <c r="O346" s="9">
        <v>0</v>
      </c>
      <c r="P346" s="8">
        <v>103.08</v>
      </c>
      <c r="Q346" s="8">
        <v>385.52</v>
      </c>
      <c r="R346" s="8">
        <v>206.16</v>
      </c>
      <c r="S346" s="8">
        <v>179.35999999999999</v>
      </c>
      <c r="T346" s="10">
        <v>0.46524175140070551</v>
      </c>
      <c r="U346" s="7"/>
      <c r="V346" s="10"/>
      <c r="W346" s="11"/>
      <c r="X346" s="10"/>
    </row>
    <row r="347" spans="1:24" ht="15.6">
      <c r="A347" s="4">
        <v>2578</v>
      </c>
      <c r="B347" s="5">
        <v>46093</v>
      </c>
      <c r="C347" s="1">
        <f t="shared" si="10"/>
        <v>2026</v>
      </c>
      <c r="D347" s="1" t="str">
        <f>"Q" &amp;ROUNDUP(MONTH(SalesDataTable[[#This Row],[Order Date]])/3,0)</f>
        <v>Q1</v>
      </c>
      <c r="E347" s="1">
        <f t="shared" si="11"/>
        <v>3</v>
      </c>
      <c r="F347" s="1" t="str">
        <f>TEXT(SalesDataTable[[#This Row],[Order Date]],"MMM")</f>
        <v>Mar</v>
      </c>
      <c r="G347" s="6" t="s">
        <v>28</v>
      </c>
      <c r="H347" s="6" t="s">
        <v>42</v>
      </c>
      <c r="I347" s="6" t="s">
        <v>19</v>
      </c>
      <c r="J347" s="6" t="s">
        <v>30</v>
      </c>
      <c r="K347" s="6" t="s">
        <v>31</v>
      </c>
      <c r="L347" s="6" t="s">
        <v>65</v>
      </c>
      <c r="M347" s="11">
        <v>1</v>
      </c>
      <c r="N347" s="8">
        <v>165.72</v>
      </c>
      <c r="O347" s="9">
        <v>0</v>
      </c>
      <c r="P347" s="8">
        <v>89.31</v>
      </c>
      <c r="Q347" s="8">
        <v>165.72</v>
      </c>
      <c r="R347" s="8">
        <v>89.31</v>
      </c>
      <c r="S347" s="8">
        <v>76.41</v>
      </c>
      <c r="T347" s="10">
        <v>0.46107892831281677</v>
      </c>
      <c r="U347" s="7"/>
      <c r="V347" s="10"/>
      <c r="W347" s="11"/>
      <c r="X347" s="10"/>
    </row>
    <row r="348" spans="1:24" ht="15.6">
      <c r="A348" s="4">
        <v>3302</v>
      </c>
      <c r="B348" s="5">
        <v>46093</v>
      </c>
      <c r="C348" s="1">
        <f t="shared" si="10"/>
        <v>2026</v>
      </c>
      <c r="D348" s="1" t="str">
        <f>"Q" &amp;ROUNDUP(MONTH(SalesDataTable[[#This Row],[Order Date]])/3,0)</f>
        <v>Q1</v>
      </c>
      <c r="E348" s="1">
        <f t="shared" si="11"/>
        <v>3</v>
      </c>
      <c r="F348" s="1" t="str">
        <f>TEXT(SalesDataTable[[#This Row],[Order Date]],"MMM")</f>
        <v>Mar</v>
      </c>
      <c r="G348" s="6" t="s">
        <v>37</v>
      </c>
      <c r="H348" s="6" t="s">
        <v>48</v>
      </c>
      <c r="I348" s="6" t="s">
        <v>36</v>
      </c>
      <c r="J348" s="6" t="s">
        <v>33</v>
      </c>
      <c r="K348" s="6" t="s">
        <v>31</v>
      </c>
      <c r="L348" s="6" t="s">
        <v>65</v>
      </c>
      <c r="M348" s="11">
        <v>2</v>
      </c>
      <c r="N348" s="8">
        <v>164.33</v>
      </c>
      <c r="O348" s="9">
        <v>0</v>
      </c>
      <c r="P348" s="8">
        <v>86.07</v>
      </c>
      <c r="Q348" s="8">
        <v>328.66</v>
      </c>
      <c r="R348" s="8">
        <v>172.14</v>
      </c>
      <c r="S348" s="8">
        <v>156.52000000000004</v>
      </c>
      <c r="T348" s="10">
        <v>0.47623684050386428</v>
      </c>
      <c r="U348" s="7"/>
      <c r="V348" s="10"/>
      <c r="W348" s="11"/>
      <c r="X348" s="10"/>
    </row>
    <row r="349" spans="1:24" ht="15.6">
      <c r="A349" s="4">
        <v>3752</v>
      </c>
      <c r="B349" s="5">
        <v>46093</v>
      </c>
      <c r="C349" s="1">
        <f t="shared" si="10"/>
        <v>2026</v>
      </c>
      <c r="D349" s="1" t="str">
        <f>"Q" &amp;ROUNDUP(MONTH(SalesDataTable[[#This Row],[Order Date]])/3,0)</f>
        <v>Q1</v>
      </c>
      <c r="E349" s="1">
        <f t="shared" si="11"/>
        <v>3</v>
      </c>
      <c r="F349" s="1" t="str">
        <f>TEXT(SalesDataTable[[#This Row],[Order Date]],"MMM")</f>
        <v>Mar</v>
      </c>
      <c r="G349" s="6" t="s">
        <v>37</v>
      </c>
      <c r="H349" s="6" t="s">
        <v>50</v>
      </c>
      <c r="I349" s="6" t="s">
        <v>25</v>
      </c>
      <c r="J349" s="6" t="s">
        <v>33</v>
      </c>
      <c r="K349" s="6" t="s">
        <v>31</v>
      </c>
      <c r="L349" s="6" t="s">
        <v>49</v>
      </c>
      <c r="M349" s="11">
        <v>3</v>
      </c>
      <c r="N349" s="8">
        <v>45.8</v>
      </c>
      <c r="O349" s="9">
        <v>0.15</v>
      </c>
      <c r="P349" s="8">
        <v>18.47</v>
      </c>
      <c r="Q349" s="8">
        <v>116.78999999999998</v>
      </c>
      <c r="R349" s="8">
        <v>55.41</v>
      </c>
      <c r="S349" s="8">
        <v>61.379999999999981</v>
      </c>
      <c r="T349" s="10">
        <v>0.52555869509375797</v>
      </c>
      <c r="U349" s="7"/>
      <c r="V349" s="10"/>
      <c r="W349" s="11"/>
      <c r="X349" s="10"/>
    </row>
    <row r="350" spans="1:24" ht="15.6">
      <c r="A350" s="4">
        <v>4839</v>
      </c>
      <c r="B350" s="5">
        <v>46093</v>
      </c>
      <c r="C350" s="1">
        <f t="shared" si="10"/>
        <v>2026</v>
      </c>
      <c r="D350" s="1" t="str">
        <f>"Q" &amp;ROUNDUP(MONTH(SalesDataTable[[#This Row],[Order Date]])/3,0)</f>
        <v>Q1</v>
      </c>
      <c r="E350" s="1">
        <f t="shared" si="11"/>
        <v>3</v>
      </c>
      <c r="F350" s="1" t="str">
        <f>TEXT(SalesDataTable[[#This Row],[Order Date]],"MMM")</f>
        <v>Mar</v>
      </c>
      <c r="G350" s="6" t="s">
        <v>23</v>
      </c>
      <c r="H350" s="6" t="s">
        <v>24</v>
      </c>
      <c r="I350" s="6" t="s">
        <v>19</v>
      </c>
      <c r="J350" s="6" t="s">
        <v>30</v>
      </c>
      <c r="K350" s="6" t="s">
        <v>21</v>
      </c>
      <c r="L350" s="6" t="s">
        <v>47</v>
      </c>
      <c r="M350" s="11">
        <v>2</v>
      </c>
      <c r="N350" s="8">
        <v>103.08</v>
      </c>
      <c r="O350" s="9">
        <v>0.05</v>
      </c>
      <c r="P350" s="8">
        <v>49.27</v>
      </c>
      <c r="Q350" s="8">
        <v>195.85199999999998</v>
      </c>
      <c r="R350" s="8">
        <v>98.54</v>
      </c>
      <c r="S350" s="8">
        <v>97.311999999999969</v>
      </c>
      <c r="T350" s="10">
        <v>0.49686497967853266</v>
      </c>
      <c r="U350" s="7"/>
      <c r="V350" s="10"/>
      <c r="W350" s="11"/>
      <c r="X350" s="10"/>
    </row>
    <row r="351" spans="1:24" ht="15.6">
      <c r="A351" s="4">
        <v>264</v>
      </c>
      <c r="B351" s="5">
        <v>46094</v>
      </c>
      <c r="C351" s="1">
        <f t="shared" si="10"/>
        <v>2026</v>
      </c>
      <c r="D351" s="1" t="str">
        <f>"Q" &amp;ROUNDUP(MONTH(SalesDataTable[[#This Row],[Order Date]])/3,0)</f>
        <v>Q1</v>
      </c>
      <c r="E351" s="1">
        <f t="shared" si="11"/>
        <v>3</v>
      </c>
      <c r="F351" s="1" t="str">
        <f>TEXT(SalesDataTable[[#This Row],[Order Date]],"MMM")</f>
        <v>Mar</v>
      </c>
      <c r="G351" s="6" t="s">
        <v>17</v>
      </c>
      <c r="H351" s="6" t="s">
        <v>18</v>
      </c>
      <c r="I351" s="6" t="s">
        <v>19</v>
      </c>
      <c r="J351" s="6" t="s">
        <v>33</v>
      </c>
      <c r="K351" s="6" t="s">
        <v>31</v>
      </c>
      <c r="L351" s="6" t="s">
        <v>49</v>
      </c>
      <c r="M351" s="11">
        <v>4</v>
      </c>
      <c r="N351" s="8">
        <v>47.33</v>
      </c>
      <c r="O351" s="9">
        <v>0</v>
      </c>
      <c r="P351" s="8">
        <v>18.739999999999998</v>
      </c>
      <c r="Q351" s="8">
        <v>189.32</v>
      </c>
      <c r="R351" s="8">
        <v>74.959999999999994</v>
      </c>
      <c r="S351" s="8">
        <v>114.36</v>
      </c>
      <c r="T351" s="10">
        <v>0.60405662370589475</v>
      </c>
      <c r="U351" s="7"/>
      <c r="V351" s="10"/>
      <c r="W351" s="11"/>
      <c r="X351" s="10"/>
    </row>
    <row r="352" spans="1:24" ht="15.6">
      <c r="A352" s="4">
        <v>2498</v>
      </c>
      <c r="B352" s="5">
        <v>46094</v>
      </c>
      <c r="C352" s="1">
        <f t="shared" si="10"/>
        <v>2026</v>
      </c>
      <c r="D352" s="1" t="str">
        <f>"Q" &amp;ROUNDUP(MONTH(SalesDataTable[[#This Row],[Order Date]])/3,0)</f>
        <v>Q1</v>
      </c>
      <c r="E352" s="1">
        <f t="shared" si="11"/>
        <v>3</v>
      </c>
      <c r="F352" s="1" t="str">
        <f>TEXT(SalesDataTable[[#This Row],[Order Date]],"MMM")</f>
        <v>Mar</v>
      </c>
      <c r="G352" s="6" t="s">
        <v>28</v>
      </c>
      <c r="H352" s="6" t="s">
        <v>35</v>
      </c>
      <c r="I352" s="6" t="s">
        <v>36</v>
      </c>
      <c r="J352" s="6" t="s">
        <v>30</v>
      </c>
      <c r="K352" s="6" t="s">
        <v>21</v>
      </c>
      <c r="L352" s="6" t="s">
        <v>39</v>
      </c>
      <c r="M352" s="11">
        <v>1</v>
      </c>
      <c r="N352" s="8">
        <v>50.04</v>
      </c>
      <c r="O352" s="9">
        <v>0</v>
      </c>
      <c r="P352" s="8">
        <v>22.64</v>
      </c>
      <c r="Q352" s="8">
        <v>50.04</v>
      </c>
      <c r="R352" s="8">
        <v>22.64</v>
      </c>
      <c r="S352" s="8">
        <v>27.4</v>
      </c>
      <c r="T352" s="10">
        <v>0.54756195043964828</v>
      </c>
      <c r="U352" s="7"/>
      <c r="V352" s="10"/>
      <c r="W352" s="11"/>
      <c r="X352" s="10"/>
    </row>
    <row r="353" spans="1:24" ht="15.6">
      <c r="A353" s="4">
        <v>3929</v>
      </c>
      <c r="B353" s="5">
        <v>46094</v>
      </c>
      <c r="C353" s="1">
        <f t="shared" si="10"/>
        <v>2026</v>
      </c>
      <c r="D353" s="1" t="str">
        <f>"Q" &amp;ROUNDUP(MONTH(SalesDataTable[[#This Row],[Order Date]])/3,0)</f>
        <v>Q1</v>
      </c>
      <c r="E353" s="1">
        <f t="shared" si="11"/>
        <v>3</v>
      </c>
      <c r="F353" s="1" t="str">
        <f>TEXT(SalesDataTable[[#This Row],[Order Date]],"MMM")</f>
        <v>Mar</v>
      </c>
      <c r="G353" s="6" t="s">
        <v>37</v>
      </c>
      <c r="H353" s="6" t="s">
        <v>64</v>
      </c>
      <c r="I353" s="6" t="s">
        <v>19</v>
      </c>
      <c r="J353" s="6" t="s">
        <v>30</v>
      </c>
      <c r="K353" s="6" t="s">
        <v>51</v>
      </c>
      <c r="L353" s="6" t="s">
        <v>55</v>
      </c>
      <c r="M353" s="11">
        <v>1</v>
      </c>
      <c r="N353" s="8">
        <v>125.69</v>
      </c>
      <c r="O353" s="9">
        <v>0</v>
      </c>
      <c r="P353" s="8">
        <v>67.150000000000006</v>
      </c>
      <c r="Q353" s="8">
        <v>125.69</v>
      </c>
      <c r="R353" s="8">
        <v>67.150000000000006</v>
      </c>
      <c r="S353" s="8">
        <v>58.539999999999992</v>
      </c>
      <c r="T353" s="10">
        <v>0.465749065160315</v>
      </c>
      <c r="U353" s="7"/>
      <c r="V353" s="10"/>
      <c r="W353" s="11"/>
      <c r="X353" s="10"/>
    </row>
    <row r="354" spans="1:24" ht="15.6">
      <c r="A354" s="4">
        <v>4195</v>
      </c>
      <c r="B354" s="5">
        <v>46094</v>
      </c>
      <c r="C354" s="1">
        <f t="shared" si="10"/>
        <v>2026</v>
      </c>
      <c r="D354" s="1" t="str">
        <f>"Q" &amp;ROUNDUP(MONTH(SalesDataTable[[#This Row],[Order Date]])/3,0)</f>
        <v>Q1</v>
      </c>
      <c r="E354" s="1">
        <f t="shared" si="11"/>
        <v>3</v>
      </c>
      <c r="F354" s="1" t="str">
        <f>TEXT(SalesDataTable[[#This Row],[Order Date]],"MMM")</f>
        <v>Mar</v>
      </c>
      <c r="G354" s="6" t="s">
        <v>37</v>
      </c>
      <c r="H354" s="6" t="s">
        <v>64</v>
      </c>
      <c r="I354" s="6" t="s">
        <v>45</v>
      </c>
      <c r="J354" s="6" t="s">
        <v>30</v>
      </c>
      <c r="K354" s="6" t="s">
        <v>26</v>
      </c>
      <c r="L354" s="6" t="s">
        <v>34</v>
      </c>
      <c r="M354" s="11">
        <v>2</v>
      </c>
      <c r="N354" s="8">
        <v>142.72999999999999</v>
      </c>
      <c r="O354" s="9">
        <v>0.1</v>
      </c>
      <c r="P354" s="8">
        <v>77.28</v>
      </c>
      <c r="Q354" s="8">
        <v>256.91399999999999</v>
      </c>
      <c r="R354" s="8">
        <v>154.56</v>
      </c>
      <c r="S354" s="8">
        <v>102.35399999999998</v>
      </c>
      <c r="T354" s="10">
        <v>0.39839790747098247</v>
      </c>
      <c r="U354" s="7"/>
      <c r="V354" s="10"/>
      <c r="W354" s="11"/>
      <c r="X354" s="10"/>
    </row>
    <row r="355" spans="1:24" ht="15.6">
      <c r="A355" s="4">
        <v>4684</v>
      </c>
      <c r="B355" s="5">
        <v>46094</v>
      </c>
      <c r="C355" s="1">
        <f t="shared" si="10"/>
        <v>2026</v>
      </c>
      <c r="D355" s="1" t="str">
        <f>"Q" &amp;ROUNDUP(MONTH(SalesDataTable[[#This Row],[Order Date]])/3,0)</f>
        <v>Q1</v>
      </c>
      <c r="E355" s="1">
        <f t="shared" si="11"/>
        <v>3</v>
      </c>
      <c r="F355" s="1" t="str">
        <f>TEXT(SalesDataTable[[#This Row],[Order Date]],"MMM")</f>
        <v>Mar</v>
      </c>
      <c r="G355" s="6" t="s">
        <v>23</v>
      </c>
      <c r="H355" s="6" t="s">
        <v>60</v>
      </c>
      <c r="I355" s="6" t="s">
        <v>19</v>
      </c>
      <c r="J355" s="6" t="s">
        <v>20</v>
      </c>
      <c r="K355" s="6" t="s">
        <v>51</v>
      </c>
      <c r="L355" s="6" t="s">
        <v>55</v>
      </c>
      <c r="M355" s="11">
        <v>4</v>
      </c>
      <c r="N355" s="8">
        <v>124.36</v>
      </c>
      <c r="O355" s="9">
        <v>0</v>
      </c>
      <c r="P355" s="8">
        <v>68.790000000000006</v>
      </c>
      <c r="Q355" s="8">
        <v>497.44</v>
      </c>
      <c r="R355" s="8">
        <v>275.16000000000003</v>
      </c>
      <c r="S355" s="8">
        <v>222.27999999999997</v>
      </c>
      <c r="T355" s="10">
        <v>0.44684786104856861</v>
      </c>
      <c r="U355" s="7"/>
      <c r="V355" s="10"/>
      <c r="W355" s="11"/>
      <c r="X355" s="10"/>
    </row>
    <row r="356" spans="1:24" ht="15.6">
      <c r="A356" s="4">
        <v>313</v>
      </c>
      <c r="B356" s="5">
        <v>46095</v>
      </c>
      <c r="C356" s="1">
        <f t="shared" si="10"/>
        <v>2026</v>
      </c>
      <c r="D356" s="1" t="str">
        <f>"Q" &amp;ROUNDUP(MONTH(SalesDataTable[[#This Row],[Order Date]])/3,0)</f>
        <v>Q1</v>
      </c>
      <c r="E356" s="1">
        <f t="shared" si="11"/>
        <v>3</v>
      </c>
      <c r="F356" s="1" t="str">
        <f>TEXT(SalesDataTable[[#This Row],[Order Date]],"MMM")</f>
        <v>Mar</v>
      </c>
      <c r="G356" s="6" t="s">
        <v>37</v>
      </c>
      <c r="H356" s="6" t="s">
        <v>50</v>
      </c>
      <c r="I356" s="6" t="s">
        <v>19</v>
      </c>
      <c r="J356" s="6" t="s">
        <v>30</v>
      </c>
      <c r="K356" s="6" t="s">
        <v>21</v>
      </c>
      <c r="L356" s="6" t="s">
        <v>43</v>
      </c>
      <c r="M356" s="11">
        <v>4</v>
      </c>
      <c r="N356" s="8">
        <v>40.42</v>
      </c>
      <c r="O356" s="9">
        <v>0.1</v>
      </c>
      <c r="P356" s="8">
        <v>16.25</v>
      </c>
      <c r="Q356" s="8">
        <v>145.512</v>
      </c>
      <c r="R356" s="8">
        <v>65</v>
      </c>
      <c r="S356" s="8">
        <v>80.512</v>
      </c>
      <c r="T356" s="10">
        <v>0.5533014459288581</v>
      </c>
      <c r="U356" s="7"/>
      <c r="V356" s="10"/>
      <c r="W356" s="11"/>
      <c r="X356" s="10"/>
    </row>
    <row r="357" spans="1:24" ht="15.6">
      <c r="A357" s="4">
        <v>1056</v>
      </c>
      <c r="B357" s="5">
        <v>46095</v>
      </c>
      <c r="C357" s="1">
        <f t="shared" si="10"/>
        <v>2026</v>
      </c>
      <c r="D357" s="1" t="str">
        <f>"Q" &amp;ROUNDUP(MONTH(SalesDataTable[[#This Row],[Order Date]])/3,0)</f>
        <v>Q1</v>
      </c>
      <c r="E357" s="1">
        <f t="shared" si="11"/>
        <v>3</v>
      </c>
      <c r="F357" s="1" t="str">
        <f>TEXT(SalesDataTable[[#This Row],[Order Date]],"MMM")</f>
        <v>Mar</v>
      </c>
      <c r="G357" s="6" t="s">
        <v>17</v>
      </c>
      <c r="H357" s="6" t="s">
        <v>67</v>
      </c>
      <c r="I357" s="6" t="s">
        <v>19</v>
      </c>
      <c r="J357" s="6" t="s">
        <v>20</v>
      </c>
      <c r="K357" s="6" t="s">
        <v>40</v>
      </c>
      <c r="L357" s="6" t="s">
        <v>46</v>
      </c>
      <c r="M357" s="11">
        <v>1</v>
      </c>
      <c r="N357" s="8">
        <v>192.86</v>
      </c>
      <c r="O357" s="9">
        <v>0</v>
      </c>
      <c r="P357" s="8">
        <v>101.13</v>
      </c>
      <c r="Q357" s="8">
        <v>192.86</v>
      </c>
      <c r="R357" s="8">
        <v>101.13</v>
      </c>
      <c r="S357" s="8">
        <v>91.730000000000018</v>
      </c>
      <c r="T357" s="10">
        <v>0.475629990666805</v>
      </c>
      <c r="U357" s="7"/>
      <c r="V357" s="10"/>
      <c r="W357" s="11"/>
      <c r="X357" s="10"/>
    </row>
    <row r="358" spans="1:24" ht="15.6">
      <c r="A358" s="4">
        <v>2189</v>
      </c>
      <c r="B358" s="5">
        <v>46095</v>
      </c>
      <c r="C358" s="1">
        <f t="shared" si="10"/>
        <v>2026</v>
      </c>
      <c r="D358" s="1" t="str">
        <f>"Q" &amp;ROUNDUP(MONTH(SalesDataTable[[#This Row],[Order Date]])/3,0)</f>
        <v>Q1</v>
      </c>
      <c r="E358" s="1">
        <f t="shared" si="11"/>
        <v>3</v>
      </c>
      <c r="F358" s="1" t="str">
        <f>TEXT(SalesDataTable[[#This Row],[Order Date]],"MMM")</f>
        <v>Mar</v>
      </c>
      <c r="G358" s="6" t="s">
        <v>37</v>
      </c>
      <c r="H358" s="6" t="s">
        <v>38</v>
      </c>
      <c r="I358" s="6" t="s">
        <v>45</v>
      </c>
      <c r="J358" s="6" t="s">
        <v>30</v>
      </c>
      <c r="K358" s="6" t="s">
        <v>26</v>
      </c>
      <c r="L358" s="6" t="s">
        <v>63</v>
      </c>
      <c r="M358" s="11">
        <v>2</v>
      </c>
      <c r="N358" s="8">
        <v>72.34</v>
      </c>
      <c r="O358" s="9">
        <v>0</v>
      </c>
      <c r="P358" s="8">
        <v>33.29</v>
      </c>
      <c r="Q358" s="8">
        <v>144.68</v>
      </c>
      <c r="R358" s="8">
        <v>66.58</v>
      </c>
      <c r="S358" s="8">
        <v>78.100000000000009</v>
      </c>
      <c r="T358" s="10">
        <v>0.53981199889411113</v>
      </c>
      <c r="U358" s="7"/>
      <c r="V358" s="10"/>
      <c r="W358" s="11"/>
      <c r="X358" s="10"/>
    </row>
    <row r="359" spans="1:24" ht="15.6">
      <c r="A359" s="4">
        <v>2617</v>
      </c>
      <c r="B359" s="5">
        <v>46095</v>
      </c>
      <c r="C359" s="1">
        <f t="shared" si="10"/>
        <v>2026</v>
      </c>
      <c r="D359" s="1" t="str">
        <f>"Q" &amp;ROUNDUP(MONTH(SalesDataTable[[#This Row],[Order Date]])/3,0)</f>
        <v>Q1</v>
      </c>
      <c r="E359" s="1">
        <f t="shared" si="11"/>
        <v>3</v>
      </c>
      <c r="F359" s="1" t="str">
        <f>TEXT(SalesDataTable[[#This Row],[Order Date]],"MMM")</f>
        <v>Mar</v>
      </c>
      <c r="G359" s="6" t="s">
        <v>37</v>
      </c>
      <c r="H359" s="6" t="s">
        <v>64</v>
      </c>
      <c r="I359" s="6" t="s">
        <v>19</v>
      </c>
      <c r="J359" s="6" t="s">
        <v>30</v>
      </c>
      <c r="K359" s="6" t="s">
        <v>31</v>
      </c>
      <c r="L359" s="6" t="s">
        <v>32</v>
      </c>
      <c r="M359" s="11">
        <v>2</v>
      </c>
      <c r="N359" s="8">
        <v>35.409999999999997</v>
      </c>
      <c r="O359" s="9">
        <v>0</v>
      </c>
      <c r="P359" s="8">
        <v>13.89</v>
      </c>
      <c r="Q359" s="8">
        <v>70.819999999999993</v>
      </c>
      <c r="R359" s="8">
        <v>27.78</v>
      </c>
      <c r="S359" s="8">
        <v>43.039999999999992</v>
      </c>
      <c r="T359" s="10">
        <v>0.60773792713922614</v>
      </c>
      <c r="U359" s="7"/>
      <c r="V359" s="10"/>
      <c r="W359" s="11"/>
      <c r="X359" s="10"/>
    </row>
    <row r="360" spans="1:24" ht="15.6">
      <c r="A360" s="4">
        <v>2901</v>
      </c>
      <c r="B360" s="5">
        <v>46095</v>
      </c>
      <c r="C360" s="1">
        <f t="shared" si="10"/>
        <v>2026</v>
      </c>
      <c r="D360" s="1" t="str">
        <f>"Q" &amp;ROUNDUP(MONTH(SalesDataTable[[#This Row],[Order Date]])/3,0)</f>
        <v>Q1</v>
      </c>
      <c r="E360" s="1">
        <f t="shared" si="11"/>
        <v>3</v>
      </c>
      <c r="F360" s="1" t="str">
        <f>TEXT(SalesDataTable[[#This Row],[Order Date]],"MMM")</f>
        <v>Mar</v>
      </c>
      <c r="G360" s="6" t="s">
        <v>37</v>
      </c>
      <c r="H360" s="6" t="s">
        <v>50</v>
      </c>
      <c r="I360" s="6" t="s">
        <v>25</v>
      </c>
      <c r="J360" s="6" t="s">
        <v>33</v>
      </c>
      <c r="K360" s="6" t="s">
        <v>21</v>
      </c>
      <c r="L360" s="6" t="s">
        <v>47</v>
      </c>
      <c r="M360" s="11">
        <v>12</v>
      </c>
      <c r="N360" s="8">
        <v>102.25</v>
      </c>
      <c r="O360" s="9">
        <v>0.1</v>
      </c>
      <c r="P360" s="8">
        <v>51.07</v>
      </c>
      <c r="Q360" s="8">
        <v>1104.3</v>
      </c>
      <c r="R360" s="8">
        <v>612.84</v>
      </c>
      <c r="S360" s="8">
        <v>491.45999999999992</v>
      </c>
      <c r="T360" s="10">
        <v>0.44504210812279266</v>
      </c>
      <c r="U360" s="7"/>
      <c r="V360" s="10"/>
      <c r="W360" s="11"/>
      <c r="X360" s="10"/>
    </row>
    <row r="361" spans="1:24" ht="15.6">
      <c r="A361" s="4">
        <v>2952</v>
      </c>
      <c r="B361" s="5">
        <v>46095</v>
      </c>
      <c r="C361" s="1">
        <f t="shared" si="10"/>
        <v>2026</v>
      </c>
      <c r="D361" s="1" t="str">
        <f>"Q" &amp;ROUNDUP(MONTH(SalesDataTable[[#This Row],[Order Date]])/3,0)</f>
        <v>Q1</v>
      </c>
      <c r="E361" s="1">
        <f t="shared" si="11"/>
        <v>3</v>
      </c>
      <c r="F361" s="1" t="str">
        <f>TEXT(SalesDataTable[[#This Row],[Order Date]],"MMM")</f>
        <v>Mar</v>
      </c>
      <c r="G361" s="6" t="s">
        <v>23</v>
      </c>
      <c r="H361" s="6" t="s">
        <v>24</v>
      </c>
      <c r="I361" s="6" t="s">
        <v>19</v>
      </c>
      <c r="J361" s="6" t="s">
        <v>30</v>
      </c>
      <c r="K361" s="6" t="s">
        <v>21</v>
      </c>
      <c r="L361" s="6" t="s">
        <v>39</v>
      </c>
      <c r="M361" s="11">
        <v>1</v>
      </c>
      <c r="N361" s="8">
        <v>51.86</v>
      </c>
      <c r="O361" s="9">
        <v>0.1</v>
      </c>
      <c r="P361" s="8">
        <v>22.34</v>
      </c>
      <c r="Q361" s="8">
        <v>46.673999999999999</v>
      </c>
      <c r="R361" s="8">
        <v>22.34</v>
      </c>
      <c r="S361" s="8">
        <v>24.334</v>
      </c>
      <c r="T361" s="10">
        <v>0.52136092899687192</v>
      </c>
      <c r="U361" s="7"/>
      <c r="V361" s="10"/>
      <c r="W361" s="11"/>
      <c r="X361" s="10"/>
    </row>
    <row r="362" spans="1:24" ht="15.6">
      <c r="A362" s="4">
        <v>3421</v>
      </c>
      <c r="B362" s="5">
        <v>46095</v>
      </c>
      <c r="C362" s="1">
        <f t="shared" si="10"/>
        <v>2026</v>
      </c>
      <c r="D362" s="1" t="str">
        <f>"Q" &amp;ROUNDUP(MONTH(SalesDataTable[[#This Row],[Order Date]])/3,0)</f>
        <v>Q1</v>
      </c>
      <c r="E362" s="1">
        <f t="shared" si="11"/>
        <v>3</v>
      </c>
      <c r="F362" s="1" t="str">
        <f>TEXT(SalesDataTable[[#This Row],[Order Date]],"MMM")</f>
        <v>Mar</v>
      </c>
      <c r="G362" s="6" t="s">
        <v>37</v>
      </c>
      <c r="H362" s="6" t="s">
        <v>50</v>
      </c>
      <c r="I362" s="6" t="s">
        <v>19</v>
      </c>
      <c r="J362" s="6" t="s">
        <v>20</v>
      </c>
      <c r="K362" s="6" t="s">
        <v>31</v>
      </c>
      <c r="L362" s="6" t="s">
        <v>32</v>
      </c>
      <c r="M362" s="11">
        <v>1</v>
      </c>
      <c r="N362" s="8">
        <v>36.520000000000003</v>
      </c>
      <c r="O362" s="9">
        <v>0.05</v>
      </c>
      <c r="P362" s="8">
        <v>13.23</v>
      </c>
      <c r="Q362" s="8">
        <v>34.694000000000003</v>
      </c>
      <c r="R362" s="8">
        <v>13.23</v>
      </c>
      <c r="S362" s="8">
        <v>21.464000000000002</v>
      </c>
      <c r="T362" s="10">
        <v>0.61866605176687617</v>
      </c>
      <c r="U362" s="7"/>
      <c r="V362" s="10"/>
      <c r="W362" s="11"/>
      <c r="X362" s="10"/>
    </row>
    <row r="363" spans="1:24" ht="15.6">
      <c r="A363" s="4">
        <v>3536</v>
      </c>
      <c r="B363" s="5">
        <v>46095</v>
      </c>
      <c r="C363" s="1">
        <f t="shared" si="10"/>
        <v>2026</v>
      </c>
      <c r="D363" s="1" t="str">
        <f>"Q" &amp;ROUNDUP(MONTH(SalesDataTable[[#This Row],[Order Date]])/3,0)</f>
        <v>Q1</v>
      </c>
      <c r="E363" s="1">
        <f t="shared" si="11"/>
        <v>3</v>
      </c>
      <c r="F363" s="1" t="str">
        <f>TEXT(SalesDataTable[[#This Row],[Order Date]],"MMM")</f>
        <v>Mar</v>
      </c>
      <c r="G363" s="6" t="s">
        <v>28</v>
      </c>
      <c r="H363" s="6" t="s">
        <v>56</v>
      </c>
      <c r="I363" s="6" t="s">
        <v>19</v>
      </c>
      <c r="J363" s="6" t="s">
        <v>30</v>
      </c>
      <c r="K363" s="6" t="s">
        <v>26</v>
      </c>
      <c r="L363" s="6" t="s">
        <v>54</v>
      </c>
      <c r="M363" s="11">
        <v>2</v>
      </c>
      <c r="N363" s="8">
        <v>153.66</v>
      </c>
      <c r="O363" s="9">
        <v>0.1</v>
      </c>
      <c r="P363" s="8">
        <v>78.430000000000007</v>
      </c>
      <c r="Q363" s="8">
        <v>276.58800000000002</v>
      </c>
      <c r="R363" s="8">
        <v>156.86000000000001</v>
      </c>
      <c r="S363" s="8">
        <v>119.72800000000001</v>
      </c>
      <c r="T363" s="10">
        <v>0.43287488972768162</v>
      </c>
      <c r="U363" s="7"/>
      <c r="V363" s="10"/>
      <c r="W363" s="11"/>
      <c r="X363" s="10"/>
    </row>
    <row r="364" spans="1:24" ht="15.6">
      <c r="A364" s="4">
        <v>3878</v>
      </c>
      <c r="B364" s="5">
        <v>46095</v>
      </c>
      <c r="C364" s="1">
        <f t="shared" si="10"/>
        <v>2026</v>
      </c>
      <c r="D364" s="1" t="str">
        <f>"Q" &amp;ROUNDUP(MONTH(SalesDataTable[[#This Row],[Order Date]])/3,0)</f>
        <v>Q1</v>
      </c>
      <c r="E364" s="1">
        <f t="shared" si="11"/>
        <v>3</v>
      </c>
      <c r="F364" s="1" t="str">
        <f>TEXT(SalesDataTable[[#This Row],[Order Date]],"MMM")</f>
        <v>Mar</v>
      </c>
      <c r="G364" s="6" t="s">
        <v>23</v>
      </c>
      <c r="H364" s="6" t="s">
        <v>66</v>
      </c>
      <c r="I364" s="6" t="s">
        <v>45</v>
      </c>
      <c r="J364" s="6" t="s">
        <v>20</v>
      </c>
      <c r="K364" s="6" t="s">
        <v>51</v>
      </c>
      <c r="L364" s="6" t="s">
        <v>52</v>
      </c>
      <c r="M364" s="11">
        <v>1</v>
      </c>
      <c r="N364" s="8">
        <v>41.05</v>
      </c>
      <c r="O364" s="9">
        <v>0.1</v>
      </c>
      <c r="P364" s="8">
        <v>14.94</v>
      </c>
      <c r="Q364" s="8">
        <v>36.945</v>
      </c>
      <c r="R364" s="8">
        <v>14.94</v>
      </c>
      <c r="S364" s="8">
        <v>22.005000000000003</v>
      </c>
      <c r="T364" s="10">
        <v>0.59561510353227776</v>
      </c>
      <c r="U364" s="7"/>
      <c r="V364" s="10"/>
      <c r="W364" s="11"/>
      <c r="X364" s="10"/>
    </row>
    <row r="365" spans="1:24" ht="15.6">
      <c r="A365" s="4">
        <v>2027</v>
      </c>
      <c r="B365" s="5">
        <v>46096</v>
      </c>
      <c r="C365" s="1">
        <f t="shared" si="10"/>
        <v>2026</v>
      </c>
      <c r="D365" s="1" t="str">
        <f>"Q" &amp;ROUNDUP(MONTH(SalesDataTable[[#This Row],[Order Date]])/3,0)</f>
        <v>Q1</v>
      </c>
      <c r="E365" s="1">
        <f t="shared" si="11"/>
        <v>3</v>
      </c>
      <c r="F365" s="1" t="str">
        <f>TEXT(SalesDataTable[[#This Row],[Order Date]],"MMM")</f>
        <v>Mar</v>
      </c>
      <c r="G365" s="6" t="s">
        <v>28</v>
      </c>
      <c r="H365" s="6" t="s">
        <v>29</v>
      </c>
      <c r="I365" s="6" t="s">
        <v>19</v>
      </c>
      <c r="J365" s="6" t="s">
        <v>20</v>
      </c>
      <c r="K365" s="6" t="s">
        <v>31</v>
      </c>
      <c r="L365" s="6" t="s">
        <v>61</v>
      </c>
      <c r="M365" s="11">
        <v>4</v>
      </c>
      <c r="N365" s="8">
        <v>136.21</v>
      </c>
      <c r="O365" s="9">
        <v>0.05</v>
      </c>
      <c r="P365" s="8">
        <v>68.55</v>
      </c>
      <c r="Q365" s="8">
        <v>517.59799999999996</v>
      </c>
      <c r="R365" s="8">
        <v>274.2</v>
      </c>
      <c r="S365" s="8">
        <v>243.39799999999997</v>
      </c>
      <c r="T365" s="10">
        <v>0.4702452482428448</v>
      </c>
      <c r="U365" s="7"/>
      <c r="V365" s="10"/>
      <c r="W365" s="11"/>
      <c r="X365" s="10"/>
    </row>
    <row r="366" spans="1:24" ht="15.6">
      <c r="A366" s="4">
        <v>3280</v>
      </c>
      <c r="B366" s="5">
        <v>46096</v>
      </c>
      <c r="C366" s="1">
        <f t="shared" si="10"/>
        <v>2026</v>
      </c>
      <c r="D366" s="1" t="str">
        <f>"Q" &amp;ROUNDUP(MONTH(SalesDataTable[[#This Row],[Order Date]])/3,0)</f>
        <v>Q1</v>
      </c>
      <c r="E366" s="1">
        <f t="shared" si="11"/>
        <v>3</v>
      </c>
      <c r="F366" s="1" t="str">
        <f>TEXT(SalesDataTable[[#This Row],[Order Date]],"MMM")</f>
        <v>Mar</v>
      </c>
      <c r="G366" s="6" t="s">
        <v>37</v>
      </c>
      <c r="H366" s="6" t="s">
        <v>38</v>
      </c>
      <c r="I366" s="6" t="s">
        <v>19</v>
      </c>
      <c r="J366" s="6" t="s">
        <v>20</v>
      </c>
      <c r="K366" s="6" t="s">
        <v>31</v>
      </c>
      <c r="L366" s="6" t="s">
        <v>49</v>
      </c>
      <c r="M366" s="11">
        <v>3</v>
      </c>
      <c r="N366" s="8">
        <v>46.68</v>
      </c>
      <c r="O366" s="9">
        <v>0</v>
      </c>
      <c r="P366" s="8">
        <v>18.760000000000002</v>
      </c>
      <c r="Q366" s="8">
        <v>140.04</v>
      </c>
      <c r="R366" s="8">
        <v>56.28</v>
      </c>
      <c r="S366" s="8">
        <v>83.759999999999991</v>
      </c>
      <c r="T366" s="10">
        <v>0.59811482433590402</v>
      </c>
      <c r="U366" s="7"/>
      <c r="V366" s="10"/>
      <c r="W366" s="11"/>
      <c r="X366" s="10"/>
    </row>
    <row r="367" spans="1:24" ht="15.6">
      <c r="A367" s="4">
        <v>5149</v>
      </c>
      <c r="B367" s="5">
        <v>46096</v>
      </c>
      <c r="C367" s="1">
        <f t="shared" si="10"/>
        <v>2026</v>
      </c>
      <c r="D367" s="1" t="str">
        <f>"Q" &amp;ROUNDUP(MONTH(SalesDataTable[[#This Row],[Order Date]])/3,0)</f>
        <v>Q1</v>
      </c>
      <c r="E367" s="1">
        <f t="shared" si="11"/>
        <v>3</v>
      </c>
      <c r="F367" s="1" t="str">
        <f>TEXT(SalesDataTable[[#This Row],[Order Date]],"MMM")</f>
        <v>Mar</v>
      </c>
      <c r="G367" s="6" t="s">
        <v>23</v>
      </c>
      <c r="H367" s="6" t="s">
        <v>60</v>
      </c>
      <c r="I367" s="6" t="s">
        <v>36</v>
      </c>
      <c r="J367" s="6" t="s">
        <v>30</v>
      </c>
      <c r="K367" s="6" t="s">
        <v>31</v>
      </c>
      <c r="L367" s="6" t="s">
        <v>32</v>
      </c>
      <c r="M367" s="11">
        <v>1</v>
      </c>
      <c r="N367" s="8">
        <v>35.340000000000003</v>
      </c>
      <c r="O367" s="9">
        <v>0.05</v>
      </c>
      <c r="P367" s="8">
        <v>13.37</v>
      </c>
      <c r="Q367" s="8">
        <v>33.573</v>
      </c>
      <c r="R367" s="8">
        <v>13.37</v>
      </c>
      <c r="S367" s="8">
        <v>20.203000000000003</v>
      </c>
      <c r="T367" s="10">
        <v>0.60176332171685587</v>
      </c>
      <c r="U367" s="7"/>
      <c r="V367" s="10"/>
      <c r="W367" s="11"/>
      <c r="X367" s="10"/>
    </row>
    <row r="368" spans="1:24" ht="15.6">
      <c r="A368" s="4">
        <v>412</v>
      </c>
      <c r="B368" s="5">
        <v>46097</v>
      </c>
      <c r="C368" s="1">
        <f t="shared" si="10"/>
        <v>2026</v>
      </c>
      <c r="D368" s="1" t="str">
        <f>"Q" &amp;ROUNDUP(MONTH(SalesDataTable[[#This Row],[Order Date]])/3,0)</f>
        <v>Q1</v>
      </c>
      <c r="E368" s="1">
        <f t="shared" si="11"/>
        <v>3</v>
      </c>
      <c r="F368" s="1" t="str">
        <f>TEXT(SalesDataTable[[#This Row],[Order Date]],"MMM")</f>
        <v>Mar</v>
      </c>
      <c r="G368" s="6" t="s">
        <v>37</v>
      </c>
      <c r="H368" s="6" t="s">
        <v>48</v>
      </c>
      <c r="I368" s="6" t="s">
        <v>36</v>
      </c>
      <c r="J368" s="6" t="s">
        <v>20</v>
      </c>
      <c r="K368" s="6" t="s">
        <v>51</v>
      </c>
      <c r="L368" s="6" t="s">
        <v>52</v>
      </c>
      <c r="M368" s="11">
        <v>2</v>
      </c>
      <c r="N368" s="8">
        <v>40.19</v>
      </c>
      <c r="O368" s="9">
        <v>0</v>
      </c>
      <c r="P368" s="8">
        <v>14.92</v>
      </c>
      <c r="Q368" s="8">
        <v>80.38</v>
      </c>
      <c r="R368" s="8">
        <v>29.84</v>
      </c>
      <c r="S368" s="8">
        <v>50.539999999999992</v>
      </c>
      <c r="T368" s="10">
        <v>0.62876337397362525</v>
      </c>
      <c r="U368" s="7"/>
      <c r="V368" s="10"/>
      <c r="W368" s="11"/>
      <c r="X368" s="10"/>
    </row>
    <row r="369" spans="1:24" ht="15.6">
      <c r="A369" s="4">
        <v>1161</v>
      </c>
      <c r="B369" s="5">
        <v>46097</v>
      </c>
      <c r="C369" s="1">
        <f t="shared" si="10"/>
        <v>2026</v>
      </c>
      <c r="D369" s="1" t="str">
        <f>"Q" &amp;ROUNDUP(MONTH(SalesDataTable[[#This Row],[Order Date]])/3,0)</f>
        <v>Q1</v>
      </c>
      <c r="E369" s="1">
        <f t="shared" si="11"/>
        <v>3</v>
      </c>
      <c r="F369" s="1" t="str">
        <f>TEXT(SalesDataTable[[#This Row],[Order Date]],"MMM")</f>
        <v>Mar</v>
      </c>
      <c r="G369" s="6" t="s">
        <v>23</v>
      </c>
      <c r="H369" s="6" t="s">
        <v>60</v>
      </c>
      <c r="I369" s="6" t="s">
        <v>19</v>
      </c>
      <c r="J369" s="6" t="s">
        <v>30</v>
      </c>
      <c r="K369" s="6" t="s">
        <v>21</v>
      </c>
      <c r="L369" s="6" t="s">
        <v>47</v>
      </c>
      <c r="M369" s="11">
        <v>2</v>
      </c>
      <c r="N369" s="8">
        <v>101.73</v>
      </c>
      <c r="O369" s="9">
        <v>0.05</v>
      </c>
      <c r="P369" s="8">
        <v>51.56</v>
      </c>
      <c r="Q369" s="8">
        <v>193.28700000000001</v>
      </c>
      <c r="R369" s="8">
        <v>103.12</v>
      </c>
      <c r="S369" s="8">
        <v>90.167000000000002</v>
      </c>
      <c r="T369" s="10">
        <v>0.46649283190281809</v>
      </c>
      <c r="U369" s="7"/>
      <c r="V369" s="10"/>
      <c r="W369" s="11"/>
      <c r="X369" s="10"/>
    </row>
    <row r="370" spans="1:24" ht="15.6">
      <c r="A370" s="4">
        <v>1320</v>
      </c>
      <c r="B370" s="5">
        <v>46097</v>
      </c>
      <c r="C370" s="1">
        <f t="shared" si="10"/>
        <v>2026</v>
      </c>
      <c r="D370" s="1" t="str">
        <f>"Q" &amp;ROUNDUP(MONTH(SalesDataTable[[#This Row],[Order Date]])/3,0)</f>
        <v>Q1</v>
      </c>
      <c r="E370" s="1">
        <f t="shared" si="11"/>
        <v>3</v>
      </c>
      <c r="F370" s="1" t="str">
        <f>TEXT(SalesDataTable[[#This Row],[Order Date]],"MMM")</f>
        <v>Mar</v>
      </c>
      <c r="G370" s="6" t="s">
        <v>28</v>
      </c>
      <c r="H370" s="6" t="s">
        <v>35</v>
      </c>
      <c r="I370" s="6" t="s">
        <v>36</v>
      </c>
      <c r="J370" s="6" t="s">
        <v>33</v>
      </c>
      <c r="K370" s="6" t="s">
        <v>40</v>
      </c>
      <c r="L370" s="6" t="s">
        <v>46</v>
      </c>
      <c r="M370" s="11">
        <v>1</v>
      </c>
      <c r="N370" s="8">
        <v>200.05</v>
      </c>
      <c r="O370" s="9">
        <v>0</v>
      </c>
      <c r="P370" s="8">
        <v>102.69</v>
      </c>
      <c r="Q370" s="8">
        <v>200.05</v>
      </c>
      <c r="R370" s="8">
        <v>102.69</v>
      </c>
      <c r="S370" s="8">
        <v>97.360000000000014</v>
      </c>
      <c r="T370" s="10">
        <v>0.48667833041739567</v>
      </c>
      <c r="U370" s="7"/>
      <c r="V370" s="10"/>
      <c r="W370" s="11"/>
      <c r="X370" s="10"/>
    </row>
    <row r="371" spans="1:24" ht="15.6">
      <c r="A371" s="4">
        <v>2528</v>
      </c>
      <c r="B371" s="5">
        <v>46097</v>
      </c>
      <c r="C371" s="1">
        <f t="shared" si="10"/>
        <v>2026</v>
      </c>
      <c r="D371" s="1" t="str">
        <f>"Q" &amp;ROUNDUP(MONTH(SalesDataTable[[#This Row],[Order Date]])/3,0)</f>
        <v>Q1</v>
      </c>
      <c r="E371" s="1">
        <f t="shared" si="11"/>
        <v>3</v>
      </c>
      <c r="F371" s="1" t="str">
        <f>TEXT(SalesDataTable[[#This Row],[Order Date]],"MMM")</f>
        <v>Mar</v>
      </c>
      <c r="G371" s="6" t="s">
        <v>37</v>
      </c>
      <c r="H371" s="6" t="s">
        <v>48</v>
      </c>
      <c r="I371" s="6" t="s">
        <v>19</v>
      </c>
      <c r="J371" s="6" t="s">
        <v>30</v>
      </c>
      <c r="K371" s="6" t="s">
        <v>26</v>
      </c>
      <c r="L371" s="6" t="s">
        <v>27</v>
      </c>
      <c r="M371" s="11">
        <v>1</v>
      </c>
      <c r="N371" s="8">
        <v>90.06</v>
      </c>
      <c r="O371" s="9">
        <v>0</v>
      </c>
      <c r="P371" s="8">
        <v>44.49</v>
      </c>
      <c r="Q371" s="8">
        <v>90.06</v>
      </c>
      <c r="R371" s="8">
        <v>44.49</v>
      </c>
      <c r="S371" s="8">
        <v>45.57</v>
      </c>
      <c r="T371" s="10">
        <v>0.50599600266489009</v>
      </c>
      <c r="U371" s="7"/>
      <c r="V371" s="10"/>
      <c r="W371" s="11"/>
      <c r="X371" s="10"/>
    </row>
    <row r="372" spans="1:24" ht="15.6">
      <c r="A372" s="4">
        <v>2956</v>
      </c>
      <c r="B372" s="5">
        <v>46097</v>
      </c>
      <c r="C372" s="1">
        <f t="shared" si="10"/>
        <v>2026</v>
      </c>
      <c r="D372" s="1" t="str">
        <f>"Q" &amp;ROUNDUP(MONTH(SalesDataTable[[#This Row],[Order Date]])/3,0)</f>
        <v>Q1</v>
      </c>
      <c r="E372" s="1">
        <f t="shared" si="11"/>
        <v>3</v>
      </c>
      <c r="F372" s="1" t="str">
        <f>TEXT(SalesDataTable[[#This Row],[Order Date]],"MMM")</f>
        <v>Mar</v>
      </c>
      <c r="G372" s="6" t="s">
        <v>23</v>
      </c>
      <c r="H372" s="6" t="s">
        <v>58</v>
      </c>
      <c r="I372" s="6" t="s">
        <v>19</v>
      </c>
      <c r="J372" s="6" t="s">
        <v>30</v>
      </c>
      <c r="K372" s="6" t="s">
        <v>31</v>
      </c>
      <c r="L372" s="6" t="s">
        <v>32</v>
      </c>
      <c r="M372" s="11">
        <v>1</v>
      </c>
      <c r="N372" s="8">
        <v>37.119999999999997</v>
      </c>
      <c r="O372" s="9">
        <v>0.1</v>
      </c>
      <c r="P372" s="8">
        <v>13.39</v>
      </c>
      <c r="Q372" s="8">
        <v>33.408000000000001</v>
      </c>
      <c r="R372" s="8">
        <v>13.39</v>
      </c>
      <c r="S372" s="8">
        <v>20.018000000000001</v>
      </c>
      <c r="T372" s="10">
        <v>0.59919779693486586</v>
      </c>
      <c r="U372" s="7"/>
      <c r="V372" s="10"/>
      <c r="W372" s="11"/>
      <c r="X372" s="10"/>
    </row>
    <row r="373" spans="1:24" ht="15.6">
      <c r="A373" s="4">
        <v>2973</v>
      </c>
      <c r="B373" s="5">
        <v>46097</v>
      </c>
      <c r="C373" s="1">
        <f t="shared" si="10"/>
        <v>2026</v>
      </c>
      <c r="D373" s="1" t="str">
        <f>"Q" &amp;ROUNDUP(MONTH(SalesDataTable[[#This Row],[Order Date]])/3,0)</f>
        <v>Q1</v>
      </c>
      <c r="E373" s="1">
        <f t="shared" si="11"/>
        <v>3</v>
      </c>
      <c r="F373" s="1" t="str">
        <f>TEXT(SalesDataTable[[#This Row],[Order Date]],"MMM")</f>
        <v>Mar</v>
      </c>
      <c r="G373" s="6" t="s">
        <v>17</v>
      </c>
      <c r="H373" s="6" t="s">
        <v>18</v>
      </c>
      <c r="I373" s="6" t="s">
        <v>36</v>
      </c>
      <c r="J373" s="6" t="s">
        <v>20</v>
      </c>
      <c r="K373" s="6" t="s">
        <v>26</v>
      </c>
      <c r="L373" s="6" t="s">
        <v>54</v>
      </c>
      <c r="M373" s="11">
        <v>2</v>
      </c>
      <c r="N373" s="8">
        <v>156.09</v>
      </c>
      <c r="O373" s="9">
        <v>0.1</v>
      </c>
      <c r="P373" s="8">
        <v>79.72</v>
      </c>
      <c r="Q373" s="8">
        <v>280.96199999999999</v>
      </c>
      <c r="R373" s="8">
        <v>159.44</v>
      </c>
      <c r="S373" s="8">
        <v>121.52199999999999</v>
      </c>
      <c r="T373" s="10">
        <v>0.43252112385304775</v>
      </c>
      <c r="U373" s="7"/>
      <c r="V373" s="10"/>
      <c r="W373" s="11"/>
      <c r="X373" s="10"/>
    </row>
    <row r="374" spans="1:24" ht="15.6">
      <c r="A374" s="4">
        <v>3358</v>
      </c>
      <c r="B374" s="5">
        <v>46097</v>
      </c>
      <c r="C374" s="1">
        <f t="shared" si="10"/>
        <v>2026</v>
      </c>
      <c r="D374" s="1" t="str">
        <f>"Q" &amp;ROUNDUP(MONTH(SalesDataTable[[#This Row],[Order Date]])/3,0)</f>
        <v>Q1</v>
      </c>
      <c r="E374" s="1">
        <f t="shared" si="11"/>
        <v>3</v>
      </c>
      <c r="F374" s="1" t="str">
        <f>TEXT(SalesDataTable[[#This Row],[Order Date]],"MMM")</f>
        <v>Mar</v>
      </c>
      <c r="G374" s="6" t="s">
        <v>17</v>
      </c>
      <c r="H374" s="6" t="s">
        <v>18</v>
      </c>
      <c r="I374" s="6" t="s">
        <v>25</v>
      </c>
      <c r="J374" s="6" t="s">
        <v>33</v>
      </c>
      <c r="K374" s="6" t="s">
        <v>51</v>
      </c>
      <c r="L374" s="6" t="s">
        <v>59</v>
      </c>
      <c r="M374" s="11">
        <v>12</v>
      </c>
      <c r="N374" s="8">
        <v>36.44</v>
      </c>
      <c r="O374" s="9">
        <v>0.05</v>
      </c>
      <c r="P374" s="8">
        <v>13.65</v>
      </c>
      <c r="Q374" s="8">
        <v>415.41599999999994</v>
      </c>
      <c r="R374" s="8">
        <v>163.80000000000001</v>
      </c>
      <c r="S374" s="8">
        <v>251.61599999999993</v>
      </c>
      <c r="T374" s="10">
        <v>0.60569645848980291</v>
      </c>
      <c r="U374" s="7"/>
      <c r="V374" s="10"/>
      <c r="W374" s="11"/>
      <c r="X374" s="10"/>
    </row>
    <row r="375" spans="1:24" ht="15.6">
      <c r="A375" s="4">
        <v>164</v>
      </c>
      <c r="B375" s="5">
        <v>46098</v>
      </c>
      <c r="C375" s="1">
        <f t="shared" si="10"/>
        <v>2026</v>
      </c>
      <c r="D375" s="1" t="str">
        <f>"Q" &amp;ROUNDUP(MONTH(SalesDataTable[[#This Row],[Order Date]])/3,0)</f>
        <v>Q1</v>
      </c>
      <c r="E375" s="1">
        <f t="shared" si="11"/>
        <v>3</v>
      </c>
      <c r="F375" s="1" t="str">
        <f>TEXT(SalesDataTable[[#This Row],[Order Date]],"MMM")</f>
        <v>Mar</v>
      </c>
      <c r="G375" s="6" t="s">
        <v>17</v>
      </c>
      <c r="H375" s="6" t="s">
        <v>67</v>
      </c>
      <c r="I375" s="6" t="s">
        <v>45</v>
      </c>
      <c r="J375" s="6" t="s">
        <v>33</v>
      </c>
      <c r="K375" s="6" t="s">
        <v>40</v>
      </c>
      <c r="L375" s="6" t="s">
        <v>68</v>
      </c>
      <c r="M375" s="11">
        <v>5</v>
      </c>
      <c r="N375" s="8">
        <v>123.95</v>
      </c>
      <c r="O375" s="9">
        <v>0.05</v>
      </c>
      <c r="P375" s="8">
        <v>59.23</v>
      </c>
      <c r="Q375" s="8">
        <v>588.76249999999993</v>
      </c>
      <c r="R375" s="8">
        <v>296.14999999999998</v>
      </c>
      <c r="S375" s="8">
        <v>292.61249999999995</v>
      </c>
      <c r="T375" s="10">
        <v>0.49699581749856692</v>
      </c>
      <c r="U375" s="7"/>
      <c r="V375" s="10"/>
      <c r="W375" s="11"/>
      <c r="X375" s="10"/>
    </row>
    <row r="376" spans="1:24" ht="15.6">
      <c r="A376" s="4">
        <v>995</v>
      </c>
      <c r="B376" s="5">
        <v>46098</v>
      </c>
      <c r="C376" s="1">
        <f t="shared" si="10"/>
        <v>2026</v>
      </c>
      <c r="D376" s="1" t="str">
        <f>"Q" &amp;ROUNDUP(MONTH(SalesDataTable[[#This Row],[Order Date]])/3,0)</f>
        <v>Q1</v>
      </c>
      <c r="E376" s="1">
        <f t="shared" si="11"/>
        <v>3</v>
      </c>
      <c r="F376" s="1" t="str">
        <f>TEXT(SalesDataTable[[#This Row],[Order Date]],"MMM")</f>
        <v>Mar</v>
      </c>
      <c r="G376" s="6" t="s">
        <v>28</v>
      </c>
      <c r="H376" s="6" t="s">
        <v>69</v>
      </c>
      <c r="I376" s="6" t="s">
        <v>45</v>
      </c>
      <c r="J376" s="6" t="s">
        <v>33</v>
      </c>
      <c r="K376" s="6" t="s">
        <v>40</v>
      </c>
      <c r="L376" s="6" t="s">
        <v>46</v>
      </c>
      <c r="M376" s="11">
        <v>1</v>
      </c>
      <c r="N376" s="8">
        <v>192.84</v>
      </c>
      <c r="O376" s="9">
        <v>0.15</v>
      </c>
      <c r="P376" s="8">
        <v>101.42</v>
      </c>
      <c r="Q376" s="8">
        <v>163.91399999999999</v>
      </c>
      <c r="R376" s="8">
        <v>101.42</v>
      </c>
      <c r="S376" s="8">
        <v>62.493999999999986</v>
      </c>
      <c r="T376" s="10">
        <v>0.38126090510877647</v>
      </c>
      <c r="U376" s="7"/>
      <c r="V376" s="10"/>
      <c r="W376" s="11"/>
      <c r="X376" s="10"/>
    </row>
    <row r="377" spans="1:24" ht="15.6">
      <c r="A377" s="4">
        <v>4912</v>
      </c>
      <c r="B377" s="5">
        <v>46098</v>
      </c>
      <c r="C377" s="1">
        <f t="shared" si="10"/>
        <v>2026</v>
      </c>
      <c r="D377" s="1" t="str">
        <f>"Q" &amp;ROUNDUP(MONTH(SalesDataTable[[#This Row],[Order Date]])/3,0)</f>
        <v>Q1</v>
      </c>
      <c r="E377" s="1">
        <f t="shared" si="11"/>
        <v>3</v>
      </c>
      <c r="F377" s="1" t="str">
        <f>TEXT(SalesDataTable[[#This Row],[Order Date]],"MMM")</f>
        <v>Mar</v>
      </c>
      <c r="G377" s="6" t="s">
        <v>23</v>
      </c>
      <c r="H377" s="6" t="s">
        <v>58</v>
      </c>
      <c r="I377" s="6" t="s">
        <v>19</v>
      </c>
      <c r="J377" s="6" t="s">
        <v>30</v>
      </c>
      <c r="K377" s="6" t="s">
        <v>26</v>
      </c>
      <c r="L377" s="6" t="s">
        <v>54</v>
      </c>
      <c r="M377" s="11">
        <v>1</v>
      </c>
      <c r="N377" s="8">
        <v>152.57</v>
      </c>
      <c r="O377" s="9">
        <v>0.1</v>
      </c>
      <c r="P377" s="8">
        <v>80.319999999999993</v>
      </c>
      <c r="Q377" s="8">
        <v>137.31299999999999</v>
      </c>
      <c r="R377" s="8">
        <v>80.319999999999993</v>
      </c>
      <c r="S377" s="8">
        <v>56.992999999999995</v>
      </c>
      <c r="T377" s="10">
        <v>0.41505902572953762</v>
      </c>
      <c r="U377" s="7"/>
      <c r="V377" s="10"/>
      <c r="W377" s="11"/>
      <c r="X377" s="10"/>
    </row>
    <row r="378" spans="1:24" ht="15.6">
      <c r="A378" s="4">
        <v>29</v>
      </c>
      <c r="B378" s="5">
        <v>46099</v>
      </c>
      <c r="C378" s="1">
        <f t="shared" si="10"/>
        <v>2026</v>
      </c>
      <c r="D378" s="1" t="str">
        <f>"Q" &amp;ROUNDUP(MONTH(SalesDataTable[[#This Row],[Order Date]])/3,0)</f>
        <v>Q1</v>
      </c>
      <c r="E378" s="1">
        <f t="shared" si="11"/>
        <v>3</v>
      </c>
      <c r="F378" s="1" t="str">
        <f>TEXT(SalesDataTable[[#This Row],[Order Date]],"MMM")</f>
        <v>Mar</v>
      </c>
      <c r="G378" s="6" t="s">
        <v>37</v>
      </c>
      <c r="H378" s="6" t="s">
        <v>38</v>
      </c>
      <c r="I378" s="6" t="s">
        <v>19</v>
      </c>
      <c r="J378" s="6" t="s">
        <v>33</v>
      </c>
      <c r="K378" s="6" t="s">
        <v>31</v>
      </c>
      <c r="L378" s="6" t="s">
        <v>61</v>
      </c>
      <c r="M378" s="11">
        <v>2</v>
      </c>
      <c r="N378" s="8">
        <v>130.4</v>
      </c>
      <c r="O378" s="9">
        <v>0</v>
      </c>
      <c r="P378" s="8">
        <v>67.599999999999994</v>
      </c>
      <c r="Q378" s="8">
        <v>260.8</v>
      </c>
      <c r="R378" s="8">
        <v>135.19999999999999</v>
      </c>
      <c r="S378" s="8">
        <v>125.60000000000002</v>
      </c>
      <c r="T378" s="10">
        <v>0.48159509202453993</v>
      </c>
      <c r="U378" s="7"/>
      <c r="V378" s="10"/>
      <c r="W378" s="11"/>
      <c r="X378" s="10"/>
    </row>
    <row r="379" spans="1:24" ht="15.6">
      <c r="A379" s="4">
        <v>891</v>
      </c>
      <c r="B379" s="5">
        <v>46099</v>
      </c>
      <c r="C379" s="1">
        <f t="shared" si="10"/>
        <v>2026</v>
      </c>
      <c r="D379" s="1" t="str">
        <f>"Q" &amp;ROUNDUP(MONTH(SalesDataTable[[#This Row],[Order Date]])/3,0)</f>
        <v>Q1</v>
      </c>
      <c r="E379" s="1">
        <f t="shared" si="11"/>
        <v>3</v>
      </c>
      <c r="F379" s="1" t="str">
        <f>TEXT(SalesDataTable[[#This Row],[Order Date]],"MMM")</f>
        <v>Mar</v>
      </c>
      <c r="G379" s="6" t="s">
        <v>28</v>
      </c>
      <c r="H379" s="6" t="s">
        <v>35</v>
      </c>
      <c r="I379" s="6" t="s">
        <v>19</v>
      </c>
      <c r="J379" s="6" t="s">
        <v>30</v>
      </c>
      <c r="K379" s="6" t="s">
        <v>26</v>
      </c>
      <c r="L379" s="6" t="s">
        <v>27</v>
      </c>
      <c r="M379" s="11">
        <v>2</v>
      </c>
      <c r="N379" s="8">
        <v>94.25</v>
      </c>
      <c r="O379" s="9">
        <v>0.1</v>
      </c>
      <c r="P379" s="8">
        <v>44.99</v>
      </c>
      <c r="Q379" s="8">
        <v>169.65</v>
      </c>
      <c r="R379" s="8">
        <v>89.98</v>
      </c>
      <c r="S379" s="8">
        <v>79.67</v>
      </c>
      <c r="T379" s="10">
        <v>0.46961391099322131</v>
      </c>
      <c r="U379" s="7"/>
      <c r="V379" s="10"/>
      <c r="W379" s="11"/>
      <c r="X379" s="10"/>
    </row>
    <row r="380" spans="1:24" ht="15.6">
      <c r="A380" s="4">
        <v>1143</v>
      </c>
      <c r="B380" s="5">
        <v>46099</v>
      </c>
      <c r="C380" s="1">
        <f t="shared" si="10"/>
        <v>2026</v>
      </c>
      <c r="D380" s="1" t="str">
        <f>"Q" &amp;ROUNDUP(MONTH(SalesDataTable[[#This Row],[Order Date]])/3,0)</f>
        <v>Q1</v>
      </c>
      <c r="E380" s="1">
        <f t="shared" si="11"/>
        <v>3</v>
      </c>
      <c r="F380" s="1" t="str">
        <f>TEXT(SalesDataTable[[#This Row],[Order Date]],"MMM")</f>
        <v>Mar</v>
      </c>
      <c r="G380" s="6" t="s">
        <v>23</v>
      </c>
      <c r="H380" s="6" t="s">
        <v>60</v>
      </c>
      <c r="I380" s="6" t="s">
        <v>19</v>
      </c>
      <c r="J380" s="6" t="s">
        <v>33</v>
      </c>
      <c r="K380" s="6" t="s">
        <v>40</v>
      </c>
      <c r="L380" s="6" t="s">
        <v>68</v>
      </c>
      <c r="M380" s="11">
        <v>5</v>
      </c>
      <c r="N380" s="8">
        <v>125.91</v>
      </c>
      <c r="O380" s="9">
        <v>0</v>
      </c>
      <c r="P380" s="8">
        <v>59.36</v>
      </c>
      <c r="Q380" s="8">
        <v>629.54999999999995</v>
      </c>
      <c r="R380" s="8">
        <v>296.8</v>
      </c>
      <c r="S380" s="8">
        <v>332.74999999999994</v>
      </c>
      <c r="T380" s="10">
        <v>0.52855214041775866</v>
      </c>
      <c r="U380" s="7"/>
      <c r="V380" s="10"/>
      <c r="W380" s="11"/>
      <c r="X380" s="10"/>
    </row>
    <row r="381" spans="1:24" ht="15.6">
      <c r="A381" s="4">
        <v>2478</v>
      </c>
      <c r="B381" s="5">
        <v>46099</v>
      </c>
      <c r="C381" s="1">
        <f t="shared" si="10"/>
        <v>2026</v>
      </c>
      <c r="D381" s="1" t="str">
        <f>"Q" &amp;ROUNDUP(MONTH(SalesDataTable[[#This Row],[Order Date]])/3,0)</f>
        <v>Q1</v>
      </c>
      <c r="E381" s="1">
        <f t="shared" si="11"/>
        <v>3</v>
      </c>
      <c r="F381" s="1" t="str">
        <f>TEXT(SalesDataTable[[#This Row],[Order Date]],"MMM")</f>
        <v>Mar</v>
      </c>
      <c r="G381" s="6" t="s">
        <v>37</v>
      </c>
      <c r="H381" s="6" t="s">
        <v>48</v>
      </c>
      <c r="I381" s="6" t="s">
        <v>36</v>
      </c>
      <c r="J381" s="6" t="s">
        <v>20</v>
      </c>
      <c r="K381" s="6" t="s">
        <v>51</v>
      </c>
      <c r="L381" s="6" t="s">
        <v>52</v>
      </c>
      <c r="M381" s="11">
        <v>2</v>
      </c>
      <c r="N381" s="8">
        <v>39.619999999999997</v>
      </c>
      <c r="O381" s="9">
        <v>0</v>
      </c>
      <c r="P381" s="8">
        <v>14.78</v>
      </c>
      <c r="Q381" s="8">
        <v>79.239999999999995</v>
      </c>
      <c r="R381" s="8">
        <v>29.56</v>
      </c>
      <c r="S381" s="8">
        <v>49.679999999999993</v>
      </c>
      <c r="T381" s="10">
        <v>0.62695608278647141</v>
      </c>
      <c r="U381" s="7"/>
      <c r="V381" s="10"/>
      <c r="W381" s="11"/>
      <c r="X381" s="10"/>
    </row>
    <row r="382" spans="1:24" ht="15.6">
      <c r="A382" s="4">
        <v>3961</v>
      </c>
      <c r="B382" s="5">
        <v>46099</v>
      </c>
      <c r="C382" s="1">
        <f t="shared" si="10"/>
        <v>2026</v>
      </c>
      <c r="D382" s="1" t="str">
        <f>"Q" &amp;ROUNDUP(MONTH(SalesDataTable[[#This Row],[Order Date]])/3,0)</f>
        <v>Q1</v>
      </c>
      <c r="E382" s="1">
        <f t="shared" si="11"/>
        <v>3</v>
      </c>
      <c r="F382" s="1" t="str">
        <f>TEXT(SalesDataTable[[#This Row],[Order Date]],"MMM")</f>
        <v>Mar</v>
      </c>
      <c r="G382" s="6" t="s">
        <v>17</v>
      </c>
      <c r="H382" s="6" t="s">
        <v>53</v>
      </c>
      <c r="I382" s="6" t="s">
        <v>19</v>
      </c>
      <c r="J382" s="6" t="s">
        <v>33</v>
      </c>
      <c r="K382" s="6" t="s">
        <v>51</v>
      </c>
      <c r="L382" s="6" t="s">
        <v>59</v>
      </c>
      <c r="M382" s="11">
        <v>3</v>
      </c>
      <c r="N382" s="8">
        <v>36.32</v>
      </c>
      <c r="O382" s="9">
        <v>0</v>
      </c>
      <c r="P382" s="8">
        <v>14.18</v>
      </c>
      <c r="Q382" s="8">
        <v>108.96000000000001</v>
      </c>
      <c r="R382" s="8">
        <v>42.54</v>
      </c>
      <c r="S382" s="8">
        <v>66.420000000000016</v>
      </c>
      <c r="T382" s="10">
        <v>0.60958149779735693</v>
      </c>
      <c r="U382" s="7"/>
      <c r="V382" s="10"/>
      <c r="W382" s="11"/>
      <c r="X382" s="10"/>
    </row>
    <row r="383" spans="1:24" ht="15.6">
      <c r="A383" s="4">
        <v>4724</v>
      </c>
      <c r="B383" s="5">
        <v>46099</v>
      </c>
      <c r="C383" s="1">
        <f t="shared" si="10"/>
        <v>2026</v>
      </c>
      <c r="D383" s="1" t="str">
        <f>"Q" &amp;ROUNDUP(MONTH(SalesDataTable[[#This Row],[Order Date]])/3,0)</f>
        <v>Q1</v>
      </c>
      <c r="E383" s="1">
        <f t="shared" si="11"/>
        <v>3</v>
      </c>
      <c r="F383" s="1" t="str">
        <f>TEXT(SalesDataTable[[#This Row],[Order Date]],"MMM")</f>
        <v>Mar</v>
      </c>
      <c r="G383" s="6" t="s">
        <v>17</v>
      </c>
      <c r="H383" s="6" t="s">
        <v>67</v>
      </c>
      <c r="I383" s="6" t="s">
        <v>36</v>
      </c>
      <c r="J383" s="6" t="s">
        <v>30</v>
      </c>
      <c r="K383" s="6" t="s">
        <v>51</v>
      </c>
      <c r="L383" s="6" t="s">
        <v>62</v>
      </c>
      <c r="M383" s="11">
        <v>1</v>
      </c>
      <c r="N383" s="8">
        <v>51.16</v>
      </c>
      <c r="O383" s="9">
        <v>0</v>
      </c>
      <c r="P383" s="8">
        <v>22.39</v>
      </c>
      <c r="Q383" s="8">
        <v>51.16</v>
      </c>
      <c r="R383" s="8">
        <v>22.39</v>
      </c>
      <c r="S383" s="8">
        <v>28.769999999999996</v>
      </c>
      <c r="T383" s="10">
        <v>0.56235340109460508</v>
      </c>
      <c r="U383" s="7"/>
      <c r="V383" s="10"/>
      <c r="W383" s="11"/>
      <c r="X383" s="10"/>
    </row>
    <row r="384" spans="1:24" ht="15.6">
      <c r="A384" s="4">
        <v>2171</v>
      </c>
      <c r="B384" s="5">
        <v>46100</v>
      </c>
      <c r="C384" s="1">
        <f t="shared" si="10"/>
        <v>2026</v>
      </c>
      <c r="D384" s="1" t="str">
        <f>"Q" &amp;ROUNDUP(MONTH(SalesDataTable[[#This Row],[Order Date]])/3,0)</f>
        <v>Q1</v>
      </c>
      <c r="E384" s="1">
        <f t="shared" si="11"/>
        <v>3</v>
      </c>
      <c r="F384" s="1" t="str">
        <f>TEXT(SalesDataTable[[#This Row],[Order Date]],"MMM")</f>
        <v>Mar</v>
      </c>
      <c r="G384" s="6" t="s">
        <v>37</v>
      </c>
      <c r="H384" s="6" t="s">
        <v>64</v>
      </c>
      <c r="I384" s="6" t="s">
        <v>25</v>
      </c>
      <c r="J384" s="6" t="s">
        <v>33</v>
      </c>
      <c r="K384" s="6" t="s">
        <v>51</v>
      </c>
      <c r="L384" s="6" t="s">
        <v>59</v>
      </c>
      <c r="M384" s="11">
        <v>5</v>
      </c>
      <c r="N384" s="8">
        <v>35.65</v>
      </c>
      <c r="O384" s="9">
        <v>0.1</v>
      </c>
      <c r="P384" s="8">
        <v>13.64</v>
      </c>
      <c r="Q384" s="8">
        <v>160.42500000000001</v>
      </c>
      <c r="R384" s="8">
        <v>68.2</v>
      </c>
      <c r="S384" s="8">
        <v>92.225000000000009</v>
      </c>
      <c r="T384" s="10">
        <v>0.5748792270531401</v>
      </c>
      <c r="U384" s="7"/>
      <c r="V384" s="10"/>
      <c r="W384" s="11"/>
      <c r="X384" s="10"/>
    </row>
    <row r="385" spans="1:24" ht="15.6">
      <c r="A385" s="4">
        <v>2311</v>
      </c>
      <c r="B385" s="5">
        <v>46100</v>
      </c>
      <c r="C385" s="1">
        <f t="shared" si="10"/>
        <v>2026</v>
      </c>
      <c r="D385" s="1" t="str">
        <f>"Q" &amp;ROUNDUP(MONTH(SalesDataTable[[#This Row],[Order Date]])/3,0)</f>
        <v>Q1</v>
      </c>
      <c r="E385" s="1">
        <f t="shared" si="11"/>
        <v>3</v>
      </c>
      <c r="F385" s="1" t="str">
        <f>TEXT(SalesDataTable[[#This Row],[Order Date]],"MMM")</f>
        <v>Mar</v>
      </c>
      <c r="G385" s="6" t="s">
        <v>37</v>
      </c>
      <c r="H385" s="6" t="s">
        <v>50</v>
      </c>
      <c r="I385" s="6" t="s">
        <v>19</v>
      </c>
      <c r="J385" s="6" t="s">
        <v>30</v>
      </c>
      <c r="K385" s="6" t="s">
        <v>26</v>
      </c>
      <c r="L385" s="6" t="s">
        <v>34</v>
      </c>
      <c r="M385" s="11">
        <v>1</v>
      </c>
      <c r="N385" s="8">
        <v>145.19</v>
      </c>
      <c r="O385" s="9">
        <v>0</v>
      </c>
      <c r="P385" s="8">
        <v>80.67</v>
      </c>
      <c r="Q385" s="8">
        <v>145.19</v>
      </c>
      <c r="R385" s="8">
        <v>80.67</v>
      </c>
      <c r="S385" s="8">
        <v>64.52</v>
      </c>
      <c r="T385" s="10">
        <v>0.44438322198498514</v>
      </c>
      <c r="U385" s="7"/>
      <c r="V385" s="10"/>
      <c r="W385" s="11"/>
      <c r="X385" s="10"/>
    </row>
    <row r="386" spans="1:24" ht="15.6">
      <c r="A386" s="4">
        <v>3563</v>
      </c>
      <c r="B386" s="5">
        <v>46100</v>
      </c>
      <c r="C386" s="1">
        <f t="shared" si="10"/>
        <v>2026</v>
      </c>
      <c r="D386" s="1" t="str">
        <f>"Q" &amp;ROUNDUP(MONTH(SalesDataTable[[#This Row],[Order Date]])/3,0)</f>
        <v>Q1</v>
      </c>
      <c r="E386" s="1">
        <f t="shared" si="11"/>
        <v>3</v>
      </c>
      <c r="F386" s="1" t="str">
        <f>TEXT(SalesDataTable[[#This Row],[Order Date]],"MMM")</f>
        <v>Mar</v>
      </c>
      <c r="G386" s="6" t="s">
        <v>37</v>
      </c>
      <c r="H386" s="6" t="s">
        <v>50</v>
      </c>
      <c r="I386" s="6" t="s">
        <v>19</v>
      </c>
      <c r="J386" s="6" t="s">
        <v>20</v>
      </c>
      <c r="K386" s="6" t="s">
        <v>21</v>
      </c>
      <c r="L386" s="6" t="s">
        <v>43</v>
      </c>
      <c r="M386" s="11">
        <v>2</v>
      </c>
      <c r="N386" s="8">
        <v>40.090000000000003</v>
      </c>
      <c r="O386" s="9">
        <v>0</v>
      </c>
      <c r="P386" s="8">
        <v>17.2</v>
      </c>
      <c r="Q386" s="8">
        <v>80.180000000000007</v>
      </c>
      <c r="R386" s="8">
        <v>34.4</v>
      </c>
      <c r="S386" s="8">
        <v>45.780000000000008</v>
      </c>
      <c r="T386" s="10">
        <v>0.57096532801197308</v>
      </c>
      <c r="U386" s="7"/>
      <c r="V386" s="10"/>
      <c r="W386" s="11"/>
      <c r="X386" s="10"/>
    </row>
    <row r="387" spans="1:24" ht="15.6">
      <c r="A387" s="4">
        <v>3587</v>
      </c>
      <c r="B387" s="5">
        <v>46100</v>
      </c>
      <c r="C387" s="1">
        <f t="shared" ref="C387:C450" si="12">YEAR(B387)</f>
        <v>2026</v>
      </c>
      <c r="D387" s="1" t="str">
        <f>"Q" &amp;ROUNDUP(MONTH(SalesDataTable[[#This Row],[Order Date]])/3,0)</f>
        <v>Q1</v>
      </c>
      <c r="E387" s="1">
        <f t="shared" ref="E387:E450" si="13">MONTH(B387)</f>
        <v>3</v>
      </c>
      <c r="F387" s="1" t="str">
        <f>TEXT(SalesDataTable[[#This Row],[Order Date]],"MMM")</f>
        <v>Mar</v>
      </c>
      <c r="G387" s="6" t="s">
        <v>37</v>
      </c>
      <c r="H387" s="6" t="s">
        <v>48</v>
      </c>
      <c r="I387" s="6" t="s">
        <v>19</v>
      </c>
      <c r="J387" s="6" t="s">
        <v>20</v>
      </c>
      <c r="K387" s="6" t="s">
        <v>51</v>
      </c>
      <c r="L387" s="6" t="s">
        <v>52</v>
      </c>
      <c r="M387" s="11">
        <v>1</v>
      </c>
      <c r="N387" s="8">
        <v>39.47</v>
      </c>
      <c r="O387" s="9">
        <v>0</v>
      </c>
      <c r="P387" s="8">
        <v>15.02</v>
      </c>
      <c r="Q387" s="8">
        <v>39.47</v>
      </c>
      <c r="R387" s="8">
        <v>15.02</v>
      </c>
      <c r="S387" s="8">
        <v>24.45</v>
      </c>
      <c r="T387" s="10">
        <v>0.61945781606283257</v>
      </c>
      <c r="U387" s="7"/>
      <c r="V387" s="10"/>
      <c r="W387" s="11"/>
      <c r="X387" s="10"/>
    </row>
    <row r="388" spans="1:24" ht="15.6">
      <c r="A388" s="4">
        <v>3706</v>
      </c>
      <c r="B388" s="5">
        <v>46100</v>
      </c>
      <c r="C388" s="1">
        <f t="shared" si="12"/>
        <v>2026</v>
      </c>
      <c r="D388" s="1" t="str">
        <f>"Q" &amp;ROUNDUP(MONTH(SalesDataTable[[#This Row],[Order Date]])/3,0)</f>
        <v>Q1</v>
      </c>
      <c r="E388" s="1">
        <f t="shared" si="13"/>
        <v>3</v>
      </c>
      <c r="F388" s="1" t="str">
        <f>TEXT(SalesDataTable[[#This Row],[Order Date]],"MMM")</f>
        <v>Mar</v>
      </c>
      <c r="G388" s="6" t="s">
        <v>17</v>
      </c>
      <c r="H388" s="6" t="s">
        <v>18</v>
      </c>
      <c r="I388" s="6" t="s">
        <v>19</v>
      </c>
      <c r="J388" s="6" t="s">
        <v>20</v>
      </c>
      <c r="K388" s="6" t="s">
        <v>21</v>
      </c>
      <c r="L388" s="6" t="s">
        <v>47</v>
      </c>
      <c r="M388" s="11">
        <v>2</v>
      </c>
      <c r="N388" s="8">
        <v>103.42</v>
      </c>
      <c r="O388" s="9">
        <v>0</v>
      </c>
      <c r="P388" s="8">
        <v>49.51</v>
      </c>
      <c r="Q388" s="8">
        <v>206.84</v>
      </c>
      <c r="R388" s="8">
        <v>99.02</v>
      </c>
      <c r="S388" s="8">
        <v>107.82000000000001</v>
      </c>
      <c r="T388" s="10">
        <v>0.52127248114484626</v>
      </c>
      <c r="U388" s="7"/>
      <c r="V388" s="10"/>
      <c r="W388" s="11"/>
      <c r="X388" s="10"/>
    </row>
    <row r="389" spans="1:24" ht="15.6">
      <c r="A389" s="4">
        <v>4121</v>
      </c>
      <c r="B389" s="5">
        <v>46100</v>
      </c>
      <c r="C389" s="1">
        <f t="shared" si="12"/>
        <v>2026</v>
      </c>
      <c r="D389" s="1" t="str">
        <f>"Q" &amp;ROUNDUP(MONTH(SalesDataTable[[#This Row],[Order Date]])/3,0)</f>
        <v>Q1</v>
      </c>
      <c r="E389" s="1">
        <f t="shared" si="13"/>
        <v>3</v>
      </c>
      <c r="F389" s="1" t="str">
        <f>TEXT(SalesDataTable[[#This Row],[Order Date]],"MMM")</f>
        <v>Mar</v>
      </c>
      <c r="G389" s="6" t="s">
        <v>17</v>
      </c>
      <c r="H389" s="6" t="s">
        <v>18</v>
      </c>
      <c r="I389" s="6" t="s">
        <v>19</v>
      </c>
      <c r="J389" s="6" t="s">
        <v>20</v>
      </c>
      <c r="K389" s="6" t="s">
        <v>31</v>
      </c>
      <c r="L389" s="6" t="s">
        <v>65</v>
      </c>
      <c r="M389" s="11">
        <v>4</v>
      </c>
      <c r="N389" s="8">
        <v>161.93</v>
      </c>
      <c r="O389" s="9">
        <v>0.15</v>
      </c>
      <c r="P389" s="8">
        <v>88</v>
      </c>
      <c r="Q389" s="8">
        <v>550.56200000000001</v>
      </c>
      <c r="R389" s="8">
        <v>352</v>
      </c>
      <c r="S389" s="8">
        <v>198.56200000000001</v>
      </c>
      <c r="T389" s="10">
        <v>0.36065329608654428</v>
      </c>
      <c r="U389" s="7"/>
      <c r="V389" s="10"/>
      <c r="W389" s="11"/>
      <c r="X389" s="10"/>
    </row>
    <row r="390" spans="1:24" ht="15.6">
      <c r="A390" s="4">
        <v>1047</v>
      </c>
      <c r="B390" s="5">
        <v>46101</v>
      </c>
      <c r="C390" s="1">
        <f t="shared" si="12"/>
        <v>2026</v>
      </c>
      <c r="D390" s="1" t="str">
        <f>"Q" &amp;ROUNDUP(MONTH(SalesDataTable[[#This Row],[Order Date]])/3,0)</f>
        <v>Q1</v>
      </c>
      <c r="E390" s="1">
        <f t="shared" si="13"/>
        <v>3</v>
      </c>
      <c r="F390" s="1" t="str">
        <f>TEXT(SalesDataTable[[#This Row],[Order Date]],"MMM")</f>
        <v>Mar</v>
      </c>
      <c r="G390" s="6" t="s">
        <v>17</v>
      </c>
      <c r="H390" s="6" t="s">
        <v>18</v>
      </c>
      <c r="I390" s="6" t="s">
        <v>19</v>
      </c>
      <c r="J390" s="6" t="s">
        <v>20</v>
      </c>
      <c r="K390" s="6" t="s">
        <v>31</v>
      </c>
      <c r="L390" s="6" t="s">
        <v>49</v>
      </c>
      <c r="M390" s="11">
        <v>2</v>
      </c>
      <c r="N390" s="8">
        <v>46.21</v>
      </c>
      <c r="O390" s="9">
        <v>0.05</v>
      </c>
      <c r="P390" s="8">
        <v>18.37</v>
      </c>
      <c r="Q390" s="8">
        <v>87.798999999999992</v>
      </c>
      <c r="R390" s="8">
        <v>36.74</v>
      </c>
      <c r="S390" s="8">
        <v>51.05899999999999</v>
      </c>
      <c r="T390" s="10">
        <v>0.58154420893176451</v>
      </c>
      <c r="U390" s="7"/>
      <c r="V390" s="10"/>
      <c r="W390" s="11"/>
      <c r="X390" s="10"/>
    </row>
    <row r="391" spans="1:24" ht="15.6">
      <c r="A391" s="4">
        <v>1142</v>
      </c>
      <c r="B391" s="5">
        <v>46101</v>
      </c>
      <c r="C391" s="1">
        <f t="shared" si="12"/>
        <v>2026</v>
      </c>
      <c r="D391" s="1" t="str">
        <f>"Q" &amp;ROUNDUP(MONTH(SalesDataTable[[#This Row],[Order Date]])/3,0)</f>
        <v>Q1</v>
      </c>
      <c r="E391" s="1">
        <f t="shared" si="13"/>
        <v>3</v>
      </c>
      <c r="F391" s="1" t="str">
        <f>TEXT(SalesDataTable[[#This Row],[Order Date]],"MMM")</f>
        <v>Mar</v>
      </c>
      <c r="G391" s="6" t="s">
        <v>23</v>
      </c>
      <c r="H391" s="6" t="s">
        <v>58</v>
      </c>
      <c r="I391" s="6" t="s">
        <v>19</v>
      </c>
      <c r="J391" s="6" t="s">
        <v>30</v>
      </c>
      <c r="K391" s="6" t="s">
        <v>40</v>
      </c>
      <c r="L391" s="6" t="s">
        <v>68</v>
      </c>
      <c r="M391" s="11">
        <v>3</v>
      </c>
      <c r="N391" s="8">
        <v>125.85</v>
      </c>
      <c r="O391" s="9">
        <v>0</v>
      </c>
      <c r="P391" s="8">
        <v>59.19</v>
      </c>
      <c r="Q391" s="8">
        <v>377.54999999999995</v>
      </c>
      <c r="R391" s="8">
        <v>177.57</v>
      </c>
      <c r="S391" s="8">
        <v>199.97999999999996</v>
      </c>
      <c r="T391" s="10">
        <v>0.52967818831942781</v>
      </c>
      <c r="U391" s="7"/>
      <c r="V391" s="10"/>
      <c r="W391" s="11"/>
      <c r="X391" s="10"/>
    </row>
    <row r="392" spans="1:24" ht="15.6">
      <c r="A392" s="4">
        <v>2232</v>
      </c>
      <c r="B392" s="5">
        <v>46101</v>
      </c>
      <c r="C392" s="1">
        <f t="shared" si="12"/>
        <v>2026</v>
      </c>
      <c r="D392" s="1" t="str">
        <f>"Q" &amp;ROUNDUP(MONTH(SalesDataTable[[#This Row],[Order Date]])/3,0)</f>
        <v>Q1</v>
      </c>
      <c r="E392" s="1">
        <f t="shared" si="13"/>
        <v>3</v>
      </c>
      <c r="F392" s="1" t="str">
        <f>TEXT(SalesDataTable[[#This Row],[Order Date]],"MMM")</f>
        <v>Mar</v>
      </c>
      <c r="G392" s="6" t="s">
        <v>37</v>
      </c>
      <c r="H392" s="6" t="s">
        <v>64</v>
      </c>
      <c r="I392" s="6" t="s">
        <v>36</v>
      </c>
      <c r="J392" s="6" t="s">
        <v>30</v>
      </c>
      <c r="K392" s="6" t="s">
        <v>31</v>
      </c>
      <c r="L392" s="6" t="s">
        <v>32</v>
      </c>
      <c r="M392" s="11">
        <v>2</v>
      </c>
      <c r="N392" s="8">
        <v>36.340000000000003</v>
      </c>
      <c r="O392" s="9">
        <v>0</v>
      </c>
      <c r="P392" s="8">
        <v>13.8</v>
      </c>
      <c r="Q392" s="8">
        <v>72.680000000000007</v>
      </c>
      <c r="R392" s="8">
        <v>27.6</v>
      </c>
      <c r="S392" s="8">
        <v>45.080000000000005</v>
      </c>
      <c r="T392" s="10">
        <v>0.620253164556962</v>
      </c>
      <c r="U392" s="7"/>
      <c r="V392" s="10"/>
      <c r="W392" s="11"/>
      <c r="X392" s="10"/>
    </row>
    <row r="393" spans="1:24" ht="15.6">
      <c r="A393" s="4">
        <v>2339</v>
      </c>
      <c r="B393" s="5">
        <v>46101</v>
      </c>
      <c r="C393" s="1">
        <f t="shared" si="12"/>
        <v>2026</v>
      </c>
      <c r="D393" s="1" t="str">
        <f>"Q" &amp;ROUNDUP(MONTH(SalesDataTable[[#This Row],[Order Date]])/3,0)</f>
        <v>Q1</v>
      </c>
      <c r="E393" s="1">
        <f t="shared" si="13"/>
        <v>3</v>
      </c>
      <c r="F393" s="1" t="str">
        <f>TEXT(SalesDataTable[[#This Row],[Order Date]],"MMM")</f>
        <v>Mar</v>
      </c>
      <c r="G393" s="6" t="s">
        <v>23</v>
      </c>
      <c r="H393" s="6" t="s">
        <v>60</v>
      </c>
      <c r="I393" s="6" t="s">
        <v>45</v>
      </c>
      <c r="J393" s="6" t="s">
        <v>30</v>
      </c>
      <c r="K393" s="6" t="s">
        <v>21</v>
      </c>
      <c r="L393" s="6" t="s">
        <v>39</v>
      </c>
      <c r="M393" s="11">
        <v>2</v>
      </c>
      <c r="N393" s="8">
        <v>51.29</v>
      </c>
      <c r="O393" s="9">
        <v>0</v>
      </c>
      <c r="P393" s="8">
        <v>23.15</v>
      </c>
      <c r="Q393" s="8">
        <v>102.58</v>
      </c>
      <c r="R393" s="8">
        <v>46.3</v>
      </c>
      <c r="S393" s="8">
        <v>56.28</v>
      </c>
      <c r="T393" s="10">
        <v>0.54864496003119523</v>
      </c>
      <c r="U393" s="7"/>
      <c r="V393" s="10"/>
      <c r="W393" s="11"/>
      <c r="X393" s="10"/>
    </row>
    <row r="394" spans="1:24" ht="15.6">
      <c r="A394" s="4">
        <v>3611</v>
      </c>
      <c r="B394" s="5">
        <v>46101</v>
      </c>
      <c r="C394" s="1">
        <f t="shared" si="12"/>
        <v>2026</v>
      </c>
      <c r="D394" s="1" t="str">
        <f>"Q" &amp;ROUNDUP(MONTH(SalesDataTable[[#This Row],[Order Date]])/3,0)</f>
        <v>Q1</v>
      </c>
      <c r="E394" s="1">
        <f t="shared" si="13"/>
        <v>3</v>
      </c>
      <c r="F394" s="1" t="str">
        <f>TEXT(SalesDataTable[[#This Row],[Order Date]],"MMM")</f>
        <v>Mar</v>
      </c>
      <c r="G394" s="6" t="s">
        <v>23</v>
      </c>
      <c r="H394" s="6" t="s">
        <v>24</v>
      </c>
      <c r="I394" s="6" t="s">
        <v>25</v>
      </c>
      <c r="J394" s="6" t="s">
        <v>33</v>
      </c>
      <c r="K394" s="6" t="s">
        <v>21</v>
      </c>
      <c r="L394" s="6" t="s">
        <v>43</v>
      </c>
      <c r="M394" s="11">
        <v>6</v>
      </c>
      <c r="N394" s="8">
        <v>40.89</v>
      </c>
      <c r="O394" s="9">
        <v>0.1</v>
      </c>
      <c r="P394" s="8">
        <v>16.84</v>
      </c>
      <c r="Q394" s="8">
        <v>220.80600000000001</v>
      </c>
      <c r="R394" s="8">
        <v>101.03999999999999</v>
      </c>
      <c r="S394" s="8">
        <v>119.76600000000002</v>
      </c>
      <c r="T394" s="10">
        <v>0.54240373902883077</v>
      </c>
      <c r="U394" s="7"/>
      <c r="V394" s="10"/>
      <c r="W394" s="11"/>
      <c r="X394" s="10"/>
    </row>
    <row r="395" spans="1:24" ht="15.6">
      <c r="A395" s="4">
        <v>3953</v>
      </c>
      <c r="B395" s="5">
        <v>46101</v>
      </c>
      <c r="C395" s="1">
        <f t="shared" si="12"/>
        <v>2026</v>
      </c>
      <c r="D395" s="1" t="str">
        <f>"Q" &amp;ROUNDUP(MONTH(SalesDataTable[[#This Row],[Order Date]])/3,0)</f>
        <v>Q1</v>
      </c>
      <c r="E395" s="1">
        <f t="shared" si="13"/>
        <v>3</v>
      </c>
      <c r="F395" s="1" t="str">
        <f>TEXT(SalesDataTable[[#This Row],[Order Date]],"MMM")</f>
        <v>Mar</v>
      </c>
      <c r="G395" s="6" t="s">
        <v>23</v>
      </c>
      <c r="H395" s="6" t="s">
        <v>66</v>
      </c>
      <c r="I395" s="6" t="s">
        <v>19</v>
      </c>
      <c r="J395" s="6" t="s">
        <v>30</v>
      </c>
      <c r="K395" s="6" t="s">
        <v>51</v>
      </c>
      <c r="L395" s="6" t="s">
        <v>55</v>
      </c>
      <c r="M395" s="11">
        <v>1</v>
      </c>
      <c r="N395" s="8">
        <v>120.63</v>
      </c>
      <c r="O395" s="9">
        <v>0</v>
      </c>
      <c r="P395" s="8">
        <v>70.28</v>
      </c>
      <c r="Q395" s="8">
        <v>120.63</v>
      </c>
      <c r="R395" s="8">
        <v>70.28</v>
      </c>
      <c r="S395" s="8">
        <v>50.349999999999994</v>
      </c>
      <c r="T395" s="10">
        <v>0.41739202520102792</v>
      </c>
      <c r="U395" s="7"/>
      <c r="V395" s="10"/>
      <c r="W395" s="11"/>
      <c r="X395" s="10"/>
    </row>
    <row r="396" spans="1:24" ht="15.6">
      <c r="A396" s="4">
        <v>4253</v>
      </c>
      <c r="B396" s="5">
        <v>46101</v>
      </c>
      <c r="C396" s="1">
        <f t="shared" si="12"/>
        <v>2026</v>
      </c>
      <c r="D396" s="1" t="str">
        <f>"Q" &amp;ROUNDUP(MONTH(SalesDataTable[[#This Row],[Order Date]])/3,0)</f>
        <v>Q1</v>
      </c>
      <c r="E396" s="1">
        <f t="shared" si="13"/>
        <v>3</v>
      </c>
      <c r="F396" s="1" t="str">
        <f>TEXT(SalesDataTable[[#This Row],[Order Date]],"MMM")</f>
        <v>Mar</v>
      </c>
      <c r="G396" s="6" t="s">
        <v>37</v>
      </c>
      <c r="H396" s="6" t="s">
        <v>64</v>
      </c>
      <c r="I396" s="6" t="s">
        <v>25</v>
      </c>
      <c r="J396" s="6" t="s">
        <v>30</v>
      </c>
      <c r="K396" s="6" t="s">
        <v>21</v>
      </c>
      <c r="L396" s="6" t="s">
        <v>22</v>
      </c>
      <c r="M396" s="11">
        <v>5</v>
      </c>
      <c r="N396" s="8">
        <v>82.64</v>
      </c>
      <c r="O396" s="9">
        <v>0.1</v>
      </c>
      <c r="P396" s="8">
        <v>43.52</v>
      </c>
      <c r="Q396" s="8">
        <v>371.88</v>
      </c>
      <c r="R396" s="8">
        <v>217.60000000000002</v>
      </c>
      <c r="S396" s="8">
        <v>154.27999999999997</v>
      </c>
      <c r="T396" s="10">
        <v>0.41486501021834993</v>
      </c>
      <c r="U396" s="7"/>
      <c r="V396" s="10"/>
      <c r="W396" s="11"/>
      <c r="X396" s="10"/>
    </row>
    <row r="397" spans="1:24" ht="15.6">
      <c r="A397" s="4">
        <v>4952</v>
      </c>
      <c r="B397" s="5">
        <v>46101</v>
      </c>
      <c r="C397" s="1">
        <f t="shared" si="12"/>
        <v>2026</v>
      </c>
      <c r="D397" s="1" t="str">
        <f>"Q" &amp;ROUNDUP(MONTH(SalesDataTable[[#This Row],[Order Date]])/3,0)</f>
        <v>Q1</v>
      </c>
      <c r="E397" s="1">
        <f t="shared" si="13"/>
        <v>3</v>
      </c>
      <c r="F397" s="1" t="str">
        <f>TEXT(SalesDataTable[[#This Row],[Order Date]],"MMM")</f>
        <v>Mar</v>
      </c>
      <c r="G397" s="6" t="s">
        <v>23</v>
      </c>
      <c r="H397" s="6" t="s">
        <v>44</v>
      </c>
      <c r="I397" s="6" t="s">
        <v>19</v>
      </c>
      <c r="J397" s="6" t="s">
        <v>33</v>
      </c>
      <c r="K397" s="6" t="s">
        <v>26</v>
      </c>
      <c r="L397" s="6" t="s">
        <v>63</v>
      </c>
      <c r="M397" s="11">
        <v>2</v>
      </c>
      <c r="N397" s="8">
        <v>72.459999999999994</v>
      </c>
      <c r="O397" s="9">
        <v>0</v>
      </c>
      <c r="P397" s="8">
        <v>33.31</v>
      </c>
      <c r="Q397" s="8">
        <v>144.91999999999999</v>
      </c>
      <c r="R397" s="8">
        <v>66.62</v>
      </c>
      <c r="S397" s="8">
        <v>78.299999999999983</v>
      </c>
      <c r="T397" s="10">
        <v>0.54029809550096597</v>
      </c>
      <c r="U397" s="7"/>
      <c r="V397" s="10"/>
      <c r="W397" s="11"/>
      <c r="X397" s="10"/>
    </row>
    <row r="398" spans="1:24" ht="15.6">
      <c r="A398" s="4">
        <v>5016</v>
      </c>
      <c r="B398" s="5">
        <v>46101</v>
      </c>
      <c r="C398" s="1">
        <f t="shared" si="12"/>
        <v>2026</v>
      </c>
      <c r="D398" s="1" t="str">
        <f>"Q" &amp;ROUNDUP(MONTH(SalesDataTable[[#This Row],[Order Date]])/3,0)</f>
        <v>Q1</v>
      </c>
      <c r="E398" s="1">
        <f t="shared" si="13"/>
        <v>3</v>
      </c>
      <c r="F398" s="1" t="str">
        <f>TEXT(SalesDataTable[[#This Row],[Order Date]],"MMM")</f>
        <v>Mar</v>
      </c>
      <c r="G398" s="6" t="s">
        <v>23</v>
      </c>
      <c r="H398" s="6" t="s">
        <v>60</v>
      </c>
      <c r="I398" s="6" t="s">
        <v>45</v>
      </c>
      <c r="J398" s="6" t="s">
        <v>30</v>
      </c>
      <c r="K398" s="6" t="s">
        <v>51</v>
      </c>
      <c r="L398" s="6" t="s">
        <v>52</v>
      </c>
      <c r="M398" s="11">
        <v>2</v>
      </c>
      <c r="N398" s="8">
        <v>40.659999999999997</v>
      </c>
      <c r="O398" s="9">
        <v>0.1</v>
      </c>
      <c r="P398" s="8">
        <v>14.63</v>
      </c>
      <c r="Q398" s="8">
        <v>73.188000000000002</v>
      </c>
      <c r="R398" s="8">
        <v>29.26</v>
      </c>
      <c r="S398" s="8">
        <v>43.927999999999997</v>
      </c>
      <c r="T398" s="10">
        <v>0.60020768431983385</v>
      </c>
      <c r="U398" s="7"/>
      <c r="V398" s="10"/>
      <c r="W398" s="11"/>
      <c r="X398" s="10"/>
    </row>
    <row r="399" spans="1:24" ht="15.6">
      <c r="A399" s="4">
        <v>839</v>
      </c>
      <c r="B399" s="5">
        <v>46102</v>
      </c>
      <c r="C399" s="1">
        <f t="shared" si="12"/>
        <v>2026</v>
      </c>
      <c r="D399" s="1" t="str">
        <f>"Q" &amp;ROUNDUP(MONTH(SalesDataTable[[#This Row],[Order Date]])/3,0)</f>
        <v>Q1</v>
      </c>
      <c r="E399" s="1">
        <f t="shared" si="13"/>
        <v>3</v>
      </c>
      <c r="F399" s="1" t="str">
        <f>TEXT(SalesDataTable[[#This Row],[Order Date]],"MMM")</f>
        <v>Mar</v>
      </c>
      <c r="G399" s="6" t="s">
        <v>23</v>
      </c>
      <c r="H399" s="6" t="s">
        <v>60</v>
      </c>
      <c r="I399" s="6" t="s">
        <v>45</v>
      </c>
      <c r="J399" s="6" t="s">
        <v>30</v>
      </c>
      <c r="K399" s="6" t="s">
        <v>21</v>
      </c>
      <c r="L399" s="6" t="s">
        <v>43</v>
      </c>
      <c r="M399" s="11">
        <v>1</v>
      </c>
      <c r="N399" s="8">
        <v>40.5</v>
      </c>
      <c r="O399" s="9">
        <v>0.05</v>
      </c>
      <c r="P399" s="8">
        <v>17.16</v>
      </c>
      <c r="Q399" s="8">
        <v>38.475000000000001</v>
      </c>
      <c r="R399" s="8">
        <v>17.16</v>
      </c>
      <c r="S399" s="8">
        <v>21.315000000000001</v>
      </c>
      <c r="T399" s="10">
        <v>0.55399610136452238</v>
      </c>
      <c r="U399" s="7"/>
      <c r="V399" s="10"/>
      <c r="W399" s="11"/>
      <c r="X399" s="10"/>
    </row>
    <row r="400" spans="1:24" ht="15.6">
      <c r="A400" s="4">
        <v>1382</v>
      </c>
      <c r="B400" s="5">
        <v>46102</v>
      </c>
      <c r="C400" s="1">
        <f t="shared" si="12"/>
        <v>2026</v>
      </c>
      <c r="D400" s="1" t="str">
        <f>"Q" &amp;ROUNDUP(MONTH(SalesDataTable[[#This Row],[Order Date]])/3,0)</f>
        <v>Q1</v>
      </c>
      <c r="E400" s="1">
        <f t="shared" si="13"/>
        <v>3</v>
      </c>
      <c r="F400" s="1" t="str">
        <f>TEXT(SalesDataTable[[#This Row],[Order Date]],"MMM")</f>
        <v>Mar</v>
      </c>
      <c r="G400" s="6" t="s">
        <v>28</v>
      </c>
      <c r="H400" s="6" t="s">
        <v>29</v>
      </c>
      <c r="I400" s="6" t="s">
        <v>19</v>
      </c>
      <c r="J400" s="6" t="s">
        <v>33</v>
      </c>
      <c r="K400" s="6" t="s">
        <v>26</v>
      </c>
      <c r="L400" s="6" t="s">
        <v>63</v>
      </c>
      <c r="M400" s="11">
        <v>1</v>
      </c>
      <c r="N400" s="8">
        <v>72.16</v>
      </c>
      <c r="O400" s="9">
        <v>0</v>
      </c>
      <c r="P400" s="8">
        <v>33.11</v>
      </c>
      <c r="Q400" s="8">
        <v>72.16</v>
      </c>
      <c r="R400" s="8">
        <v>33.11</v>
      </c>
      <c r="S400" s="8">
        <v>39.049999999999997</v>
      </c>
      <c r="T400" s="10">
        <v>0.54115853658536583</v>
      </c>
      <c r="U400" s="7"/>
      <c r="V400" s="10"/>
      <c r="W400" s="11"/>
      <c r="X400" s="10"/>
    </row>
    <row r="401" spans="1:24" ht="15.6">
      <c r="A401" s="4">
        <v>1452</v>
      </c>
      <c r="B401" s="5">
        <v>46102</v>
      </c>
      <c r="C401" s="1">
        <f t="shared" si="12"/>
        <v>2026</v>
      </c>
      <c r="D401" s="1" t="str">
        <f>"Q" &amp;ROUNDUP(MONTH(SalesDataTable[[#This Row],[Order Date]])/3,0)</f>
        <v>Q1</v>
      </c>
      <c r="E401" s="1">
        <f t="shared" si="13"/>
        <v>3</v>
      </c>
      <c r="F401" s="1" t="str">
        <f>TEXT(SalesDataTable[[#This Row],[Order Date]],"MMM")</f>
        <v>Mar</v>
      </c>
      <c r="G401" s="6" t="s">
        <v>28</v>
      </c>
      <c r="H401" s="6" t="s">
        <v>42</v>
      </c>
      <c r="I401" s="6" t="s">
        <v>45</v>
      </c>
      <c r="J401" s="6" t="s">
        <v>33</v>
      </c>
      <c r="K401" s="6" t="s">
        <v>31</v>
      </c>
      <c r="L401" s="6" t="s">
        <v>65</v>
      </c>
      <c r="M401" s="11">
        <v>1</v>
      </c>
      <c r="N401" s="8">
        <v>161.93</v>
      </c>
      <c r="O401" s="9">
        <v>0.15</v>
      </c>
      <c r="P401" s="8">
        <v>87.5</v>
      </c>
      <c r="Q401" s="8">
        <v>137.6405</v>
      </c>
      <c r="R401" s="8">
        <v>87.5</v>
      </c>
      <c r="S401" s="8">
        <v>50.140500000000003</v>
      </c>
      <c r="T401" s="10">
        <v>0.36428594781332529</v>
      </c>
      <c r="U401" s="7"/>
      <c r="V401" s="10"/>
      <c r="W401" s="11"/>
      <c r="X401" s="10"/>
    </row>
    <row r="402" spans="1:24" ht="15.6">
      <c r="A402" s="4">
        <v>1845</v>
      </c>
      <c r="B402" s="5">
        <v>46102</v>
      </c>
      <c r="C402" s="1">
        <f t="shared" si="12"/>
        <v>2026</v>
      </c>
      <c r="D402" s="1" t="str">
        <f>"Q" &amp;ROUNDUP(MONTH(SalesDataTable[[#This Row],[Order Date]])/3,0)</f>
        <v>Q1</v>
      </c>
      <c r="E402" s="1">
        <f t="shared" si="13"/>
        <v>3</v>
      </c>
      <c r="F402" s="1" t="str">
        <f>TEXT(SalesDataTable[[#This Row],[Order Date]],"MMM")</f>
        <v>Mar</v>
      </c>
      <c r="G402" s="6" t="s">
        <v>17</v>
      </c>
      <c r="H402" s="6" t="s">
        <v>53</v>
      </c>
      <c r="I402" s="6" t="s">
        <v>19</v>
      </c>
      <c r="J402" s="6" t="s">
        <v>20</v>
      </c>
      <c r="K402" s="6" t="s">
        <v>40</v>
      </c>
      <c r="L402" s="6" t="s">
        <v>41</v>
      </c>
      <c r="M402" s="11">
        <v>3</v>
      </c>
      <c r="N402" s="8">
        <v>348.54</v>
      </c>
      <c r="O402" s="9">
        <v>0.1</v>
      </c>
      <c r="P402" s="8">
        <v>200.3</v>
      </c>
      <c r="Q402" s="8">
        <v>941.05800000000011</v>
      </c>
      <c r="R402" s="8">
        <v>600.90000000000009</v>
      </c>
      <c r="S402" s="8">
        <v>340.15800000000002</v>
      </c>
      <c r="T402" s="10">
        <v>0.36146337420222768</v>
      </c>
      <c r="U402" s="7"/>
      <c r="V402" s="10"/>
      <c r="W402" s="11"/>
      <c r="X402" s="10"/>
    </row>
    <row r="403" spans="1:24" ht="15.6">
      <c r="A403" s="4">
        <v>3560</v>
      </c>
      <c r="B403" s="5">
        <v>46102</v>
      </c>
      <c r="C403" s="1">
        <f t="shared" si="12"/>
        <v>2026</v>
      </c>
      <c r="D403" s="1" t="str">
        <f>"Q" &amp;ROUNDUP(MONTH(SalesDataTable[[#This Row],[Order Date]])/3,0)</f>
        <v>Q1</v>
      </c>
      <c r="E403" s="1">
        <f t="shared" si="13"/>
        <v>3</v>
      </c>
      <c r="F403" s="1" t="str">
        <f>TEXT(SalesDataTable[[#This Row],[Order Date]],"MMM")</f>
        <v>Mar</v>
      </c>
      <c r="G403" s="6" t="s">
        <v>28</v>
      </c>
      <c r="H403" s="6" t="s">
        <v>69</v>
      </c>
      <c r="I403" s="6" t="s">
        <v>19</v>
      </c>
      <c r="J403" s="6" t="s">
        <v>20</v>
      </c>
      <c r="K403" s="6" t="s">
        <v>51</v>
      </c>
      <c r="L403" s="6" t="s">
        <v>62</v>
      </c>
      <c r="M403" s="11">
        <v>3</v>
      </c>
      <c r="N403" s="8">
        <v>50.46</v>
      </c>
      <c r="O403" s="9">
        <v>0.1</v>
      </c>
      <c r="P403" s="8">
        <v>21.9</v>
      </c>
      <c r="Q403" s="8">
        <v>136.24199999999999</v>
      </c>
      <c r="R403" s="8">
        <v>65.699999999999989</v>
      </c>
      <c r="S403" s="8">
        <v>70.542000000000002</v>
      </c>
      <c r="T403" s="10">
        <v>0.51776985070683057</v>
      </c>
      <c r="U403" s="7"/>
      <c r="V403" s="10"/>
      <c r="W403" s="11"/>
      <c r="X403" s="10"/>
    </row>
    <row r="404" spans="1:24" ht="15.6">
      <c r="A404" s="4">
        <v>4059</v>
      </c>
      <c r="B404" s="5">
        <v>46102</v>
      </c>
      <c r="C404" s="1">
        <f t="shared" si="12"/>
        <v>2026</v>
      </c>
      <c r="D404" s="1" t="str">
        <f>"Q" &amp;ROUNDUP(MONTH(SalesDataTable[[#This Row],[Order Date]])/3,0)</f>
        <v>Q1</v>
      </c>
      <c r="E404" s="1">
        <f t="shared" si="13"/>
        <v>3</v>
      </c>
      <c r="F404" s="1" t="str">
        <f>TEXT(SalesDataTable[[#This Row],[Order Date]],"MMM")</f>
        <v>Mar</v>
      </c>
      <c r="G404" s="6" t="s">
        <v>37</v>
      </c>
      <c r="H404" s="6" t="s">
        <v>64</v>
      </c>
      <c r="I404" s="6" t="s">
        <v>45</v>
      </c>
      <c r="J404" s="6" t="s">
        <v>30</v>
      </c>
      <c r="K404" s="6" t="s">
        <v>40</v>
      </c>
      <c r="L404" s="6" t="s">
        <v>57</v>
      </c>
      <c r="M404" s="11">
        <v>1</v>
      </c>
      <c r="N404" s="8">
        <v>83.62</v>
      </c>
      <c r="O404" s="9">
        <v>0</v>
      </c>
      <c r="P404" s="8">
        <v>39.15</v>
      </c>
      <c r="Q404" s="8">
        <v>83.62</v>
      </c>
      <c r="R404" s="8">
        <v>39.15</v>
      </c>
      <c r="S404" s="8">
        <v>44.470000000000006</v>
      </c>
      <c r="T404" s="10">
        <v>0.53181057163358048</v>
      </c>
      <c r="U404" s="7"/>
      <c r="V404" s="10"/>
      <c r="W404" s="11"/>
      <c r="X404" s="10"/>
    </row>
    <row r="405" spans="1:24" ht="15.6">
      <c r="A405" s="4">
        <v>4731</v>
      </c>
      <c r="B405" s="5">
        <v>46102</v>
      </c>
      <c r="C405" s="1">
        <f t="shared" si="12"/>
        <v>2026</v>
      </c>
      <c r="D405" s="1" t="str">
        <f>"Q" &amp;ROUNDUP(MONTH(SalesDataTable[[#This Row],[Order Date]])/3,0)</f>
        <v>Q1</v>
      </c>
      <c r="E405" s="1">
        <f t="shared" si="13"/>
        <v>3</v>
      </c>
      <c r="F405" s="1" t="str">
        <f>TEXT(SalesDataTable[[#This Row],[Order Date]],"MMM")</f>
        <v>Mar</v>
      </c>
      <c r="G405" s="6" t="s">
        <v>23</v>
      </c>
      <c r="H405" s="6" t="s">
        <v>60</v>
      </c>
      <c r="I405" s="6" t="s">
        <v>25</v>
      </c>
      <c r="J405" s="6" t="s">
        <v>33</v>
      </c>
      <c r="K405" s="6" t="s">
        <v>21</v>
      </c>
      <c r="L405" s="6" t="s">
        <v>39</v>
      </c>
      <c r="M405" s="11">
        <v>6</v>
      </c>
      <c r="N405" s="8">
        <v>51.07</v>
      </c>
      <c r="O405" s="9">
        <v>0.1</v>
      </c>
      <c r="P405" s="8">
        <v>22.68</v>
      </c>
      <c r="Q405" s="8">
        <v>275.77800000000002</v>
      </c>
      <c r="R405" s="8">
        <v>136.07999999999998</v>
      </c>
      <c r="S405" s="8">
        <v>139.69800000000004</v>
      </c>
      <c r="T405" s="10">
        <v>0.50655962404542798</v>
      </c>
      <c r="U405" s="7"/>
      <c r="V405" s="10"/>
      <c r="W405" s="11"/>
      <c r="X405" s="10"/>
    </row>
    <row r="406" spans="1:24" ht="15.6">
      <c r="A406" s="4">
        <v>693</v>
      </c>
      <c r="B406" s="5">
        <v>46103</v>
      </c>
      <c r="C406" s="1">
        <f t="shared" si="12"/>
        <v>2026</v>
      </c>
      <c r="D406" s="1" t="str">
        <f>"Q" &amp;ROUNDUP(MONTH(SalesDataTable[[#This Row],[Order Date]])/3,0)</f>
        <v>Q1</v>
      </c>
      <c r="E406" s="1">
        <f t="shared" si="13"/>
        <v>3</v>
      </c>
      <c r="F406" s="1" t="str">
        <f>TEXT(SalesDataTable[[#This Row],[Order Date]],"MMM")</f>
        <v>Mar</v>
      </c>
      <c r="G406" s="6" t="s">
        <v>23</v>
      </c>
      <c r="H406" s="6" t="s">
        <v>58</v>
      </c>
      <c r="I406" s="6" t="s">
        <v>19</v>
      </c>
      <c r="J406" s="6" t="s">
        <v>30</v>
      </c>
      <c r="K406" s="6" t="s">
        <v>31</v>
      </c>
      <c r="L406" s="6" t="s">
        <v>49</v>
      </c>
      <c r="M406" s="11">
        <v>3</v>
      </c>
      <c r="N406" s="8">
        <v>47.02</v>
      </c>
      <c r="O406" s="9">
        <v>0.1</v>
      </c>
      <c r="P406" s="8">
        <v>17.989999999999998</v>
      </c>
      <c r="Q406" s="8">
        <v>126.95400000000001</v>
      </c>
      <c r="R406" s="8">
        <v>53.97</v>
      </c>
      <c r="S406" s="8">
        <v>72.984000000000009</v>
      </c>
      <c r="T406" s="10">
        <v>0.57488539155914742</v>
      </c>
      <c r="U406" s="7"/>
      <c r="V406" s="10"/>
      <c r="W406" s="11"/>
      <c r="X406" s="10"/>
    </row>
    <row r="407" spans="1:24" ht="15.6">
      <c r="A407" s="4">
        <v>1672</v>
      </c>
      <c r="B407" s="5">
        <v>46103</v>
      </c>
      <c r="C407" s="1">
        <f t="shared" si="12"/>
        <v>2026</v>
      </c>
      <c r="D407" s="1" t="str">
        <f>"Q" &amp;ROUNDUP(MONTH(SalesDataTable[[#This Row],[Order Date]])/3,0)</f>
        <v>Q1</v>
      </c>
      <c r="E407" s="1">
        <f t="shared" si="13"/>
        <v>3</v>
      </c>
      <c r="F407" s="1" t="str">
        <f>TEXT(SalesDataTable[[#This Row],[Order Date]],"MMM")</f>
        <v>Mar</v>
      </c>
      <c r="G407" s="6" t="s">
        <v>28</v>
      </c>
      <c r="H407" s="6" t="s">
        <v>42</v>
      </c>
      <c r="I407" s="6" t="s">
        <v>45</v>
      </c>
      <c r="J407" s="6" t="s">
        <v>20</v>
      </c>
      <c r="K407" s="6" t="s">
        <v>31</v>
      </c>
      <c r="L407" s="6" t="s">
        <v>49</v>
      </c>
      <c r="M407" s="11">
        <v>1</v>
      </c>
      <c r="N407" s="8">
        <v>47.1</v>
      </c>
      <c r="O407" s="9">
        <v>0.05</v>
      </c>
      <c r="P407" s="8">
        <v>18.48</v>
      </c>
      <c r="Q407" s="8">
        <v>44.744999999999997</v>
      </c>
      <c r="R407" s="8">
        <v>18.48</v>
      </c>
      <c r="S407" s="8">
        <v>26.264999999999997</v>
      </c>
      <c r="T407" s="10">
        <v>0.58699296010727453</v>
      </c>
      <c r="U407" s="7"/>
      <c r="V407" s="10"/>
      <c r="W407" s="11"/>
      <c r="X407" s="10"/>
    </row>
    <row r="408" spans="1:24" ht="15.6">
      <c r="A408" s="4">
        <v>2347</v>
      </c>
      <c r="B408" s="5">
        <v>46103</v>
      </c>
      <c r="C408" s="1">
        <f t="shared" si="12"/>
        <v>2026</v>
      </c>
      <c r="D408" s="1" t="str">
        <f>"Q" &amp;ROUNDUP(MONTH(SalesDataTable[[#This Row],[Order Date]])/3,0)</f>
        <v>Q1</v>
      </c>
      <c r="E408" s="1">
        <f t="shared" si="13"/>
        <v>3</v>
      </c>
      <c r="F408" s="1" t="str">
        <f>TEXT(SalesDataTable[[#This Row],[Order Date]],"MMM")</f>
        <v>Mar</v>
      </c>
      <c r="G408" s="6" t="s">
        <v>37</v>
      </c>
      <c r="H408" s="6" t="s">
        <v>64</v>
      </c>
      <c r="I408" s="6" t="s">
        <v>19</v>
      </c>
      <c r="J408" s="6" t="s">
        <v>20</v>
      </c>
      <c r="K408" s="6" t="s">
        <v>31</v>
      </c>
      <c r="L408" s="6" t="s">
        <v>61</v>
      </c>
      <c r="M408" s="11">
        <v>2</v>
      </c>
      <c r="N408" s="8">
        <v>131.38999999999999</v>
      </c>
      <c r="O408" s="9">
        <v>0</v>
      </c>
      <c r="P408" s="8">
        <v>66.91</v>
      </c>
      <c r="Q408" s="8">
        <v>262.77999999999997</v>
      </c>
      <c r="R408" s="8">
        <v>133.82</v>
      </c>
      <c r="S408" s="8">
        <v>128.95999999999998</v>
      </c>
      <c r="T408" s="10">
        <v>0.49075272090722277</v>
      </c>
      <c r="U408" s="7"/>
      <c r="V408" s="10"/>
      <c r="W408" s="11"/>
      <c r="X408" s="10"/>
    </row>
    <row r="409" spans="1:24" ht="15.6">
      <c r="A409" s="4">
        <v>2582</v>
      </c>
      <c r="B409" s="5">
        <v>46103</v>
      </c>
      <c r="C409" s="1">
        <f t="shared" si="12"/>
        <v>2026</v>
      </c>
      <c r="D409" s="1" t="str">
        <f>"Q" &amp;ROUNDUP(MONTH(SalesDataTable[[#This Row],[Order Date]])/3,0)</f>
        <v>Q1</v>
      </c>
      <c r="E409" s="1">
        <f t="shared" si="13"/>
        <v>3</v>
      </c>
      <c r="F409" s="1" t="str">
        <f>TEXT(SalesDataTable[[#This Row],[Order Date]],"MMM")</f>
        <v>Mar</v>
      </c>
      <c r="G409" s="6" t="s">
        <v>23</v>
      </c>
      <c r="H409" s="6" t="s">
        <v>24</v>
      </c>
      <c r="I409" s="6" t="s">
        <v>45</v>
      </c>
      <c r="J409" s="6" t="s">
        <v>30</v>
      </c>
      <c r="K409" s="6" t="s">
        <v>51</v>
      </c>
      <c r="L409" s="6" t="s">
        <v>55</v>
      </c>
      <c r="M409" s="11">
        <v>1</v>
      </c>
      <c r="N409" s="8">
        <v>120.16</v>
      </c>
      <c r="O409" s="9">
        <v>0.15</v>
      </c>
      <c r="P409" s="8">
        <v>68.33</v>
      </c>
      <c r="Q409" s="8">
        <v>102.136</v>
      </c>
      <c r="R409" s="8">
        <v>68.33</v>
      </c>
      <c r="S409" s="8">
        <v>33.805999999999997</v>
      </c>
      <c r="T409" s="10">
        <v>0.33099005247904756</v>
      </c>
      <c r="U409" s="7"/>
      <c r="V409" s="10"/>
      <c r="W409" s="11"/>
      <c r="X409" s="10"/>
    </row>
    <row r="410" spans="1:24" ht="15.6">
      <c r="A410" s="4">
        <v>2762</v>
      </c>
      <c r="B410" s="5">
        <v>46103</v>
      </c>
      <c r="C410" s="1">
        <f t="shared" si="12"/>
        <v>2026</v>
      </c>
      <c r="D410" s="1" t="str">
        <f>"Q" &amp;ROUNDUP(MONTH(SalesDataTable[[#This Row],[Order Date]])/3,0)</f>
        <v>Q1</v>
      </c>
      <c r="E410" s="1">
        <f t="shared" si="13"/>
        <v>3</v>
      </c>
      <c r="F410" s="1" t="str">
        <f>TEXT(SalesDataTable[[#This Row],[Order Date]],"MMM")</f>
        <v>Mar</v>
      </c>
      <c r="G410" s="6" t="s">
        <v>37</v>
      </c>
      <c r="H410" s="6" t="s">
        <v>50</v>
      </c>
      <c r="I410" s="6" t="s">
        <v>36</v>
      </c>
      <c r="J410" s="6" t="s">
        <v>20</v>
      </c>
      <c r="K410" s="6" t="s">
        <v>40</v>
      </c>
      <c r="L410" s="6" t="s">
        <v>46</v>
      </c>
      <c r="M410" s="11">
        <v>1</v>
      </c>
      <c r="N410" s="8">
        <v>196.48</v>
      </c>
      <c r="O410" s="9">
        <v>0</v>
      </c>
      <c r="P410" s="8">
        <v>101.29</v>
      </c>
      <c r="Q410" s="8">
        <v>196.48</v>
      </c>
      <c r="R410" s="8">
        <v>101.29</v>
      </c>
      <c r="S410" s="8">
        <v>95.189999999999984</v>
      </c>
      <c r="T410" s="10">
        <v>0.48447679153094458</v>
      </c>
      <c r="U410" s="7"/>
      <c r="V410" s="10"/>
      <c r="W410" s="11"/>
      <c r="X410" s="10"/>
    </row>
    <row r="411" spans="1:24" ht="15.6">
      <c r="A411" s="4">
        <v>4090</v>
      </c>
      <c r="B411" s="5">
        <v>46103</v>
      </c>
      <c r="C411" s="1">
        <f t="shared" si="12"/>
        <v>2026</v>
      </c>
      <c r="D411" s="1" t="str">
        <f>"Q" &amp;ROUNDUP(MONTH(SalesDataTable[[#This Row],[Order Date]])/3,0)</f>
        <v>Q1</v>
      </c>
      <c r="E411" s="1">
        <f t="shared" si="13"/>
        <v>3</v>
      </c>
      <c r="F411" s="1" t="str">
        <f>TEXT(SalesDataTable[[#This Row],[Order Date]],"MMM")</f>
        <v>Mar</v>
      </c>
      <c r="G411" s="6" t="s">
        <v>23</v>
      </c>
      <c r="H411" s="6" t="s">
        <v>58</v>
      </c>
      <c r="I411" s="6" t="s">
        <v>45</v>
      </c>
      <c r="J411" s="6" t="s">
        <v>33</v>
      </c>
      <c r="K411" s="6" t="s">
        <v>31</v>
      </c>
      <c r="L411" s="6" t="s">
        <v>32</v>
      </c>
      <c r="M411" s="11">
        <v>1</v>
      </c>
      <c r="N411" s="8">
        <v>36.520000000000003</v>
      </c>
      <c r="O411" s="9">
        <v>0</v>
      </c>
      <c r="P411" s="8">
        <v>13.96</v>
      </c>
      <c r="Q411" s="8">
        <v>36.520000000000003</v>
      </c>
      <c r="R411" s="8">
        <v>13.96</v>
      </c>
      <c r="S411" s="8">
        <v>22.560000000000002</v>
      </c>
      <c r="T411" s="10">
        <v>0.61774370208105145</v>
      </c>
      <c r="U411" s="7"/>
      <c r="V411" s="10"/>
      <c r="W411" s="11"/>
      <c r="X411" s="10"/>
    </row>
    <row r="412" spans="1:24" ht="15.6">
      <c r="A412" s="4">
        <v>4491</v>
      </c>
      <c r="B412" s="5">
        <v>46103</v>
      </c>
      <c r="C412" s="1">
        <f t="shared" si="12"/>
        <v>2026</v>
      </c>
      <c r="D412" s="1" t="str">
        <f>"Q" &amp;ROUNDUP(MONTH(SalesDataTable[[#This Row],[Order Date]])/3,0)</f>
        <v>Q1</v>
      </c>
      <c r="E412" s="1">
        <f t="shared" si="13"/>
        <v>3</v>
      </c>
      <c r="F412" s="1" t="str">
        <f>TEXT(SalesDataTable[[#This Row],[Order Date]],"MMM")</f>
        <v>Mar</v>
      </c>
      <c r="G412" s="6" t="s">
        <v>23</v>
      </c>
      <c r="H412" s="6" t="s">
        <v>60</v>
      </c>
      <c r="I412" s="6" t="s">
        <v>36</v>
      </c>
      <c r="J412" s="6" t="s">
        <v>33</v>
      </c>
      <c r="K412" s="6" t="s">
        <v>51</v>
      </c>
      <c r="L412" s="6" t="s">
        <v>62</v>
      </c>
      <c r="M412" s="11">
        <v>4</v>
      </c>
      <c r="N412" s="8">
        <v>49.71</v>
      </c>
      <c r="O412" s="9">
        <v>0.1</v>
      </c>
      <c r="P412" s="8">
        <v>22.46</v>
      </c>
      <c r="Q412" s="8">
        <v>178.95600000000002</v>
      </c>
      <c r="R412" s="8">
        <v>89.84</v>
      </c>
      <c r="S412" s="8">
        <v>89.116000000000014</v>
      </c>
      <c r="T412" s="10">
        <v>0.49797715639598561</v>
      </c>
      <c r="U412" s="7"/>
      <c r="V412" s="10"/>
      <c r="W412" s="11"/>
      <c r="X412" s="10"/>
    </row>
    <row r="413" spans="1:24" ht="15.6">
      <c r="A413" s="4">
        <v>4678</v>
      </c>
      <c r="B413" s="5">
        <v>46103</v>
      </c>
      <c r="C413" s="1">
        <f t="shared" si="12"/>
        <v>2026</v>
      </c>
      <c r="D413" s="1" t="str">
        <f>"Q" &amp;ROUNDUP(MONTH(SalesDataTable[[#This Row],[Order Date]])/3,0)</f>
        <v>Q1</v>
      </c>
      <c r="E413" s="1">
        <f t="shared" si="13"/>
        <v>3</v>
      </c>
      <c r="F413" s="1" t="str">
        <f>TEXT(SalesDataTable[[#This Row],[Order Date]],"MMM")</f>
        <v>Mar</v>
      </c>
      <c r="G413" s="6" t="s">
        <v>17</v>
      </c>
      <c r="H413" s="6" t="s">
        <v>18</v>
      </c>
      <c r="I413" s="6" t="s">
        <v>19</v>
      </c>
      <c r="J413" s="6" t="s">
        <v>20</v>
      </c>
      <c r="K413" s="6" t="s">
        <v>40</v>
      </c>
      <c r="L413" s="6" t="s">
        <v>57</v>
      </c>
      <c r="M413" s="11">
        <v>1</v>
      </c>
      <c r="N413" s="8">
        <v>81.209999999999994</v>
      </c>
      <c r="O413" s="9">
        <v>0.05</v>
      </c>
      <c r="P413" s="8">
        <v>40.44</v>
      </c>
      <c r="Q413" s="8">
        <v>77.149499999999989</v>
      </c>
      <c r="R413" s="8">
        <v>40.44</v>
      </c>
      <c r="S413" s="8">
        <v>36.709499999999991</v>
      </c>
      <c r="T413" s="10">
        <v>0.47582291524896464</v>
      </c>
      <c r="U413" s="7"/>
      <c r="V413" s="10"/>
      <c r="W413" s="11"/>
      <c r="X413" s="10"/>
    </row>
    <row r="414" spans="1:24" ht="15.6">
      <c r="A414" s="4">
        <v>1189</v>
      </c>
      <c r="B414" s="5">
        <v>46104</v>
      </c>
      <c r="C414" s="1">
        <f t="shared" si="12"/>
        <v>2026</v>
      </c>
      <c r="D414" s="1" t="str">
        <f>"Q" &amp;ROUNDUP(MONTH(SalesDataTable[[#This Row],[Order Date]])/3,0)</f>
        <v>Q1</v>
      </c>
      <c r="E414" s="1">
        <f t="shared" si="13"/>
        <v>3</v>
      </c>
      <c r="F414" s="1" t="str">
        <f>TEXT(SalesDataTable[[#This Row],[Order Date]],"MMM")</f>
        <v>Mar</v>
      </c>
      <c r="G414" s="6" t="s">
        <v>37</v>
      </c>
      <c r="H414" s="6" t="s">
        <v>64</v>
      </c>
      <c r="I414" s="6" t="s">
        <v>19</v>
      </c>
      <c r="J414" s="6" t="s">
        <v>30</v>
      </c>
      <c r="K414" s="6" t="s">
        <v>21</v>
      </c>
      <c r="L414" s="6" t="s">
        <v>47</v>
      </c>
      <c r="M414" s="11">
        <v>2</v>
      </c>
      <c r="N414" s="8">
        <v>103.22</v>
      </c>
      <c r="O414" s="9">
        <v>0</v>
      </c>
      <c r="P414" s="8">
        <v>51.33</v>
      </c>
      <c r="Q414" s="8">
        <v>206.44</v>
      </c>
      <c r="R414" s="8">
        <v>102.66</v>
      </c>
      <c r="S414" s="8">
        <v>103.78</v>
      </c>
      <c r="T414" s="10">
        <v>0.50271265258670805</v>
      </c>
      <c r="U414" s="7"/>
      <c r="V414" s="10"/>
      <c r="W414" s="11"/>
      <c r="X414" s="10"/>
    </row>
    <row r="415" spans="1:24" ht="15.6">
      <c r="A415" s="4">
        <v>1590</v>
      </c>
      <c r="B415" s="5">
        <v>46104</v>
      </c>
      <c r="C415" s="1">
        <f t="shared" si="12"/>
        <v>2026</v>
      </c>
      <c r="D415" s="1" t="str">
        <f>"Q" &amp;ROUNDUP(MONTH(SalesDataTable[[#This Row],[Order Date]])/3,0)</f>
        <v>Q1</v>
      </c>
      <c r="E415" s="1">
        <f t="shared" si="13"/>
        <v>3</v>
      </c>
      <c r="F415" s="1" t="str">
        <f>TEXT(SalesDataTable[[#This Row],[Order Date]],"MMM")</f>
        <v>Mar</v>
      </c>
      <c r="G415" s="6" t="s">
        <v>17</v>
      </c>
      <c r="H415" s="6" t="s">
        <v>67</v>
      </c>
      <c r="I415" s="6" t="s">
        <v>45</v>
      </c>
      <c r="J415" s="6" t="s">
        <v>30</v>
      </c>
      <c r="K415" s="6" t="s">
        <v>26</v>
      </c>
      <c r="L415" s="6" t="s">
        <v>54</v>
      </c>
      <c r="M415" s="11">
        <v>1</v>
      </c>
      <c r="N415" s="8">
        <v>153.47</v>
      </c>
      <c r="O415" s="9">
        <v>0</v>
      </c>
      <c r="P415" s="8">
        <v>78.19</v>
      </c>
      <c r="Q415" s="8">
        <v>153.47</v>
      </c>
      <c r="R415" s="8">
        <v>78.19</v>
      </c>
      <c r="S415" s="8">
        <v>75.28</v>
      </c>
      <c r="T415" s="10">
        <v>0.49051931973675639</v>
      </c>
      <c r="U415" s="7"/>
      <c r="V415" s="10"/>
      <c r="W415" s="11"/>
      <c r="X415" s="10"/>
    </row>
    <row r="416" spans="1:24" ht="15.6">
      <c r="A416" s="4">
        <v>2309</v>
      </c>
      <c r="B416" s="5">
        <v>46104</v>
      </c>
      <c r="C416" s="1">
        <f t="shared" si="12"/>
        <v>2026</v>
      </c>
      <c r="D416" s="1" t="str">
        <f>"Q" &amp;ROUNDUP(MONTH(SalesDataTable[[#This Row],[Order Date]])/3,0)</f>
        <v>Q1</v>
      </c>
      <c r="E416" s="1">
        <f t="shared" si="13"/>
        <v>3</v>
      </c>
      <c r="F416" s="1" t="str">
        <f>TEXT(SalesDataTable[[#This Row],[Order Date]],"MMM")</f>
        <v>Mar</v>
      </c>
      <c r="G416" s="6" t="s">
        <v>37</v>
      </c>
      <c r="H416" s="6" t="s">
        <v>48</v>
      </c>
      <c r="I416" s="6" t="s">
        <v>19</v>
      </c>
      <c r="J416" s="6" t="s">
        <v>20</v>
      </c>
      <c r="K416" s="6" t="s">
        <v>40</v>
      </c>
      <c r="L416" s="6" t="s">
        <v>46</v>
      </c>
      <c r="M416" s="11">
        <v>6</v>
      </c>
      <c r="N416" s="8">
        <v>199.75</v>
      </c>
      <c r="O416" s="9">
        <v>0</v>
      </c>
      <c r="P416" s="8">
        <v>105.84</v>
      </c>
      <c r="Q416" s="8">
        <v>1198.5</v>
      </c>
      <c r="R416" s="8">
        <v>635.04</v>
      </c>
      <c r="S416" s="8">
        <v>563.46</v>
      </c>
      <c r="T416" s="10">
        <v>0.47013767209011265</v>
      </c>
      <c r="U416" s="7"/>
      <c r="V416" s="10"/>
      <c r="W416" s="11"/>
      <c r="X416" s="10"/>
    </row>
    <row r="417" spans="1:24" ht="15.6">
      <c r="A417" s="4">
        <v>3628</v>
      </c>
      <c r="B417" s="5">
        <v>46104</v>
      </c>
      <c r="C417" s="1">
        <f t="shared" si="12"/>
        <v>2026</v>
      </c>
      <c r="D417" s="1" t="str">
        <f>"Q" &amp;ROUNDUP(MONTH(SalesDataTable[[#This Row],[Order Date]])/3,0)</f>
        <v>Q1</v>
      </c>
      <c r="E417" s="1">
        <f t="shared" si="13"/>
        <v>3</v>
      </c>
      <c r="F417" s="1" t="str">
        <f>TEXT(SalesDataTable[[#This Row],[Order Date]],"MMM")</f>
        <v>Mar</v>
      </c>
      <c r="G417" s="6" t="s">
        <v>23</v>
      </c>
      <c r="H417" s="6" t="s">
        <v>60</v>
      </c>
      <c r="I417" s="6" t="s">
        <v>45</v>
      </c>
      <c r="J417" s="6" t="s">
        <v>30</v>
      </c>
      <c r="K417" s="6" t="s">
        <v>31</v>
      </c>
      <c r="L417" s="6" t="s">
        <v>49</v>
      </c>
      <c r="M417" s="11">
        <v>1</v>
      </c>
      <c r="N417" s="8">
        <v>45.84</v>
      </c>
      <c r="O417" s="9">
        <v>0</v>
      </c>
      <c r="P417" s="8">
        <v>18.079999999999998</v>
      </c>
      <c r="Q417" s="8">
        <v>45.84</v>
      </c>
      <c r="R417" s="8">
        <v>18.079999999999998</v>
      </c>
      <c r="S417" s="8">
        <v>27.760000000000005</v>
      </c>
      <c r="T417" s="10">
        <v>0.605584642233857</v>
      </c>
      <c r="U417" s="7"/>
      <c r="V417" s="10"/>
      <c r="W417" s="11"/>
      <c r="X417" s="10"/>
    </row>
    <row r="418" spans="1:24" ht="15.6">
      <c r="A418" s="4">
        <v>3718</v>
      </c>
      <c r="B418" s="5">
        <v>46104</v>
      </c>
      <c r="C418" s="1">
        <f t="shared" si="12"/>
        <v>2026</v>
      </c>
      <c r="D418" s="1" t="str">
        <f>"Q" &amp;ROUNDUP(MONTH(SalesDataTable[[#This Row],[Order Date]])/3,0)</f>
        <v>Q1</v>
      </c>
      <c r="E418" s="1">
        <f t="shared" si="13"/>
        <v>3</v>
      </c>
      <c r="F418" s="1" t="str">
        <f>TEXT(SalesDataTable[[#This Row],[Order Date]],"MMM")</f>
        <v>Mar</v>
      </c>
      <c r="G418" s="6" t="s">
        <v>23</v>
      </c>
      <c r="H418" s="6" t="s">
        <v>60</v>
      </c>
      <c r="I418" s="6" t="s">
        <v>45</v>
      </c>
      <c r="J418" s="6" t="s">
        <v>30</v>
      </c>
      <c r="K418" s="6" t="s">
        <v>40</v>
      </c>
      <c r="L418" s="6" t="s">
        <v>68</v>
      </c>
      <c r="M418" s="11">
        <v>2</v>
      </c>
      <c r="N418" s="8">
        <v>122.07</v>
      </c>
      <c r="O418" s="9">
        <v>0.05</v>
      </c>
      <c r="P418" s="8">
        <v>59.16</v>
      </c>
      <c r="Q418" s="8">
        <v>231.93299999999996</v>
      </c>
      <c r="R418" s="8">
        <v>118.32</v>
      </c>
      <c r="S418" s="8">
        <v>113.61299999999997</v>
      </c>
      <c r="T418" s="10">
        <v>0.48985267297021118</v>
      </c>
      <c r="U418" s="7"/>
      <c r="V418" s="10"/>
      <c r="W418" s="11"/>
      <c r="X418" s="10"/>
    </row>
    <row r="419" spans="1:24" ht="15.6">
      <c r="A419" s="4">
        <v>4198</v>
      </c>
      <c r="B419" s="5">
        <v>46104</v>
      </c>
      <c r="C419" s="1">
        <f t="shared" si="12"/>
        <v>2026</v>
      </c>
      <c r="D419" s="1" t="str">
        <f>"Q" &amp;ROUNDUP(MONTH(SalesDataTable[[#This Row],[Order Date]])/3,0)</f>
        <v>Q1</v>
      </c>
      <c r="E419" s="1">
        <f t="shared" si="13"/>
        <v>3</v>
      </c>
      <c r="F419" s="1" t="str">
        <f>TEXT(SalesDataTable[[#This Row],[Order Date]],"MMM")</f>
        <v>Mar</v>
      </c>
      <c r="G419" s="6" t="s">
        <v>23</v>
      </c>
      <c r="H419" s="6" t="s">
        <v>66</v>
      </c>
      <c r="I419" s="6" t="s">
        <v>45</v>
      </c>
      <c r="J419" s="6" t="s">
        <v>30</v>
      </c>
      <c r="K419" s="6" t="s">
        <v>51</v>
      </c>
      <c r="L419" s="6" t="s">
        <v>55</v>
      </c>
      <c r="M419" s="11">
        <v>3</v>
      </c>
      <c r="N419" s="8">
        <v>122.4</v>
      </c>
      <c r="O419" s="9">
        <v>0.15</v>
      </c>
      <c r="P419" s="8">
        <v>71.150000000000006</v>
      </c>
      <c r="Q419" s="8">
        <v>312.12</v>
      </c>
      <c r="R419" s="8">
        <v>213.45000000000002</v>
      </c>
      <c r="S419" s="8">
        <v>98.669999999999987</v>
      </c>
      <c r="T419" s="10">
        <v>0.31612841214917337</v>
      </c>
      <c r="U419" s="7"/>
      <c r="V419" s="10"/>
      <c r="W419" s="11"/>
      <c r="X419" s="10"/>
    </row>
    <row r="420" spans="1:24" ht="15.6">
      <c r="A420" s="4">
        <v>4784</v>
      </c>
      <c r="B420" s="5">
        <v>46104</v>
      </c>
      <c r="C420" s="1">
        <f t="shared" si="12"/>
        <v>2026</v>
      </c>
      <c r="D420" s="1" t="str">
        <f>"Q" &amp;ROUNDUP(MONTH(SalesDataTable[[#This Row],[Order Date]])/3,0)</f>
        <v>Q1</v>
      </c>
      <c r="E420" s="1">
        <f t="shared" si="13"/>
        <v>3</v>
      </c>
      <c r="F420" s="1" t="str">
        <f>TEXT(SalesDataTable[[#This Row],[Order Date]],"MMM")</f>
        <v>Mar</v>
      </c>
      <c r="G420" s="6" t="s">
        <v>17</v>
      </c>
      <c r="H420" s="6" t="s">
        <v>67</v>
      </c>
      <c r="I420" s="6" t="s">
        <v>19</v>
      </c>
      <c r="J420" s="6" t="s">
        <v>30</v>
      </c>
      <c r="K420" s="6" t="s">
        <v>21</v>
      </c>
      <c r="L420" s="6" t="s">
        <v>47</v>
      </c>
      <c r="M420" s="11">
        <v>1</v>
      </c>
      <c r="N420" s="8">
        <v>101.43</v>
      </c>
      <c r="O420" s="9">
        <v>0</v>
      </c>
      <c r="P420" s="8">
        <v>51.78</v>
      </c>
      <c r="Q420" s="8">
        <v>101.43</v>
      </c>
      <c r="R420" s="8">
        <v>51.78</v>
      </c>
      <c r="S420" s="8">
        <v>49.650000000000006</v>
      </c>
      <c r="T420" s="10">
        <v>0.4895001478852411</v>
      </c>
      <c r="U420" s="7"/>
      <c r="V420" s="10"/>
      <c r="W420" s="11"/>
      <c r="X420" s="10"/>
    </row>
    <row r="421" spans="1:24" ht="15.6">
      <c r="A421" s="4">
        <v>86</v>
      </c>
      <c r="B421" s="5">
        <v>46105</v>
      </c>
      <c r="C421" s="1">
        <f t="shared" si="12"/>
        <v>2026</v>
      </c>
      <c r="D421" s="1" t="str">
        <f>"Q" &amp;ROUNDUP(MONTH(SalesDataTable[[#This Row],[Order Date]])/3,0)</f>
        <v>Q1</v>
      </c>
      <c r="E421" s="1">
        <f t="shared" si="13"/>
        <v>3</v>
      </c>
      <c r="F421" s="1" t="str">
        <f>TEXT(SalesDataTable[[#This Row],[Order Date]],"MMM")</f>
        <v>Mar</v>
      </c>
      <c r="G421" s="6" t="s">
        <v>23</v>
      </c>
      <c r="H421" s="6" t="s">
        <v>60</v>
      </c>
      <c r="I421" s="6" t="s">
        <v>25</v>
      </c>
      <c r="J421" s="6" t="s">
        <v>33</v>
      </c>
      <c r="K421" s="6" t="s">
        <v>21</v>
      </c>
      <c r="L421" s="6" t="s">
        <v>47</v>
      </c>
      <c r="M421" s="11">
        <v>8</v>
      </c>
      <c r="N421" s="8">
        <v>104.7</v>
      </c>
      <c r="O421" s="9">
        <v>0.05</v>
      </c>
      <c r="P421" s="8">
        <v>49.91</v>
      </c>
      <c r="Q421" s="8">
        <v>795.72</v>
      </c>
      <c r="R421" s="8">
        <v>399.28</v>
      </c>
      <c r="S421" s="8">
        <v>396.44000000000005</v>
      </c>
      <c r="T421" s="10">
        <v>0.49821545267179412</v>
      </c>
      <c r="U421" s="7"/>
      <c r="V421" s="10"/>
      <c r="W421" s="11"/>
      <c r="X421" s="10"/>
    </row>
    <row r="422" spans="1:24" ht="15.6">
      <c r="A422" s="4">
        <v>1813</v>
      </c>
      <c r="B422" s="5">
        <v>46105</v>
      </c>
      <c r="C422" s="1">
        <f t="shared" si="12"/>
        <v>2026</v>
      </c>
      <c r="D422" s="1" t="str">
        <f>"Q" &amp;ROUNDUP(MONTH(SalesDataTable[[#This Row],[Order Date]])/3,0)</f>
        <v>Q1</v>
      </c>
      <c r="E422" s="1">
        <f t="shared" si="13"/>
        <v>3</v>
      </c>
      <c r="F422" s="1" t="str">
        <f>TEXT(SalesDataTable[[#This Row],[Order Date]],"MMM")</f>
        <v>Mar</v>
      </c>
      <c r="G422" s="6" t="s">
        <v>17</v>
      </c>
      <c r="H422" s="6" t="s">
        <v>18</v>
      </c>
      <c r="I422" s="6" t="s">
        <v>36</v>
      </c>
      <c r="J422" s="6" t="s">
        <v>20</v>
      </c>
      <c r="K422" s="6" t="s">
        <v>26</v>
      </c>
      <c r="L422" s="6" t="s">
        <v>34</v>
      </c>
      <c r="M422" s="11">
        <v>4</v>
      </c>
      <c r="N422" s="8">
        <v>146.34</v>
      </c>
      <c r="O422" s="9">
        <v>0</v>
      </c>
      <c r="P422" s="8">
        <v>79.37</v>
      </c>
      <c r="Q422" s="8">
        <v>585.36</v>
      </c>
      <c r="R422" s="8">
        <v>317.48</v>
      </c>
      <c r="S422" s="8">
        <v>267.88</v>
      </c>
      <c r="T422" s="10">
        <v>0.45763290966242992</v>
      </c>
      <c r="U422" s="7"/>
      <c r="V422" s="10"/>
      <c r="W422" s="11"/>
      <c r="X422" s="10"/>
    </row>
    <row r="423" spans="1:24" ht="15.6">
      <c r="A423" s="4">
        <v>2212</v>
      </c>
      <c r="B423" s="5">
        <v>46105</v>
      </c>
      <c r="C423" s="1">
        <f t="shared" si="12"/>
        <v>2026</v>
      </c>
      <c r="D423" s="1" t="str">
        <f>"Q" &amp;ROUNDUP(MONTH(SalesDataTable[[#This Row],[Order Date]])/3,0)</f>
        <v>Q1</v>
      </c>
      <c r="E423" s="1">
        <f t="shared" si="13"/>
        <v>3</v>
      </c>
      <c r="F423" s="1" t="str">
        <f>TEXT(SalesDataTable[[#This Row],[Order Date]],"MMM")</f>
        <v>Mar</v>
      </c>
      <c r="G423" s="6" t="s">
        <v>23</v>
      </c>
      <c r="H423" s="6" t="s">
        <v>44</v>
      </c>
      <c r="I423" s="6" t="s">
        <v>19</v>
      </c>
      <c r="J423" s="6" t="s">
        <v>20</v>
      </c>
      <c r="K423" s="6" t="s">
        <v>51</v>
      </c>
      <c r="L423" s="6" t="s">
        <v>55</v>
      </c>
      <c r="M423" s="11">
        <v>2</v>
      </c>
      <c r="N423" s="8">
        <v>122.92</v>
      </c>
      <c r="O423" s="9">
        <v>0.05</v>
      </c>
      <c r="P423" s="8">
        <v>70.31</v>
      </c>
      <c r="Q423" s="8">
        <v>233.548</v>
      </c>
      <c r="R423" s="8">
        <v>140.62</v>
      </c>
      <c r="S423" s="8">
        <v>92.927999999999997</v>
      </c>
      <c r="T423" s="10">
        <v>0.39789679209413054</v>
      </c>
      <c r="U423" s="7"/>
      <c r="V423" s="10"/>
      <c r="W423" s="11"/>
      <c r="X423" s="10"/>
    </row>
    <row r="424" spans="1:24" ht="15.6">
      <c r="A424" s="4">
        <v>4466</v>
      </c>
      <c r="B424" s="5">
        <v>46105</v>
      </c>
      <c r="C424" s="1">
        <f t="shared" si="12"/>
        <v>2026</v>
      </c>
      <c r="D424" s="1" t="str">
        <f>"Q" &amp;ROUNDUP(MONTH(SalesDataTable[[#This Row],[Order Date]])/3,0)</f>
        <v>Q1</v>
      </c>
      <c r="E424" s="1">
        <f t="shared" si="13"/>
        <v>3</v>
      </c>
      <c r="F424" s="1" t="str">
        <f>TEXT(SalesDataTable[[#This Row],[Order Date]],"MMM")</f>
        <v>Mar</v>
      </c>
      <c r="G424" s="6" t="s">
        <v>28</v>
      </c>
      <c r="H424" s="6" t="s">
        <v>29</v>
      </c>
      <c r="I424" s="6" t="s">
        <v>19</v>
      </c>
      <c r="J424" s="6" t="s">
        <v>30</v>
      </c>
      <c r="K424" s="6" t="s">
        <v>26</v>
      </c>
      <c r="L424" s="6" t="s">
        <v>27</v>
      </c>
      <c r="M424" s="11">
        <v>1</v>
      </c>
      <c r="N424" s="8">
        <v>91.35</v>
      </c>
      <c r="O424" s="9">
        <v>0.05</v>
      </c>
      <c r="P424" s="8">
        <v>45.24</v>
      </c>
      <c r="Q424" s="8">
        <v>86.782499999999985</v>
      </c>
      <c r="R424" s="8">
        <v>45.24</v>
      </c>
      <c r="S424" s="8">
        <v>41.542499999999983</v>
      </c>
      <c r="T424" s="10">
        <v>0.47869674185463645</v>
      </c>
      <c r="U424" s="7"/>
      <c r="V424" s="10"/>
      <c r="W424" s="11"/>
      <c r="X424" s="10"/>
    </row>
    <row r="425" spans="1:24" ht="15.6">
      <c r="A425" s="4">
        <v>4483</v>
      </c>
      <c r="B425" s="5">
        <v>46105</v>
      </c>
      <c r="C425" s="1">
        <f t="shared" si="12"/>
        <v>2026</v>
      </c>
      <c r="D425" s="1" t="str">
        <f>"Q" &amp;ROUNDUP(MONTH(SalesDataTable[[#This Row],[Order Date]])/3,0)</f>
        <v>Q1</v>
      </c>
      <c r="E425" s="1">
        <f t="shared" si="13"/>
        <v>3</v>
      </c>
      <c r="F425" s="1" t="str">
        <f>TEXT(SalesDataTable[[#This Row],[Order Date]],"MMM")</f>
        <v>Mar</v>
      </c>
      <c r="G425" s="6" t="s">
        <v>23</v>
      </c>
      <c r="H425" s="6" t="s">
        <v>60</v>
      </c>
      <c r="I425" s="6" t="s">
        <v>19</v>
      </c>
      <c r="J425" s="6" t="s">
        <v>30</v>
      </c>
      <c r="K425" s="6" t="s">
        <v>21</v>
      </c>
      <c r="L425" s="6" t="s">
        <v>39</v>
      </c>
      <c r="M425" s="11">
        <v>3</v>
      </c>
      <c r="N425" s="8">
        <v>51.01</v>
      </c>
      <c r="O425" s="9">
        <v>0.15</v>
      </c>
      <c r="P425" s="8">
        <v>22.84</v>
      </c>
      <c r="Q425" s="8">
        <v>130.07550000000001</v>
      </c>
      <c r="R425" s="8">
        <v>68.52</v>
      </c>
      <c r="S425" s="8">
        <v>61.555500000000009</v>
      </c>
      <c r="T425" s="10">
        <v>0.47322900930613382</v>
      </c>
      <c r="U425" s="7"/>
      <c r="V425" s="10"/>
      <c r="W425" s="11"/>
      <c r="X425" s="10"/>
    </row>
    <row r="426" spans="1:24" ht="15.6">
      <c r="A426" s="4">
        <v>273</v>
      </c>
      <c r="B426" s="5">
        <v>46106</v>
      </c>
      <c r="C426" s="1">
        <f t="shared" si="12"/>
        <v>2026</v>
      </c>
      <c r="D426" s="1" t="str">
        <f>"Q" &amp;ROUNDUP(MONTH(SalesDataTable[[#This Row],[Order Date]])/3,0)</f>
        <v>Q1</v>
      </c>
      <c r="E426" s="1">
        <f t="shared" si="13"/>
        <v>3</v>
      </c>
      <c r="F426" s="1" t="str">
        <f>TEXT(SalesDataTable[[#This Row],[Order Date]],"MMM")</f>
        <v>Mar</v>
      </c>
      <c r="G426" s="6" t="s">
        <v>37</v>
      </c>
      <c r="H426" s="6" t="s">
        <v>50</v>
      </c>
      <c r="I426" s="6" t="s">
        <v>19</v>
      </c>
      <c r="J426" s="6" t="s">
        <v>30</v>
      </c>
      <c r="K426" s="6" t="s">
        <v>51</v>
      </c>
      <c r="L426" s="6" t="s">
        <v>55</v>
      </c>
      <c r="M426" s="11">
        <v>2</v>
      </c>
      <c r="N426" s="8">
        <v>125.04</v>
      </c>
      <c r="O426" s="9">
        <v>0.05</v>
      </c>
      <c r="P426" s="8">
        <v>67.680000000000007</v>
      </c>
      <c r="Q426" s="8">
        <v>237.57599999999999</v>
      </c>
      <c r="R426" s="8">
        <v>135.36000000000001</v>
      </c>
      <c r="S426" s="8">
        <v>102.21599999999998</v>
      </c>
      <c r="T426" s="10">
        <v>0.43024547934134755</v>
      </c>
      <c r="U426" s="7"/>
      <c r="V426" s="10"/>
      <c r="W426" s="11"/>
      <c r="X426" s="10"/>
    </row>
    <row r="427" spans="1:24" ht="15.6">
      <c r="A427" s="4">
        <v>578</v>
      </c>
      <c r="B427" s="5">
        <v>46106</v>
      </c>
      <c r="C427" s="1">
        <f t="shared" si="12"/>
        <v>2026</v>
      </c>
      <c r="D427" s="1" t="str">
        <f>"Q" &amp;ROUNDUP(MONTH(SalesDataTable[[#This Row],[Order Date]])/3,0)</f>
        <v>Q1</v>
      </c>
      <c r="E427" s="1">
        <f t="shared" si="13"/>
        <v>3</v>
      </c>
      <c r="F427" s="1" t="str">
        <f>TEXT(SalesDataTable[[#This Row],[Order Date]],"MMM")</f>
        <v>Mar</v>
      </c>
      <c r="G427" s="6" t="s">
        <v>28</v>
      </c>
      <c r="H427" s="6" t="s">
        <v>42</v>
      </c>
      <c r="I427" s="6" t="s">
        <v>45</v>
      </c>
      <c r="J427" s="6" t="s">
        <v>20</v>
      </c>
      <c r="K427" s="6" t="s">
        <v>21</v>
      </c>
      <c r="L427" s="6" t="s">
        <v>39</v>
      </c>
      <c r="M427" s="11">
        <v>2</v>
      </c>
      <c r="N427" s="8">
        <v>50.22</v>
      </c>
      <c r="O427" s="9">
        <v>0.05</v>
      </c>
      <c r="P427" s="8">
        <v>23.16</v>
      </c>
      <c r="Q427" s="8">
        <v>95.417999999999992</v>
      </c>
      <c r="R427" s="8">
        <v>46.32</v>
      </c>
      <c r="S427" s="8">
        <v>49.097999999999992</v>
      </c>
      <c r="T427" s="10">
        <v>0.51455700182355524</v>
      </c>
      <c r="U427" s="7"/>
      <c r="V427" s="10"/>
      <c r="W427" s="11"/>
      <c r="X427" s="10"/>
    </row>
    <row r="428" spans="1:24" ht="15.6">
      <c r="A428" s="4">
        <v>1290</v>
      </c>
      <c r="B428" s="5">
        <v>46106</v>
      </c>
      <c r="C428" s="1">
        <f t="shared" si="12"/>
        <v>2026</v>
      </c>
      <c r="D428" s="1" t="str">
        <f>"Q" &amp;ROUNDUP(MONTH(SalesDataTable[[#This Row],[Order Date]])/3,0)</f>
        <v>Q1</v>
      </c>
      <c r="E428" s="1">
        <f t="shared" si="13"/>
        <v>3</v>
      </c>
      <c r="F428" s="1" t="str">
        <f>TEXT(SalesDataTable[[#This Row],[Order Date]],"MMM")</f>
        <v>Mar</v>
      </c>
      <c r="G428" s="6" t="s">
        <v>23</v>
      </c>
      <c r="H428" s="6" t="s">
        <v>24</v>
      </c>
      <c r="I428" s="6" t="s">
        <v>19</v>
      </c>
      <c r="J428" s="6" t="s">
        <v>33</v>
      </c>
      <c r="K428" s="6" t="s">
        <v>51</v>
      </c>
      <c r="L428" s="6" t="s">
        <v>59</v>
      </c>
      <c r="M428" s="11">
        <v>5</v>
      </c>
      <c r="N428" s="8">
        <v>36.369999999999997</v>
      </c>
      <c r="O428" s="9">
        <v>0.05</v>
      </c>
      <c r="P428" s="8">
        <v>13.81</v>
      </c>
      <c r="Q428" s="8">
        <v>172.75749999999999</v>
      </c>
      <c r="R428" s="8">
        <v>69.05</v>
      </c>
      <c r="S428" s="8">
        <v>103.7075</v>
      </c>
      <c r="T428" s="10">
        <v>0.60030678841729013</v>
      </c>
      <c r="U428" s="7"/>
      <c r="V428" s="10"/>
      <c r="W428" s="11"/>
      <c r="X428" s="10"/>
    </row>
    <row r="429" spans="1:24" ht="15.6">
      <c r="A429" s="4">
        <v>1501</v>
      </c>
      <c r="B429" s="5">
        <v>46106</v>
      </c>
      <c r="C429" s="1">
        <f t="shared" si="12"/>
        <v>2026</v>
      </c>
      <c r="D429" s="1" t="str">
        <f>"Q" &amp;ROUNDUP(MONTH(SalesDataTable[[#This Row],[Order Date]])/3,0)</f>
        <v>Q1</v>
      </c>
      <c r="E429" s="1">
        <f t="shared" si="13"/>
        <v>3</v>
      </c>
      <c r="F429" s="1" t="str">
        <f>TEXT(SalesDataTable[[#This Row],[Order Date]],"MMM")</f>
        <v>Mar</v>
      </c>
      <c r="G429" s="6" t="s">
        <v>37</v>
      </c>
      <c r="H429" s="6" t="s">
        <v>48</v>
      </c>
      <c r="I429" s="6" t="s">
        <v>25</v>
      </c>
      <c r="J429" s="6" t="s">
        <v>30</v>
      </c>
      <c r="K429" s="6" t="s">
        <v>31</v>
      </c>
      <c r="L429" s="6" t="s">
        <v>32</v>
      </c>
      <c r="M429" s="11">
        <v>3</v>
      </c>
      <c r="N429" s="8">
        <v>36.43</v>
      </c>
      <c r="O429" s="9">
        <v>0.1</v>
      </c>
      <c r="P429" s="8">
        <v>13.23</v>
      </c>
      <c r="Q429" s="8">
        <v>98.36099999999999</v>
      </c>
      <c r="R429" s="8">
        <v>39.69</v>
      </c>
      <c r="S429" s="8">
        <v>58.670999999999992</v>
      </c>
      <c r="T429" s="10">
        <v>0.59648641229755694</v>
      </c>
      <c r="U429" s="7"/>
      <c r="V429" s="10"/>
      <c r="W429" s="11"/>
      <c r="X429" s="10"/>
    </row>
    <row r="430" spans="1:24" ht="15.6">
      <c r="A430" s="4">
        <v>1540</v>
      </c>
      <c r="B430" s="5">
        <v>46106</v>
      </c>
      <c r="C430" s="1">
        <f t="shared" si="12"/>
        <v>2026</v>
      </c>
      <c r="D430" s="1" t="str">
        <f>"Q" &amp;ROUNDUP(MONTH(SalesDataTable[[#This Row],[Order Date]])/3,0)</f>
        <v>Q1</v>
      </c>
      <c r="E430" s="1">
        <f t="shared" si="13"/>
        <v>3</v>
      </c>
      <c r="F430" s="1" t="str">
        <f>TEXT(SalesDataTable[[#This Row],[Order Date]],"MMM")</f>
        <v>Mar</v>
      </c>
      <c r="G430" s="6" t="s">
        <v>23</v>
      </c>
      <c r="H430" s="6" t="s">
        <v>60</v>
      </c>
      <c r="I430" s="6" t="s">
        <v>25</v>
      </c>
      <c r="J430" s="6" t="s">
        <v>33</v>
      </c>
      <c r="K430" s="6" t="s">
        <v>21</v>
      </c>
      <c r="L430" s="6" t="s">
        <v>39</v>
      </c>
      <c r="M430" s="11">
        <v>10</v>
      </c>
      <c r="N430" s="8">
        <v>49.7</v>
      </c>
      <c r="O430" s="9">
        <v>0.1</v>
      </c>
      <c r="P430" s="8">
        <v>21.96</v>
      </c>
      <c r="Q430" s="8">
        <v>447.3</v>
      </c>
      <c r="R430" s="8">
        <v>219.60000000000002</v>
      </c>
      <c r="S430" s="8">
        <v>227.7</v>
      </c>
      <c r="T430" s="10">
        <v>0.50905432595573441</v>
      </c>
      <c r="U430" s="7"/>
      <c r="V430" s="10"/>
      <c r="W430" s="11"/>
      <c r="X430" s="10"/>
    </row>
    <row r="431" spans="1:24" ht="15.6">
      <c r="A431" s="4">
        <v>2541</v>
      </c>
      <c r="B431" s="5">
        <v>46106</v>
      </c>
      <c r="C431" s="1">
        <f t="shared" si="12"/>
        <v>2026</v>
      </c>
      <c r="D431" s="1" t="str">
        <f>"Q" &amp;ROUNDUP(MONTH(SalesDataTable[[#This Row],[Order Date]])/3,0)</f>
        <v>Q1</v>
      </c>
      <c r="E431" s="1">
        <f t="shared" si="13"/>
        <v>3</v>
      </c>
      <c r="F431" s="1" t="str">
        <f>TEXT(SalesDataTable[[#This Row],[Order Date]],"MMM")</f>
        <v>Mar</v>
      </c>
      <c r="G431" s="6" t="s">
        <v>23</v>
      </c>
      <c r="H431" s="6" t="s">
        <v>60</v>
      </c>
      <c r="I431" s="6" t="s">
        <v>19</v>
      </c>
      <c r="J431" s="6" t="s">
        <v>20</v>
      </c>
      <c r="K431" s="6" t="s">
        <v>31</v>
      </c>
      <c r="L431" s="6" t="s">
        <v>49</v>
      </c>
      <c r="M431" s="11">
        <v>2</v>
      </c>
      <c r="N431" s="8">
        <v>46.61</v>
      </c>
      <c r="O431" s="9">
        <v>0</v>
      </c>
      <c r="P431" s="8">
        <v>17.97</v>
      </c>
      <c r="Q431" s="8">
        <v>93.22</v>
      </c>
      <c r="R431" s="8">
        <v>35.94</v>
      </c>
      <c r="S431" s="8">
        <v>57.28</v>
      </c>
      <c r="T431" s="10">
        <v>0.61446041621969538</v>
      </c>
      <c r="U431" s="7"/>
      <c r="V431" s="10"/>
      <c r="W431" s="11"/>
      <c r="X431" s="10"/>
    </row>
    <row r="432" spans="1:24" ht="15.6">
      <c r="A432" s="4">
        <v>4264</v>
      </c>
      <c r="B432" s="5">
        <v>46106</v>
      </c>
      <c r="C432" s="1">
        <f t="shared" si="12"/>
        <v>2026</v>
      </c>
      <c r="D432" s="1" t="str">
        <f>"Q" &amp;ROUNDUP(MONTH(SalesDataTable[[#This Row],[Order Date]])/3,0)</f>
        <v>Q1</v>
      </c>
      <c r="E432" s="1">
        <f t="shared" si="13"/>
        <v>3</v>
      </c>
      <c r="F432" s="1" t="str">
        <f>TEXT(SalesDataTable[[#This Row],[Order Date]],"MMM")</f>
        <v>Mar</v>
      </c>
      <c r="G432" s="6" t="s">
        <v>28</v>
      </c>
      <c r="H432" s="6" t="s">
        <v>42</v>
      </c>
      <c r="I432" s="6" t="s">
        <v>19</v>
      </c>
      <c r="J432" s="6" t="s">
        <v>30</v>
      </c>
      <c r="K432" s="6" t="s">
        <v>31</v>
      </c>
      <c r="L432" s="6" t="s">
        <v>49</v>
      </c>
      <c r="M432" s="11">
        <v>1</v>
      </c>
      <c r="N432" s="8">
        <v>47.61</v>
      </c>
      <c r="O432" s="9">
        <v>0</v>
      </c>
      <c r="P432" s="8">
        <v>18.89</v>
      </c>
      <c r="Q432" s="8">
        <v>47.61</v>
      </c>
      <c r="R432" s="8">
        <v>18.89</v>
      </c>
      <c r="S432" s="8">
        <v>28.72</v>
      </c>
      <c r="T432" s="10">
        <v>0.60323461457676952</v>
      </c>
      <c r="U432" s="7"/>
      <c r="V432" s="10"/>
      <c r="W432" s="11"/>
      <c r="X432" s="10"/>
    </row>
    <row r="433" spans="1:24" ht="15.6">
      <c r="A433" s="4">
        <v>4311</v>
      </c>
      <c r="B433" s="5">
        <v>46106</v>
      </c>
      <c r="C433" s="1">
        <f t="shared" si="12"/>
        <v>2026</v>
      </c>
      <c r="D433" s="1" t="str">
        <f>"Q" &amp;ROUNDUP(MONTH(SalesDataTable[[#This Row],[Order Date]])/3,0)</f>
        <v>Q1</v>
      </c>
      <c r="E433" s="1">
        <f t="shared" si="13"/>
        <v>3</v>
      </c>
      <c r="F433" s="1" t="str">
        <f>TEXT(SalesDataTable[[#This Row],[Order Date]],"MMM")</f>
        <v>Mar</v>
      </c>
      <c r="G433" s="6" t="s">
        <v>28</v>
      </c>
      <c r="H433" s="6" t="s">
        <v>29</v>
      </c>
      <c r="I433" s="6" t="s">
        <v>19</v>
      </c>
      <c r="J433" s="6" t="s">
        <v>30</v>
      </c>
      <c r="K433" s="6" t="s">
        <v>21</v>
      </c>
      <c r="L433" s="6" t="s">
        <v>43</v>
      </c>
      <c r="M433" s="11">
        <v>2</v>
      </c>
      <c r="N433" s="8">
        <v>40.880000000000003</v>
      </c>
      <c r="O433" s="9">
        <v>0.05</v>
      </c>
      <c r="P433" s="8">
        <v>16.39</v>
      </c>
      <c r="Q433" s="8">
        <v>77.671999999999997</v>
      </c>
      <c r="R433" s="8">
        <v>32.78</v>
      </c>
      <c r="S433" s="8">
        <v>44.891999999999996</v>
      </c>
      <c r="T433" s="10">
        <v>0.57796889483983926</v>
      </c>
      <c r="U433" s="7"/>
      <c r="V433" s="10"/>
      <c r="W433" s="11"/>
      <c r="X433" s="10"/>
    </row>
    <row r="434" spans="1:24" ht="15.6">
      <c r="A434" s="4">
        <v>4796</v>
      </c>
      <c r="B434" s="5">
        <v>46106</v>
      </c>
      <c r="C434" s="1">
        <f t="shared" si="12"/>
        <v>2026</v>
      </c>
      <c r="D434" s="1" t="str">
        <f>"Q" &amp;ROUNDUP(MONTH(SalesDataTable[[#This Row],[Order Date]])/3,0)</f>
        <v>Q1</v>
      </c>
      <c r="E434" s="1">
        <f t="shared" si="13"/>
        <v>3</v>
      </c>
      <c r="F434" s="1" t="str">
        <f>TEXT(SalesDataTable[[#This Row],[Order Date]],"MMM")</f>
        <v>Mar</v>
      </c>
      <c r="G434" s="6" t="s">
        <v>23</v>
      </c>
      <c r="H434" s="6" t="s">
        <v>60</v>
      </c>
      <c r="I434" s="6" t="s">
        <v>19</v>
      </c>
      <c r="J434" s="6" t="s">
        <v>30</v>
      </c>
      <c r="K434" s="6" t="s">
        <v>51</v>
      </c>
      <c r="L434" s="6" t="s">
        <v>52</v>
      </c>
      <c r="M434" s="11">
        <v>2</v>
      </c>
      <c r="N434" s="8">
        <v>39.409999999999997</v>
      </c>
      <c r="O434" s="9">
        <v>0.15</v>
      </c>
      <c r="P434" s="8">
        <v>14.91</v>
      </c>
      <c r="Q434" s="8">
        <v>66.996999999999986</v>
      </c>
      <c r="R434" s="8">
        <v>29.82</v>
      </c>
      <c r="S434" s="8">
        <v>37.176999999999985</v>
      </c>
      <c r="T434" s="10">
        <v>0.55490544352732207</v>
      </c>
      <c r="U434" s="7"/>
      <c r="V434" s="10"/>
      <c r="W434" s="11"/>
      <c r="X434" s="10"/>
    </row>
    <row r="435" spans="1:24" ht="15.6">
      <c r="A435" s="4">
        <v>89</v>
      </c>
      <c r="B435" s="5">
        <v>46107</v>
      </c>
      <c r="C435" s="1">
        <f t="shared" si="12"/>
        <v>2026</v>
      </c>
      <c r="D435" s="1" t="str">
        <f>"Q" &amp;ROUNDUP(MONTH(SalesDataTable[[#This Row],[Order Date]])/3,0)</f>
        <v>Q1</v>
      </c>
      <c r="E435" s="1">
        <f t="shared" si="13"/>
        <v>3</v>
      </c>
      <c r="F435" s="1" t="str">
        <f>TEXT(SalesDataTable[[#This Row],[Order Date]],"MMM")</f>
        <v>Mar</v>
      </c>
      <c r="G435" s="6" t="s">
        <v>28</v>
      </c>
      <c r="H435" s="6" t="s">
        <v>56</v>
      </c>
      <c r="I435" s="6" t="s">
        <v>19</v>
      </c>
      <c r="J435" s="6" t="s">
        <v>20</v>
      </c>
      <c r="K435" s="6" t="s">
        <v>21</v>
      </c>
      <c r="L435" s="6" t="s">
        <v>43</v>
      </c>
      <c r="M435" s="11">
        <v>1</v>
      </c>
      <c r="N435" s="8">
        <v>40.82</v>
      </c>
      <c r="O435" s="9">
        <v>0.05</v>
      </c>
      <c r="P435" s="8">
        <v>16.940000000000001</v>
      </c>
      <c r="Q435" s="8">
        <v>38.778999999999996</v>
      </c>
      <c r="R435" s="8">
        <v>16.940000000000001</v>
      </c>
      <c r="S435" s="8">
        <v>21.838999999999995</v>
      </c>
      <c r="T435" s="10">
        <v>0.56316563088269411</v>
      </c>
      <c r="U435" s="7"/>
      <c r="V435" s="10"/>
      <c r="W435" s="11"/>
      <c r="X435" s="10"/>
    </row>
    <row r="436" spans="1:24" ht="15.6">
      <c r="A436" s="4">
        <v>487</v>
      </c>
      <c r="B436" s="5">
        <v>46107</v>
      </c>
      <c r="C436" s="1">
        <f t="shared" si="12"/>
        <v>2026</v>
      </c>
      <c r="D436" s="1" t="str">
        <f>"Q" &amp;ROUNDUP(MONTH(SalesDataTable[[#This Row],[Order Date]])/3,0)</f>
        <v>Q1</v>
      </c>
      <c r="E436" s="1">
        <f t="shared" si="13"/>
        <v>3</v>
      </c>
      <c r="F436" s="1" t="str">
        <f>TEXT(SalesDataTable[[#This Row],[Order Date]],"MMM")</f>
        <v>Mar</v>
      </c>
      <c r="G436" s="6" t="s">
        <v>37</v>
      </c>
      <c r="H436" s="6" t="s">
        <v>50</v>
      </c>
      <c r="I436" s="6" t="s">
        <v>36</v>
      </c>
      <c r="J436" s="6" t="s">
        <v>33</v>
      </c>
      <c r="K436" s="6" t="s">
        <v>31</v>
      </c>
      <c r="L436" s="6" t="s">
        <v>32</v>
      </c>
      <c r="M436" s="11">
        <v>3</v>
      </c>
      <c r="N436" s="8">
        <v>36.979999999999997</v>
      </c>
      <c r="O436" s="9">
        <v>0.1</v>
      </c>
      <c r="P436" s="8">
        <v>13.65</v>
      </c>
      <c r="Q436" s="8">
        <v>99.846000000000004</v>
      </c>
      <c r="R436" s="8">
        <v>40.950000000000003</v>
      </c>
      <c r="S436" s="8">
        <v>58.896000000000001</v>
      </c>
      <c r="T436" s="10">
        <v>0.58986839733189111</v>
      </c>
      <c r="U436" s="7"/>
      <c r="V436" s="10"/>
      <c r="W436" s="11"/>
      <c r="X436" s="10"/>
    </row>
    <row r="437" spans="1:24" ht="15.6">
      <c r="A437" s="4">
        <v>1476</v>
      </c>
      <c r="B437" s="5">
        <v>46107</v>
      </c>
      <c r="C437" s="1">
        <f t="shared" si="12"/>
        <v>2026</v>
      </c>
      <c r="D437" s="1" t="str">
        <f>"Q" &amp;ROUNDUP(MONTH(SalesDataTable[[#This Row],[Order Date]])/3,0)</f>
        <v>Q1</v>
      </c>
      <c r="E437" s="1">
        <f t="shared" si="13"/>
        <v>3</v>
      </c>
      <c r="F437" s="1" t="str">
        <f>TEXT(SalesDataTable[[#This Row],[Order Date]],"MMM")</f>
        <v>Mar</v>
      </c>
      <c r="G437" s="6" t="s">
        <v>23</v>
      </c>
      <c r="H437" s="6" t="s">
        <v>60</v>
      </c>
      <c r="I437" s="6" t="s">
        <v>45</v>
      </c>
      <c r="J437" s="6" t="s">
        <v>30</v>
      </c>
      <c r="K437" s="6" t="s">
        <v>31</v>
      </c>
      <c r="L437" s="6" t="s">
        <v>32</v>
      </c>
      <c r="M437" s="11">
        <v>1</v>
      </c>
      <c r="N437" s="8">
        <v>35.700000000000003</v>
      </c>
      <c r="O437" s="9">
        <v>0.05</v>
      </c>
      <c r="P437" s="8">
        <v>13.91</v>
      </c>
      <c r="Q437" s="8">
        <v>33.914999999999999</v>
      </c>
      <c r="R437" s="8">
        <v>13.91</v>
      </c>
      <c r="S437" s="8">
        <v>20.004999999999999</v>
      </c>
      <c r="T437" s="10">
        <v>0.58985699542975079</v>
      </c>
      <c r="U437" s="7"/>
      <c r="V437" s="10"/>
      <c r="W437" s="11"/>
      <c r="X437" s="10"/>
    </row>
    <row r="438" spans="1:24" ht="15.6">
      <c r="A438" s="4">
        <v>2145</v>
      </c>
      <c r="B438" s="5">
        <v>46107</v>
      </c>
      <c r="C438" s="1">
        <f t="shared" si="12"/>
        <v>2026</v>
      </c>
      <c r="D438" s="1" t="str">
        <f>"Q" &amp;ROUNDUP(MONTH(SalesDataTable[[#This Row],[Order Date]])/3,0)</f>
        <v>Q1</v>
      </c>
      <c r="E438" s="1">
        <f t="shared" si="13"/>
        <v>3</v>
      </c>
      <c r="F438" s="1" t="str">
        <f>TEXT(SalesDataTable[[#This Row],[Order Date]],"MMM")</f>
        <v>Mar</v>
      </c>
      <c r="G438" s="6" t="s">
        <v>37</v>
      </c>
      <c r="H438" s="6" t="s">
        <v>50</v>
      </c>
      <c r="I438" s="6" t="s">
        <v>36</v>
      </c>
      <c r="J438" s="6" t="s">
        <v>20</v>
      </c>
      <c r="K438" s="6" t="s">
        <v>21</v>
      </c>
      <c r="L438" s="6" t="s">
        <v>43</v>
      </c>
      <c r="M438" s="11">
        <v>1</v>
      </c>
      <c r="N438" s="8">
        <v>39.53</v>
      </c>
      <c r="O438" s="9">
        <v>0.05</v>
      </c>
      <c r="P438" s="8">
        <v>17.170000000000002</v>
      </c>
      <c r="Q438" s="8">
        <v>37.5535</v>
      </c>
      <c r="R438" s="8">
        <v>17.170000000000002</v>
      </c>
      <c r="S438" s="8">
        <v>20.383499999999998</v>
      </c>
      <c r="T438" s="10">
        <v>0.54278562584046752</v>
      </c>
      <c r="U438" s="7"/>
      <c r="V438" s="10"/>
      <c r="W438" s="11"/>
      <c r="X438" s="10"/>
    </row>
    <row r="439" spans="1:24" ht="15.6">
      <c r="A439" s="4">
        <v>2999</v>
      </c>
      <c r="B439" s="5">
        <v>46107</v>
      </c>
      <c r="C439" s="1">
        <f t="shared" si="12"/>
        <v>2026</v>
      </c>
      <c r="D439" s="1" t="str">
        <f>"Q" &amp;ROUNDUP(MONTH(SalesDataTable[[#This Row],[Order Date]])/3,0)</f>
        <v>Q1</v>
      </c>
      <c r="E439" s="1">
        <f t="shared" si="13"/>
        <v>3</v>
      </c>
      <c r="F439" s="1" t="str">
        <f>TEXT(SalesDataTable[[#This Row],[Order Date]],"MMM")</f>
        <v>Mar</v>
      </c>
      <c r="G439" s="6" t="s">
        <v>28</v>
      </c>
      <c r="H439" s="6" t="s">
        <v>35</v>
      </c>
      <c r="I439" s="6" t="s">
        <v>36</v>
      </c>
      <c r="J439" s="6" t="s">
        <v>20</v>
      </c>
      <c r="K439" s="6" t="s">
        <v>31</v>
      </c>
      <c r="L439" s="6" t="s">
        <v>32</v>
      </c>
      <c r="M439" s="11">
        <v>2</v>
      </c>
      <c r="N439" s="8">
        <v>35.75</v>
      </c>
      <c r="O439" s="9">
        <v>0</v>
      </c>
      <c r="P439" s="8">
        <v>13.28</v>
      </c>
      <c r="Q439" s="8">
        <v>71.5</v>
      </c>
      <c r="R439" s="8">
        <v>26.56</v>
      </c>
      <c r="S439" s="8">
        <v>44.94</v>
      </c>
      <c r="T439" s="10">
        <v>0.62853146853146846</v>
      </c>
      <c r="U439" s="7"/>
      <c r="V439" s="10"/>
      <c r="W439" s="11"/>
      <c r="X439" s="10"/>
    </row>
    <row r="440" spans="1:24" ht="15.6">
      <c r="A440" s="4">
        <v>4464</v>
      </c>
      <c r="B440" s="5">
        <v>46107</v>
      </c>
      <c r="C440" s="1">
        <f t="shared" si="12"/>
        <v>2026</v>
      </c>
      <c r="D440" s="1" t="str">
        <f>"Q" &amp;ROUNDUP(MONTH(SalesDataTable[[#This Row],[Order Date]])/3,0)</f>
        <v>Q1</v>
      </c>
      <c r="E440" s="1">
        <f t="shared" si="13"/>
        <v>3</v>
      </c>
      <c r="F440" s="1" t="str">
        <f>TEXT(SalesDataTable[[#This Row],[Order Date]],"MMM")</f>
        <v>Mar</v>
      </c>
      <c r="G440" s="6" t="s">
        <v>28</v>
      </c>
      <c r="H440" s="6" t="s">
        <v>29</v>
      </c>
      <c r="I440" s="6" t="s">
        <v>19</v>
      </c>
      <c r="J440" s="6" t="s">
        <v>33</v>
      </c>
      <c r="K440" s="6" t="s">
        <v>51</v>
      </c>
      <c r="L440" s="6" t="s">
        <v>62</v>
      </c>
      <c r="M440" s="11">
        <v>2</v>
      </c>
      <c r="N440" s="8">
        <v>50.17</v>
      </c>
      <c r="O440" s="9">
        <v>0</v>
      </c>
      <c r="P440" s="8">
        <v>22.37</v>
      </c>
      <c r="Q440" s="8">
        <v>100.34</v>
      </c>
      <c r="R440" s="8">
        <v>44.74</v>
      </c>
      <c r="S440" s="8">
        <v>55.6</v>
      </c>
      <c r="T440" s="10">
        <v>0.55411600558102447</v>
      </c>
      <c r="U440" s="7"/>
      <c r="V440" s="10"/>
      <c r="W440" s="11"/>
      <c r="X440" s="10"/>
    </row>
    <row r="441" spans="1:24" ht="15.6">
      <c r="A441" s="4">
        <v>4978</v>
      </c>
      <c r="B441" s="5">
        <v>46107</v>
      </c>
      <c r="C441" s="1">
        <f t="shared" si="12"/>
        <v>2026</v>
      </c>
      <c r="D441" s="1" t="str">
        <f>"Q" &amp;ROUNDUP(MONTH(SalesDataTable[[#This Row],[Order Date]])/3,0)</f>
        <v>Q1</v>
      </c>
      <c r="E441" s="1">
        <f t="shared" si="13"/>
        <v>3</v>
      </c>
      <c r="F441" s="1" t="str">
        <f>TEXT(SalesDataTable[[#This Row],[Order Date]],"MMM")</f>
        <v>Mar</v>
      </c>
      <c r="G441" s="6" t="s">
        <v>17</v>
      </c>
      <c r="H441" s="6" t="s">
        <v>53</v>
      </c>
      <c r="I441" s="6" t="s">
        <v>19</v>
      </c>
      <c r="J441" s="6" t="s">
        <v>30</v>
      </c>
      <c r="K441" s="6" t="s">
        <v>51</v>
      </c>
      <c r="L441" s="6" t="s">
        <v>52</v>
      </c>
      <c r="M441" s="11">
        <v>5</v>
      </c>
      <c r="N441" s="8">
        <v>41.32</v>
      </c>
      <c r="O441" s="9">
        <v>0</v>
      </c>
      <c r="P441" s="8">
        <v>15.09</v>
      </c>
      <c r="Q441" s="8">
        <v>206.6</v>
      </c>
      <c r="R441" s="8">
        <v>75.45</v>
      </c>
      <c r="S441" s="8">
        <v>131.14999999999998</v>
      </c>
      <c r="T441" s="10">
        <v>0.63480154888673757</v>
      </c>
      <c r="U441" s="7"/>
      <c r="V441" s="10"/>
      <c r="W441" s="11"/>
      <c r="X441" s="10"/>
    </row>
    <row r="442" spans="1:24" ht="15.6">
      <c r="A442" s="4">
        <v>130</v>
      </c>
      <c r="B442" s="5">
        <v>46108</v>
      </c>
      <c r="C442" s="1">
        <f t="shared" si="12"/>
        <v>2026</v>
      </c>
      <c r="D442" s="1" t="str">
        <f>"Q" &amp;ROUNDUP(MONTH(SalesDataTable[[#This Row],[Order Date]])/3,0)</f>
        <v>Q1</v>
      </c>
      <c r="E442" s="1">
        <f t="shared" si="13"/>
        <v>3</v>
      </c>
      <c r="F442" s="1" t="str">
        <f>TEXT(SalesDataTable[[#This Row],[Order Date]],"MMM")</f>
        <v>Mar</v>
      </c>
      <c r="G442" s="6" t="s">
        <v>37</v>
      </c>
      <c r="H442" s="6" t="s">
        <v>48</v>
      </c>
      <c r="I442" s="6" t="s">
        <v>45</v>
      </c>
      <c r="J442" s="6" t="s">
        <v>30</v>
      </c>
      <c r="K442" s="6" t="s">
        <v>26</v>
      </c>
      <c r="L442" s="6" t="s">
        <v>54</v>
      </c>
      <c r="M442" s="11">
        <v>3</v>
      </c>
      <c r="N442" s="8">
        <v>152.4</v>
      </c>
      <c r="O442" s="9">
        <v>0.05</v>
      </c>
      <c r="P442" s="8">
        <v>79.97</v>
      </c>
      <c r="Q442" s="8">
        <v>434.34000000000003</v>
      </c>
      <c r="R442" s="8">
        <v>239.91</v>
      </c>
      <c r="S442" s="8">
        <v>194.43000000000004</v>
      </c>
      <c r="T442" s="10">
        <v>0.44764470230694853</v>
      </c>
      <c r="U442" s="7"/>
      <c r="V442" s="10"/>
      <c r="W442" s="11"/>
      <c r="X442" s="10"/>
    </row>
    <row r="443" spans="1:24" ht="15.6">
      <c r="A443" s="4">
        <v>848</v>
      </c>
      <c r="B443" s="5">
        <v>46108</v>
      </c>
      <c r="C443" s="1">
        <f t="shared" si="12"/>
        <v>2026</v>
      </c>
      <c r="D443" s="1" t="str">
        <f>"Q" &amp;ROUNDUP(MONTH(SalesDataTable[[#This Row],[Order Date]])/3,0)</f>
        <v>Q1</v>
      </c>
      <c r="E443" s="1">
        <f t="shared" si="13"/>
        <v>3</v>
      </c>
      <c r="F443" s="1" t="str">
        <f>TEXT(SalesDataTable[[#This Row],[Order Date]],"MMM")</f>
        <v>Mar</v>
      </c>
      <c r="G443" s="6" t="s">
        <v>17</v>
      </c>
      <c r="H443" s="6" t="s">
        <v>18</v>
      </c>
      <c r="I443" s="6" t="s">
        <v>19</v>
      </c>
      <c r="J443" s="6" t="s">
        <v>30</v>
      </c>
      <c r="K443" s="6" t="s">
        <v>51</v>
      </c>
      <c r="L443" s="6" t="s">
        <v>59</v>
      </c>
      <c r="M443" s="11">
        <v>1</v>
      </c>
      <c r="N443" s="8">
        <v>36.299999999999997</v>
      </c>
      <c r="O443" s="9">
        <v>0</v>
      </c>
      <c r="P443" s="8">
        <v>14.1</v>
      </c>
      <c r="Q443" s="8">
        <v>36.299999999999997</v>
      </c>
      <c r="R443" s="8">
        <v>14.1</v>
      </c>
      <c r="S443" s="8">
        <v>22.199999999999996</v>
      </c>
      <c r="T443" s="10">
        <v>0.61157024793388426</v>
      </c>
      <c r="U443" s="7"/>
      <c r="V443" s="10"/>
      <c r="W443" s="11"/>
      <c r="X443" s="10"/>
    </row>
    <row r="444" spans="1:24" ht="15.6">
      <c r="A444" s="4">
        <v>1359</v>
      </c>
      <c r="B444" s="5">
        <v>46108</v>
      </c>
      <c r="C444" s="1">
        <f t="shared" si="12"/>
        <v>2026</v>
      </c>
      <c r="D444" s="1" t="str">
        <f>"Q" &amp;ROUNDUP(MONTH(SalesDataTable[[#This Row],[Order Date]])/3,0)</f>
        <v>Q1</v>
      </c>
      <c r="E444" s="1">
        <f t="shared" si="13"/>
        <v>3</v>
      </c>
      <c r="F444" s="1" t="str">
        <f>TEXT(SalesDataTable[[#This Row],[Order Date]],"MMM")</f>
        <v>Mar</v>
      </c>
      <c r="G444" s="6" t="s">
        <v>28</v>
      </c>
      <c r="H444" s="6" t="s">
        <v>42</v>
      </c>
      <c r="I444" s="6" t="s">
        <v>19</v>
      </c>
      <c r="J444" s="6" t="s">
        <v>20</v>
      </c>
      <c r="K444" s="6" t="s">
        <v>31</v>
      </c>
      <c r="L444" s="6" t="s">
        <v>49</v>
      </c>
      <c r="M444" s="11">
        <v>3</v>
      </c>
      <c r="N444" s="8">
        <v>46.24</v>
      </c>
      <c r="O444" s="9">
        <v>0.1</v>
      </c>
      <c r="P444" s="8">
        <v>18.2</v>
      </c>
      <c r="Q444" s="8">
        <v>124.848</v>
      </c>
      <c r="R444" s="8">
        <v>54.599999999999994</v>
      </c>
      <c r="S444" s="8">
        <v>70.248000000000005</v>
      </c>
      <c r="T444" s="10">
        <v>0.56266820453671673</v>
      </c>
      <c r="U444" s="7"/>
      <c r="V444" s="10"/>
      <c r="W444" s="11"/>
      <c r="X444" s="10"/>
    </row>
    <row r="445" spans="1:24" ht="15.6">
      <c r="A445" s="4">
        <v>2379</v>
      </c>
      <c r="B445" s="5">
        <v>46108</v>
      </c>
      <c r="C445" s="1">
        <f t="shared" si="12"/>
        <v>2026</v>
      </c>
      <c r="D445" s="1" t="str">
        <f>"Q" &amp;ROUNDUP(MONTH(SalesDataTable[[#This Row],[Order Date]])/3,0)</f>
        <v>Q1</v>
      </c>
      <c r="E445" s="1">
        <f t="shared" si="13"/>
        <v>3</v>
      </c>
      <c r="F445" s="1" t="str">
        <f>TEXT(SalesDataTable[[#This Row],[Order Date]],"MMM")</f>
        <v>Mar</v>
      </c>
      <c r="G445" s="6" t="s">
        <v>17</v>
      </c>
      <c r="H445" s="6" t="s">
        <v>18</v>
      </c>
      <c r="I445" s="6" t="s">
        <v>36</v>
      </c>
      <c r="J445" s="6" t="s">
        <v>20</v>
      </c>
      <c r="K445" s="6" t="s">
        <v>31</v>
      </c>
      <c r="L445" s="6" t="s">
        <v>65</v>
      </c>
      <c r="M445" s="11">
        <v>2</v>
      </c>
      <c r="N445" s="8">
        <v>165.58</v>
      </c>
      <c r="O445" s="9">
        <v>0</v>
      </c>
      <c r="P445" s="8">
        <v>86.16</v>
      </c>
      <c r="Q445" s="8">
        <v>331.16</v>
      </c>
      <c r="R445" s="8">
        <v>172.32</v>
      </c>
      <c r="S445" s="8">
        <v>158.84000000000003</v>
      </c>
      <c r="T445" s="10">
        <v>0.47964730039859893</v>
      </c>
      <c r="U445" s="7"/>
      <c r="V445" s="10"/>
      <c r="W445" s="11"/>
      <c r="X445" s="10"/>
    </row>
    <row r="446" spans="1:24" ht="15.6">
      <c r="A446" s="4">
        <v>2987</v>
      </c>
      <c r="B446" s="5">
        <v>46108</v>
      </c>
      <c r="C446" s="1">
        <f t="shared" si="12"/>
        <v>2026</v>
      </c>
      <c r="D446" s="1" t="str">
        <f>"Q" &amp;ROUNDUP(MONTH(SalesDataTable[[#This Row],[Order Date]])/3,0)</f>
        <v>Q1</v>
      </c>
      <c r="E446" s="1">
        <f t="shared" si="13"/>
        <v>3</v>
      </c>
      <c r="F446" s="1" t="str">
        <f>TEXT(SalesDataTable[[#This Row],[Order Date]],"MMM")</f>
        <v>Mar</v>
      </c>
      <c r="G446" s="6" t="s">
        <v>17</v>
      </c>
      <c r="H446" s="6" t="s">
        <v>53</v>
      </c>
      <c r="I446" s="6" t="s">
        <v>19</v>
      </c>
      <c r="J446" s="6" t="s">
        <v>20</v>
      </c>
      <c r="K446" s="6" t="s">
        <v>40</v>
      </c>
      <c r="L446" s="6" t="s">
        <v>68</v>
      </c>
      <c r="M446" s="11">
        <v>4</v>
      </c>
      <c r="N446" s="8">
        <v>121.49</v>
      </c>
      <c r="O446" s="9">
        <v>0</v>
      </c>
      <c r="P446" s="8">
        <v>62.01</v>
      </c>
      <c r="Q446" s="8">
        <v>485.96</v>
      </c>
      <c r="R446" s="8">
        <v>248.04</v>
      </c>
      <c r="S446" s="8">
        <v>237.92</v>
      </c>
      <c r="T446" s="10">
        <v>0.4895876203802782</v>
      </c>
      <c r="U446" s="7"/>
      <c r="V446" s="10"/>
      <c r="W446" s="11"/>
      <c r="X446" s="10"/>
    </row>
    <row r="447" spans="1:24" ht="15.6">
      <c r="A447" s="4">
        <v>3121</v>
      </c>
      <c r="B447" s="5">
        <v>46108</v>
      </c>
      <c r="C447" s="1">
        <f t="shared" si="12"/>
        <v>2026</v>
      </c>
      <c r="D447" s="1" t="str">
        <f>"Q" &amp;ROUNDUP(MONTH(SalesDataTable[[#This Row],[Order Date]])/3,0)</f>
        <v>Q1</v>
      </c>
      <c r="E447" s="1">
        <f t="shared" si="13"/>
        <v>3</v>
      </c>
      <c r="F447" s="1" t="str">
        <f>TEXT(SalesDataTable[[#This Row],[Order Date]],"MMM")</f>
        <v>Mar</v>
      </c>
      <c r="G447" s="6" t="s">
        <v>23</v>
      </c>
      <c r="H447" s="6" t="s">
        <v>60</v>
      </c>
      <c r="I447" s="6" t="s">
        <v>36</v>
      </c>
      <c r="J447" s="6" t="s">
        <v>30</v>
      </c>
      <c r="K447" s="6" t="s">
        <v>21</v>
      </c>
      <c r="L447" s="6" t="s">
        <v>22</v>
      </c>
      <c r="M447" s="11">
        <v>5</v>
      </c>
      <c r="N447" s="8">
        <v>81.84</v>
      </c>
      <c r="O447" s="9">
        <v>0.1</v>
      </c>
      <c r="P447" s="8">
        <v>42.7</v>
      </c>
      <c r="Q447" s="8">
        <v>368.28000000000003</v>
      </c>
      <c r="R447" s="8">
        <v>213.5</v>
      </c>
      <c r="S447" s="8">
        <v>154.78000000000003</v>
      </c>
      <c r="T447" s="10">
        <v>0.42027804931030743</v>
      </c>
      <c r="U447" s="7"/>
      <c r="V447" s="10"/>
      <c r="W447" s="11"/>
      <c r="X447" s="10"/>
    </row>
    <row r="448" spans="1:24" ht="15.6">
      <c r="A448" s="4">
        <v>4445</v>
      </c>
      <c r="B448" s="5">
        <v>46108</v>
      </c>
      <c r="C448" s="1">
        <f t="shared" si="12"/>
        <v>2026</v>
      </c>
      <c r="D448" s="1" t="str">
        <f>"Q" &amp;ROUNDUP(MONTH(SalesDataTable[[#This Row],[Order Date]])/3,0)</f>
        <v>Q1</v>
      </c>
      <c r="E448" s="1">
        <f t="shared" si="13"/>
        <v>3</v>
      </c>
      <c r="F448" s="1" t="str">
        <f>TEXT(SalesDataTable[[#This Row],[Order Date]],"MMM")</f>
        <v>Mar</v>
      </c>
      <c r="G448" s="6" t="s">
        <v>23</v>
      </c>
      <c r="H448" s="6" t="s">
        <v>58</v>
      </c>
      <c r="I448" s="6" t="s">
        <v>19</v>
      </c>
      <c r="J448" s="6" t="s">
        <v>30</v>
      </c>
      <c r="K448" s="6" t="s">
        <v>26</v>
      </c>
      <c r="L448" s="6" t="s">
        <v>54</v>
      </c>
      <c r="M448" s="11">
        <v>1</v>
      </c>
      <c r="N448" s="8">
        <v>151.47999999999999</v>
      </c>
      <c r="O448" s="9">
        <v>0</v>
      </c>
      <c r="P448" s="8">
        <v>79.41</v>
      </c>
      <c r="Q448" s="8">
        <v>151.47999999999999</v>
      </c>
      <c r="R448" s="8">
        <v>79.41</v>
      </c>
      <c r="S448" s="8">
        <v>72.069999999999993</v>
      </c>
      <c r="T448" s="10">
        <v>0.47577237919197252</v>
      </c>
      <c r="U448" s="7"/>
      <c r="V448" s="10"/>
      <c r="W448" s="11"/>
      <c r="X448" s="10"/>
    </row>
    <row r="449" spans="1:24" ht="15.6">
      <c r="A449" s="4">
        <v>441</v>
      </c>
      <c r="B449" s="5">
        <v>46109</v>
      </c>
      <c r="C449" s="1">
        <f t="shared" si="12"/>
        <v>2026</v>
      </c>
      <c r="D449" s="1" t="str">
        <f>"Q" &amp;ROUNDUP(MONTH(SalesDataTable[[#This Row],[Order Date]])/3,0)</f>
        <v>Q1</v>
      </c>
      <c r="E449" s="1">
        <f t="shared" si="13"/>
        <v>3</v>
      </c>
      <c r="F449" s="1" t="str">
        <f>TEXT(SalesDataTable[[#This Row],[Order Date]],"MMM")</f>
        <v>Mar</v>
      </c>
      <c r="G449" s="6" t="s">
        <v>17</v>
      </c>
      <c r="H449" s="6" t="s">
        <v>67</v>
      </c>
      <c r="I449" s="6" t="s">
        <v>36</v>
      </c>
      <c r="J449" s="6" t="s">
        <v>30</v>
      </c>
      <c r="K449" s="6" t="s">
        <v>51</v>
      </c>
      <c r="L449" s="6" t="s">
        <v>62</v>
      </c>
      <c r="M449" s="11">
        <v>1</v>
      </c>
      <c r="N449" s="8">
        <v>51.02</v>
      </c>
      <c r="O449" s="9">
        <v>0.05</v>
      </c>
      <c r="P449" s="8">
        <v>21.94</v>
      </c>
      <c r="Q449" s="8">
        <v>48.469000000000001</v>
      </c>
      <c r="R449" s="8">
        <v>21.94</v>
      </c>
      <c r="S449" s="8">
        <v>26.529</v>
      </c>
      <c r="T449" s="10">
        <v>0.54733953661102974</v>
      </c>
      <c r="U449" s="7"/>
      <c r="V449" s="10"/>
      <c r="W449" s="11"/>
      <c r="X449" s="10"/>
    </row>
    <row r="450" spans="1:24" ht="15.6">
      <c r="A450" s="4">
        <v>4608</v>
      </c>
      <c r="B450" s="5">
        <v>46109</v>
      </c>
      <c r="C450" s="1">
        <f t="shared" si="12"/>
        <v>2026</v>
      </c>
      <c r="D450" s="1" t="str">
        <f>"Q" &amp;ROUNDUP(MONTH(SalesDataTable[[#This Row],[Order Date]])/3,0)</f>
        <v>Q1</v>
      </c>
      <c r="E450" s="1">
        <f t="shared" si="13"/>
        <v>3</v>
      </c>
      <c r="F450" s="1" t="str">
        <f>TEXT(SalesDataTable[[#This Row],[Order Date]],"MMM")</f>
        <v>Mar</v>
      </c>
      <c r="G450" s="6" t="s">
        <v>28</v>
      </c>
      <c r="H450" s="6" t="s">
        <v>29</v>
      </c>
      <c r="I450" s="6" t="s">
        <v>25</v>
      </c>
      <c r="J450" s="6" t="s">
        <v>33</v>
      </c>
      <c r="K450" s="6" t="s">
        <v>21</v>
      </c>
      <c r="L450" s="6" t="s">
        <v>43</v>
      </c>
      <c r="M450" s="11">
        <v>8</v>
      </c>
      <c r="N450" s="8">
        <v>40.86</v>
      </c>
      <c r="O450" s="9">
        <v>0.1</v>
      </c>
      <c r="P450" s="8">
        <v>16.34</v>
      </c>
      <c r="Q450" s="8">
        <v>294.19200000000001</v>
      </c>
      <c r="R450" s="8">
        <v>130.72</v>
      </c>
      <c r="S450" s="8">
        <v>163.47200000000001</v>
      </c>
      <c r="T450" s="10">
        <v>0.55566432805786703</v>
      </c>
      <c r="U450" s="7"/>
      <c r="V450" s="10"/>
      <c r="W450" s="11"/>
      <c r="X450" s="10"/>
    </row>
    <row r="451" spans="1:24" ht="15.6">
      <c r="A451" s="4">
        <v>4914</v>
      </c>
      <c r="B451" s="5">
        <v>46109</v>
      </c>
      <c r="C451" s="1">
        <f t="shared" ref="C451:C514" si="14">YEAR(B451)</f>
        <v>2026</v>
      </c>
      <c r="D451" s="1" t="str">
        <f>"Q" &amp;ROUNDUP(MONTH(SalesDataTable[[#This Row],[Order Date]])/3,0)</f>
        <v>Q1</v>
      </c>
      <c r="E451" s="1">
        <f t="shared" ref="E451:E514" si="15">MONTH(B451)</f>
        <v>3</v>
      </c>
      <c r="F451" s="1" t="str">
        <f>TEXT(SalesDataTable[[#This Row],[Order Date]],"MMM")</f>
        <v>Mar</v>
      </c>
      <c r="G451" s="6" t="s">
        <v>17</v>
      </c>
      <c r="H451" s="6" t="s">
        <v>53</v>
      </c>
      <c r="I451" s="6" t="s">
        <v>19</v>
      </c>
      <c r="J451" s="6" t="s">
        <v>30</v>
      </c>
      <c r="K451" s="6" t="s">
        <v>31</v>
      </c>
      <c r="L451" s="6" t="s">
        <v>65</v>
      </c>
      <c r="M451" s="11">
        <v>5</v>
      </c>
      <c r="N451" s="8">
        <v>163.33000000000001</v>
      </c>
      <c r="O451" s="9">
        <v>0</v>
      </c>
      <c r="P451" s="8">
        <v>87.05</v>
      </c>
      <c r="Q451" s="8">
        <v>816.65000000000009</v>
      </c>
      <c r="R451" s="8">
        <v>435.25</v>
      </c>
      <c r="S451" s="8">
        <v>381.40000000000009</v>
      </c>
      <c r="T451" s="10">
        <v>0.46702993938651816</v>
      </c>
      <c r="U451" s="7"/>
      <c r="V451" s="10"/>
      <c r="W451" s="11"/>
      <c r="X451" s="10"/>
    </row>
    <row r="452" spans="1:24" ht="15.6">
      <c r="A452" s="4">
        <v>860</v>
      </c>
      <c r="B452" s="5">
        <v>46110</v>
      </c>
      <c r="C452" s="1">
        <f t="shared" si="14"/>
        <v>2026</v>
      </c>
      <c r="D452" s="1" t="str">
        <f>"Q" &amp;ROUNDUP(MONTH(SalesDataTable[[#This Row],[Order Date]])/3,0)</f>
        <v>Q1</v>
      </c>
      <c r="E452" s="1">
        <f t="shared" si="15"/>
        <v>3</v>
      </c>
      <c r="F452" s="1" t="str">
        <f>TEXT(SalesDataTable[[#This Row],[Order Date]],"MMM")</f>
        <v>Mar</v>
      </c>
      <c r="G452" s="6" t="s">
        <v>23</v>
      </c>
      <c r="H452" s="6" t="s">
        <v>66</v>
      </c>
      <c r="I452" s="6" t="s">
        <v>45</v>
      </c>
      <c r="J452" s="6" t="s">
        <v>30</v>
      </c>
      <c r="K452" s="6" t="s">
        <v>26</v>
      </c>
      <c r="L452" s="6" t="s">
        <v>27</v>
      </c>
      <c r="M452" s="11">
        <v>1</v>
      </c>
      <c r="N452" s="8">
        <v>90.27</v>
      </c>
      <c r="O452" s="9">
        <v>0</v>
      </c>
      <c r="P452" s="8">
        <v>46.38</v>
      </c>
      <c r="Q452" s="8">
        <v>90.27</v>
      </c>
      <c r="R452" s="8">
        <v>46.38</v>
      </c>
      <c r="S452" s="8">
        <v>43.889999999999993</v>
      </c>
      <c r="T452" s="10">
        <v>0.48620804253904948</v>
      </c>
      <c r="U452" s="7"/>
      <c r="V452" s="10"/>
      <c r="W452" s="11"/>
      <c r="X452" s="10"/>
    </row>
    <row r="453" spans="1:24" ht="15.6">
      <c r="A453" s="4">
        <v>920</v>
      </c>
      <c r="B453" s="5">
        <v>46110</v>
      </c>
      <c r="C453" s="1">
        <f t="shared" si="14"/>
        <v>2026</v>
      </c>
      <c r="D453" s="1" t="str">
        <f>"Q" &amp;ROUNDUP(MONTH(SalesDataTable[[#This Row],[Order Date]])/3,0)</f>
        <v>Q1</v>
      </c>
      <c r="E453" s="1">
        <f t="shared" si="15"/>
        <v>3</v>
      </c>
      <c r="F453" s="1" t="str">
        <f>TEXT(SalesDataTable[[#This Row],[Order Date]],"MMM")</f>
        <v>Mar</v>
      </c>
      <c r="G453" s="6" t="s">
        <v>17</v>
      </c>
      <c r="H453" s="6" t="s">
        <v>53</v>
      </c>
      <c r="I453" s="6" t="s">
        <v>25</v>
      </c>
      <c r="J453" s="6" t="s">
        <v>33</v>
      </c>
      <c r="K453" s="6" t="s">
        <v>31</v>
      </c>
      <c r="L453" s="6" t="s">
        <v>61</v>
      </c>
      <c r="M453" s="11">
        <v>12</v>
      </c>
      <c r="N453" s="8">
        <v>131.31</v>
      </c>
      <c r="O453" s="9">
        <v>0.05</v>
      </c>
      <c r="P453" s="8">
        <v>68.459999999999994</v>
      </c>
      <c r="Q453" s="8">
        <v>1496.934</v>
      </c>
      <c r="R453" s="8">
        <v>821.52</v>
      </c>
      <c r="S453" s="8">
        <v>675.41399999999999</v>
      </c>
      <c r="T453" s="10">
        <v>0.45119824922140855</v>
      </c>
      <c r="U453" s="7"/>
      <c r="V453" s="10"/>
      <c r="W453" s="11"/>
      <c r="X453" s="10"/>
    </row>
    <row r="454" spans="1:24" ht="15.6">
      <c r="A454" s="4">
        <v>1700</v>
      </c>
      <c r="B454" s="5">
        <v>46110</v>
      </c>
      <c r="C454" s="1">
        <f t="shared" si="14"/>
        <v>2026</v>
      </c>
      <c r="D454" s="1" t="str">
        <f>"Q" &amp;ROUNDUP(MONTH(SalesDataTable[[#This Row],[Order Date]])/3,0)</f>
        <v>Q1</v>
      </c>
      <c r="E454" s="1">
        <f t="shared" si="15"/>
        <v>3</v>
      </c>
      <c r="F454" s="1" t="str">
        <f>TEXT(SalesDataTable[[#This Row],[Order Date]],"MMM")</f>
        <v>Mar</v>
      </c>
      <c r="G454" s="6" t="s">
        <v>23</v>
      </c>
      <c r="H454" s="6" t="s">
        <v>60</v>
      </c>
      <c r="I454" s="6" t="s">
        <v>45</v>
      </c>
      <c r="J454" s="6" t="s">
        <v>30</v>
      </c>
      <c r="K454" s="6" t="s">
        <v>31</v>
      </c>
      <c r="L454" s="6" t="s">
        <v>65</v>
      </c>
      <c r="M454" s="11">
        <v>1</v>
      </c>
      <c r="N454" s="8">
        <v>167.27</v>
      </c>
      <c r="O454" s="9">
        <v>0.05</v>
      </c>
      <c r="P454" s="8">
        <v>88.19</v>
      </c>
      <c r="Q454" s="8">
        <v>158.90649999999999</v>
      </c>
      <c r="R454" s="8">
        <v>88.19</v>
      </c>
      <c r="S454" s="8">
        <v>70.716499999999996</v>
      </c>
      <c r="T454" s="10">
        <v>0.44501955552478972</v>
      </c>
      <c r="U454" s="7"/>
      <c r="V454" s="10"/>
      <c r="W454" s="11"/>
      <c r="X454" s="10"/>
    </row>
    <row r="455" spans="1:24" ht="15.6">
      <c r="A455" s="4">
        <v>1768</v>
      </c>
      <c r="B455" s="5">
        <v>46110</v>
      </c>
      <c r="C455" s="1">
        <f t="shared" si="14"/>
        <v>2026</v>
      </c>
      <c r="D455" s="1" t="str">
        <f>"Q" &amp;ROUNDUP(MONTH(SalesDataTable[[#This Row],[Order Date]])/3,0)</f>
        <v>Q1</v>
      </c>
      <c r="E455" s="1">
        <f t="shared" si="15"/>
        <v>3</v>
      </c>
      <c r="F455" s="1" t="str">
        <f>TEXT(SalesDataTable[[#This Row],[Order Date]],"MMM")</f>
        <v>Mar</v>
      </c>
      <c r="G455" s="6" t="s">
        <v>23</v>
      </c>
      <c r="H455" s="6" t="s">
        <v>60</v>
      </c>
      <c r="I455" s="6" t="s">
        <v>45</v>
      </c>
      <c r="J455" s="6" t="s">
        <v>20</v>
      </c>
      <c r="K455" s="6" t="s">
        <v>26</v>
      </c>
      <c r="L455" s="6" t="s">
        <v>63</v>
      </c>
      <c r="M455" s="11">
        <v>4</v>
      </c>
      <c r="N455" s="8">
        <v>70.510000000000005</v>
      </c>
      <c r="O455" s="9">
        <v>0</v>
      </c>
      <c r="P455" s="8">
        <v>31.93</v>
      </c>
      <c r="Q455" s="8">
        <v>282.04000000000002</v>
      </c>
      <c r="R455" s="8">
        <v>127.72</v>
      </c>
      <c r="S455" s="8">
        <v>154.32000000000002</v>
      </c>
      <c r="T455" s="10">
        <v>0.54715643171181394</v>
      </c>
      <c r="U455" s="7"/>
      <c r="V455" s="10"/>
      <c r="W455" s="11"/>
      <c r="X455" s="10"/>
    </row>
    <row r="456" spans="1:24" ht="15.6">
      <c r="A456" s="4">
        <v>1876</v>
      </c>
      <c r="B456" s="5">
        <v>46110</v>
      </c>
      <c r="C456" s="1">
        <f t="shared" si="14"/>
        <v>2026</v>
      </c>
      <c r="D456" s="1" t="str">
        <f>"Q" &amp;ROUNDUP(MONTH(SalesDataTable[[#This Row],[Order Date]])/3,0)</f>
        <v>Q1</v>
      </c>
      <c r="E456" s="1">
        <f t="shared" si="15"/>
        <v>3</v>
      </c>
      <c r="F456" s="1" t="str">
        <f>TEXT(SalesDataTable[[#This Row],[Order Date]],"MMM")</f>
        <v>Mar</v>
      </c>
      <c r="G456" s="6" t="s">
        <v>23</v>
      </c>
      <c r="H456" s="6" t="s">
        <v>44</v>
      </c>
      <c r="I456" s="6" t="s">
        <v>25</v>
      </c>
      <c r="J456" s="6" t="s">
        <v>30</v>
      </c>
      <c r="K456" s="6" t="s">
        <v>21</v>
      </c>
      <c r="L456" s="6" t="s">
        <v>47</v>
      </c>
      <c r="M456" s="11">
        <v>12</v>
      </c>
      <c r="N456" s="8">
        <v>101.06</v>
      </c>
      <c r="O456" s="9">
        <v>0.1</v>
      </c>
      <c r="P456" s="8">
        <v>50.59</v>
      </c>
      <c r="Q456" s="8">
        <v>1091.4480000000001</v>
      </c>
      <c r="R456" s="8">
        <v>607.08000000000004</v>
      </c>
      <c r="S456" s="8">
        <v>484.36800000000005</v>
      </c>
      <c r="T456" s="10">
        <v>0.4437847703234602</v>
      </c>
      <c r="U456" s="7"/>
      <c r="V456" s="10"/>
      <c r="W456" s="11"/>
      <c r="X456" s="10"/>
    </row>
    <row r="457" spans="1:24" ht="15.6">
      <c r="A457" s="4">
        <v>2453</v>
      </c>
      <c r="B457" s="5">
        <v>46110</v>
      </c>
      <c r="C457" s="1">
        <f t="shared" si="14"/>
        <v>2026</v>
      </c>
      <c r="D457" s="1" t="str">
        <f>"Q" &amp;ROUNDUP(MONTH(SalesDataTable[[#This Row],[Order Date]])/3,0)</f>
        <v>Q1</v>
      </c>
      <c r="E457" s="1">
        <f t="shared" si="15"/>
        <v>3</v>
      </c>
      <c r="F457" s="1" t="str">
        <f>TEXT(SalesDataTable[[#This Row],[Order Date]],"MMM")</f>
        <v>Mar</v>
      </c>
      <c r="G457" s="6" t="s">
        <v>37</v>
      </c>
      <c r="H457" s="6" t="s">
        <v>50</v>
      </c>
      <c r="I457" s="6" t="s">
        <v>19</v>
      </c>
      <c r="J457" s="6" t="s">
        <v>33</v>
      </c>
      <c r="K457" s="6" t="s">
        <v>21</v>
      </c>
      <c r="L457" s="6" t="s">
        <v>22</v>
      </c>
      <c r="M457" s="11">
        <v>2</v>
      </c>
      <c r="N457" s="8">
        <v>79.849999999999994</v>
      </c>
      <c r="O457" s="9">
        <v>0.05</v>
      </c>
      <c r="P457" s="8">
        <v>43.78</v>
      </c>
      <c r="Q457" s="8">
        <v>151.71499999999997</v>
      </c>
      <c r="R457" s="8">
        <v>87.56</v>
      </c>
      <c r="S457" s="8">
        <v>64.154999999999973</v>
      </c>
      <c r="T457" s="10">
        <v>0.42286524074745402</v>
      </c>
      <c r="U457" s="7"/>
      <c r="V457" s="10"/>
      <c r="W457" s="11"/>
      <c r="X457" s="10"/>
    </row>
    <row r="458" spans="1:24" ht="15.6">
      <c r="A458" s="4">
        <v>2676</v>
      </c>
      <c r="B458" s="5">
        <v>46110</v>
      </c>
      <c r="C458" s="1">
        <f t="shared" si="14"/>
        <v>2026</v>
      </c>
      <c r="D458" s="1" t="str">
        <f>"Q" &amp;ROUNDUP(MONTH(SalesDataTable[[#This Row],[Order Date]])/3,0)</f>
        <v>Q1</v>
      </c>
      <c r="E458" s="1">
        <f t="shared" si="15"/>
        <v>3</v>
      </c>
      <c r="F458" s="1" t="str">
        <f>TEXT(SalesDataTable[[#This Row],[Order Date]],"MMM")</f>
        <v>Mar</v>
      </c>
      <c r="G458" s="6" t="s">
        <v>28</v>
      </c>
      <c r="H458" s="6" t="s">
        <v>42</v>
      </c>
      <c r="I458" s="6" t="s">
        <v>36</v>
      </c>
      <c r="J458" s="6" t="s">
        <v>30</v>
      </c>
      <c r="K458" s="6" t="s">
        <v>40</v>
      </c>
      <c r="L458" s="6" t="s">
        <v>46</v>
      </c>
      <c r="M458" s="11">
        <v>4</v>
      </c>
      <c r="N458" s="8">
        <v>191.99</v>
      </c>
      <c r="O458" s="9">
        <v>0</v>
      </c>
      <c r="P458" s="8">
        <v>104.44</v>
      </c>
      <c r="Q458" s="8">
        <v>767.96</v>
      </c>
      <c r="R458" s="8">
        <v>417.76</v>
      </c>
      <c r="S458" s="8">
        <v>350.20000000000005</v>
      </c>
      <c r="T458" s="10">
        <v>0.45601333402781397</v>
      </c>
      <c r="U458" s="7"/>
      <c r="V458" s="10"/>
      <c r="W458" s="11"/>
      <c r="X458" s="10"/>
    </row>
    <row r="459" spans="1:24" ht="15.6">
      <c r="A459" s="4">
        <v>2800</v>
      </c>
      <c r="B459" s="5">
        <v>46110</v>
      </c>
      <c r="C459" s="1">
        <f t="shared" si="14"/>
        <v>2026</v>
      </c>
      <c r="D459" s="1" t="str">
        <f>"Q" &amp;ROUNDUP(MONTH(SalesDataTable[[#This Row],[Order Date]])/3,0)</f>
        <v>Q1</v>
      </c>
      <c r="E459" s="1">
        <f t="shared" si="15"/>
        <v>3</v>
      </c>
      <c r="F459" s="1" t="str">
        <f>TEXT(SalesDataTable[[#This Row],[Order Date]],"MMM")</f>
        <v>Mar</v>
      </c>
      <c r="G459" s="6" t="s">
        <v>23</v>
      </c>
      <c r="H459" s="6" t="s">
        <v>58</v>
      </c>
      <c r="I459" s="6" t="s">
        <v>19</v>
      </c>
      <c r="J459" s="6" t="s">
        <v>30</v>
      </c>
      <c r="K459" s="6" t="s">
        <v>21</v>
      </c>
      <c r="L459" s="6" t="s">
        <v>39</v>
      </c>
      <c r="M459" s="11">
        <v>1</v>
      </c>
      <c r="N459" s="8">
        <v>49.81</v>
      </c>
      <c r="O459" s="9">
        <v>0.05</v>
      </c>
      <c r="P459" s="8">
        <v>23.12</v>
      </c>
      <c r="Q459" s="8">
        <v>47.319499999999998</v>
      </c>
      <c r="R459" s="8">
        <v>23.12</v>
      </c>
      <c r="S459" s="8">
        <v>24.199499999999997</v>
      </c>
      <c r="T459" s="10">
        <v>0.51140650260463438</v>
      </c>
      <c r="U459" s="7"/>
      <c r="V459" s="10"/>
      <c r="W459" s="11"/>
      <c r="X459" s="10"/>
    </row>
    <row r="460" spans="1:24" ht="15.6">
      <c r="A460" s="4">
        <v>2857</v>
      </c>
      <c r="B460" s="5">
        <v>46110</v>
      </c>
      <c r="C460" s="1">
        <f t="shared" si="14"/>
        <v>2026</v>
      </c>
      <c r="D460" s="1" t="str">
        <f>"Q" &amp;ROUNDUP(MONTH(SalesDataTable[[#This Row],[Order Date]])/3,0)</f>
        <v>Q1</v>
      </c>
      <c r="E460" s="1">
        <f t="shared" si="15"/>
        <v>3</v>
      </c>
      <c r="F460" s="1" t="str">
        <f>TEXT(SalesDataTable[[#This Row],[Order Date]],"MMM")</f>
        <v>Mar</v>
      </c>
      <c r="G460" s="6" t="s">
        <v>17</v>
      </c>
      <c r="H460" s="6" t="s">
        <v>67</v>
      </c>
      <c r="I460" s="6" t="s">
        <v>36</v>
      </c>
      <c r="J460" s="6" t="s">
        <v>30</v>
      </c>
      <c r="K460" s="6" t="s">
        <v>51</v>
      </c>
      <c r="L460" s="6" t="s">
        <v>52</v>
      </c>
      <c r="M460" s="11">
        <v>1</v>
      </c>
      <c r="N460" s="8">
        <v>40.39</v>
      </c>
      <c r="O460" s="9">
        <v>0.1</v>
      </c>
      <c r="P460" s="8">
        <v>14.97</v>
      </c>
      <c r="Q460" s="8">
        <v>36.350999999999999</v>
      </c>
      <c r="R460" s="8">
        <v>14.97</v>
      </c>
      <c r="S460" s="8">
        <v>21.381</v>
      </c>
      <c r="T460" s="10">
        <v>0.58818189320788972</v>
      </c>
      <c r="U460" s="7"/>
      <c r="V460" s="10"/>
      <c r="W460" s="11"/>
      <c r="X460" s="10"/>
    </row>
    <row r="461" spans="1:24" ht="15.6">
      <c r="A461" s="4">
        <v>3584</v>
      </c>
      <c r="B461" s="5">
        <v>46110</v>
      </c>
      <c r="C461" s="1">
        <f t="shared" si="14"/>
        <v>2026</v>
      </c>
      <c r="D461" s="1" t="str">
        <f>"Q" &amp;ROUNDUP(MONTH(SalesDataTable[[#This Row],[Order Date]])/3,0)</f>
        <v>Q1</v>
      </c>
      <c r="E461" s="1">
        <f t="shared" si="15"/>
        <v>3</v>
      </c>
      <c r="F461" s="1" t="str">
        <f>TEXT(SalesDataTable[[#This Row],[Order Date]],"MMM")</f>
        <v>Mar</v>
      </c>
      <c r="G461" s="6" t="s">
        <v>17</v>
      </c>
      <c r="H461" s="6" t="s">
        <v>18</v>
      </c>
      <c r="I461" s="6" t="s">
        <v>19</v>
      </c>
      <c r="J461" s="6" t="s">
        <v>20</v>
      </c>
      <c r="K461" s="6" t="s">
        <v>31</v>
      </c>
      <c r="L461" s="6" t="s">
        <v>32</v>
      </c>
      <c r="M461" s="11">
        <v>1</v>
      </c>
      <c r="N461" s="8">
        <v>35.700000000000003</v>
      </c>
      <c r="O461" s="9">
        <v>0.05</v>
      </c>
      <c r="P461" s="8">
        <v>13.85</v>
      </c>
      <c r="Q461" s="8">
        <v>33.914999999999999</v>
      </c>
      <c r="R461" s="8">
        <v>13.85</v>
      </c>
      <c r="S461" s="8">
        <v>20.064999999999998</v>
      </c>
      <c r="T461" s="10">
        <v>0.59162612413386406</v>
      </c>
      <c r="U461" s="7"/>
      <c r="V461" s="10"/>
      <c r="W461" s="11"/>
      <c r="X461" s="10"/>
    </row>
    <row r="462" spans="1:24" ht="15.6">
      <c r="A462" s="4">
        <v>3669</v>
      </c>
      <c r="B462" s="5">
        <v>46110</v>
      </c>
      <c r="C462" s="1">
        <f t="shared" si="14"/>
        <v>2026</v>
      </c>
      <c r="D462" s="1" t="str">
        <f>"Q" &amp;ROUNDUP(MONTH(SalesDataTable[[#This Row],[Order Date]])/3,0)</f>
        <v>Q1</v>
      </c>
      <c r="E462" s="1">
        <f t="shared" si="15"/>
        <v>3</v>
      </c>
      <c r="F462" s="1" t="str">
        <f>TEXT(SalesDataTable[[#This Row],[Order Date]],"MMM")</f>
        <v>Mar</v>
      </c>
      <c r="G462" s="6" t="s">
        <v>28</v>
      </c>
      <c r="H462" s="6" t="s">
        <v>56</v>
      </c>
      <c r="I462" s="6" t="s">
        <v>45</v>
      </c>
      <c r="J462" s="6" t="s">
        <v>20</v>
      </c>
      <c r="K462" s="6" t="s">
        <v>40</v>
      </c>
      <c r="L462" s="6" t="s">
        <v>57</v>
      </c>
      <c r="M462" s="11">
        <v>1</v>
      </c>
      <c r="N462" s="8">
        <v>80.09</v>
      </c>
      <c r="O462" s="9">
        <v>0</v>
      </c>
      <c r="P462" s="8">
        <v>40.61</v>
      </c>
      <c r="Q462" s="8">
        <v>80.09</v>
      </c>
      <c r="R462" s="8">
        <v>40.61</v>
      </c>
      <c r="S462" s="8">
        <v>39.480000000000004</v>
      </c>
      <c r="T462" s="10">
        <v>0.49294543638406796</v>
      </c>
      <c r="U462" s="7"/>
      <c r="V462" s="10"/>
      <c r="W462" s="11"/>
      <c r="X462" s="10"/>
    </row>
    <row r="463" spans="1:24" ht="15.6">
      <c r="A463" s="4">
        <v>4787</v>
      </c>
      <c r="B463" s="5">
        <v>46110</v>
      </c>
      <c r="C463" s="1">
        <f t="shared" si="14"/>
        <v>2026</v>
      </c>
      <c r="D463" s="1" t="str">
        <f>"Q" &amp;ROUNDUP(MONTH(SalesDataTable[[#This Row],[Order Date]])/3,0)</f>
        <v>Q1</v>
      </c>
      <c r="E463" s="1">
        <f t="shared" si="15"/>
        <v>3</v>
      </c>
      <c r="F463" s="1" t="str">
        <f>TEXT(SalesDataTable[[#This Row],[Order Date]],"MMM")</f>
        <v>Mar</v>
      </c>
      <c r="G463" s="6" t="s">
        <v>37</v>
      </c>
      <c r="H463" s="6" t="s">
        <v>64</v>
      </c>
      <c r="I463" s="6" t="s">
        <v>45</v>
      </c>
      <c r="J463" s="6" t="s">
        <v>30</v>
      </c>
      <c r="K463" s="6" t="s">
        <v>26</v>
      </c>
      <c r="L463" s="6" t="s">
        <v>34</v>
      </c>
      <c r="M463" s="11">
        <v>1</v>
      </c>
      <c r="N463" s="8">
        <v>142.87</v>
      </c>
      <c r="O463" s="9">
        <v>0.1</v>
      </c>
      <c r="P463" s="8">
        <v>77.33</v>
      </c>
      <c r="Q463" s="8">
        <v>128.583</v>
      </c>
      <c r="R463" s="8">
        <v>77.33</v>
      </c>
      <c r="S463" s="8">
        <v>51.253</v>
      </c>
      <c r="T463" s="10">
        <v>0.39859857057309289</v>
      </c>
      <c r="U463" s="7"/>
      <c r="V463" s="10"/>
      <c r="W463" s="11"/>
      <c r="X463" s="10"/>
    </row>
    <row r="464" spans="1:24" ht="15.6">
      <c r="A464" s="4">
        <v>769</v>
      </c>
      <c r="B464" s="5">
        <v>46111</v>
      </c>
      <c r="C464" s="1">
        <f t="shared" si="14"/>
        <v>2026</v>
      </c>
      <c r="D464" s="1" t="str">
        <f>"Q" &amp;ROUNDUP(MONTH(SalesDataTable[[#This Row],[Order Date]])/3,0)</f>
        <v>Q1</v>
      </c>
      <c r="E464" s="1">
        <f t="shared" si="15"/>
        <v>3</v>
      </c>
      <c r="F464" s="1" t="str">
        <f>TEXT(SalesDataTable[[#This Row],[Order Date]],"MMM")</f>
        <v>Mar</v>
      </c>
      <c r="G464" s="6" t="s">
        <v>37</v>
      </c>
      <c r="H464" s="6" t="s">
        <v>50</v>
      </c>
      <c r="I464" s="6" t="s">
        <v>19</v>
      </c>
      <c r="J464" s="6" t="s">
        <v>20</v>
      </c>
      <c r="K464" s="6" t="s">
        <v>51</v>
      </c>
      <c r="L464" s="6" t="s">
        <v>52</v>
      </c>
      <c r="M464" s="11">
        <v>1</v>
      </c>
      <c r="N464" s="8">
        <v>40.53</v>
      </c>
      <c r="O464" s="9">
        <v>0</v>
      </c>
      <c r="P464" s="8">
        <v>14.32</v>
      </c>
      <c r="Q464" s="8">
        <v>40.53</v>
      </c>
      <c r="R464" s="8">
        <v>14.32</v>
      </c>
      <c r="S464" s="8">
        <v>26.21</v>
      </c>
      <c r="T464" s="10">
        <v>0.64668147051566738</v>
      </c>
      <c r="U464" s="7"/>
      <c r="V464" s="10"/>
      <c r="W464" s="11"/>
      <c r="X464" s="10"/>
    </row>
    <row r="465" spans="1:24" ht="15.6">
      <c r="A465" s="4">
        <v>1184</v>
      </c>
      <c r="B465" s="5">
        <v>46111</v>
      </c>
      <c r="C465" s="1">
        <f t="shared" si="14"/>
        <v>2026</v>
      </c>
      <c r="D465" s="1" t="str">
        <f>"Q" &amp;ROUNDUP(MONTH(SalesDataTable[[#This Row],[Order Date]])/3,0)</f>
        <v>Q1</v>
      </c>
      <c r="E465" s="1">
        <f t="shared" si="15"/>
        <v>3</v>
      </c>
      <c r="F465" s="1" t="str">
        <f>TEXT(SalesDataTable[[#This Row],[Order Date]],"MMM")</f>
        <v>Mar</v>
      </c>
      <c r="G465" s="6" t="s">
        <v>37</v>
      </c>
      <c r="H465" s="6" t="s">
        <v>50</v>
      </c>
      <c r="I465" s="6" t="s">
        <v>19</v>
      </c>
      <c r="J465" s="6" t="s">
        <v>20</v>
      </c>
      <c r="K465" s="6" t="s">
        <v>21</v>
      </c>
      <c r="L465" s="6" t="s">
        <v>39</v>
      </c>
      <c r="M465" s="11">
        <v>1</v>
      </c>
      <c r="N465" s="8">
        <v>49.46</v>
      </c>
      <c r="O465" s="9">
        <v>0</v>
      </c>
      <c r="P465" s="8">
        <v>23.04</v>
      </c>
      <c r="Q465" s="8">
        <v>49.46</v>
      </c>
      <c r="R465" s="8">
        <v>23.04</v>
      </c>
      <c r="S465" s="8">
        <v>26.42</v>
      </c>
      <c r="T465" s="10">
        <v>0.53416902547513145</v>
      </c>
      <c r="U465" s="7"/>
      <c r="V465" s="10"/>
      <c r="W465" s="11"/>
      <c r="X465" s="10"/>
    </row>
    <row r="466" spans="1:24" ht="15.6">
      <c r="A466" s="4">
        <v>1498</v>
      </c>
      <c r="B466" s="5">
        <v>46111</v>
      </c>
      <c r="C466" s="1">
        <f t="shared" si="14"/>
        <v>2026</v>
      </c>
      <c r="D466" s="1" t="str">
        <f>"Q" &amp;ROUNDUP(MONTH(SalesDataTable[[#This Row],[Order Date]])/3,0)</f>
        <v>Q1</v>
      </c>
      <c r="E466" s="1">
        <f t="shared" si="15"/>
        <v>3</v>
      </c>
      <c r="F466" s="1" t="str">
        <f>TEXT(SalesDataTable[[#This Row],[Order Date]],"MMM")</f>
        <v>Mar</v>
      </c>
      <c r="G466" s="6" t="s">
        <v>23</v>
      </c>
      <c r="H466" s="6" t="s">
        <v>66</v>
      </c>
      <c r="I466" s="6" t="s">
        <v>45</v>
      </c>
      <c r="J466" s="6" t="s">
        <v>33</v>
      </c>
      <c r="K466" s="6" t="s">
        <v>26</v>
      </c>
      <c r="L466" s="6" t="s">
        <v>34</v>
      </c>
      <c r="M466" s="11">
        <v>3</v>
      </c>
      <c r="N466" s="8">
        <v>142.46</v>
      </c>
      <c r="O466" s="9">
        <v>0</v>
      </c>
      <c r="P466" s="8">
        <v>79.650000000000006</v>
      </c>
      <c r="Q466" s="8">
        <v>427.38</v>
      </c>
      <c r="R466" s="8">
        <v>238.95000000000002</v>
      </c>
      <c r="S466" s="8">
        <v>188.42999999999998</v>
      </c>
      <c r="T466" s="10">
        <v>0.44089569001825069</v>
      </c>
      <c r="U466" s="7"/>
      <c r="V466" s="10"/>
      <c r="W466" s="11"/>
      <c r="X466" s="10"/>
    </row>
    <row r="467" spans="1:24" ht="15.6">
      <c r="A467" s="4">
        <v>2054</v>
      </c>
      <c r="B467" s="5">
        <v>46111</v>
      </c>
      <c r="C467" s="1">
        <f t="shared" si="14"/>
        <v>2026</v>
      </c>
      <c r="D467" s="1" t="str">
        <f>"Q" &amp;ROUNDUP(MONTH(SalesDataTable[[#This Row],[Order Date]])/3,0)</f>
        <v>Q1</v>
      </c>
      <c r="E467" s="1">
        <f t="shared" si="15"/>
        <v>3</v>
      </c>
      <c r="F467" s="1" t="str">
        <f>TEXT(SalesDataTable[[#This Row],[Order Date]],"MMM")</f>
        <v>Mar</v>
      </c>
      <c r="G467" s="6" t="s">
        <v>37</v>
      </c>
      <c r="H467" s="6" t="s">
        <v>64</v>
      </c>
      <c r="I467" s="6" t="s">
        <v>25</v>
      </c>
      <c r="J467" s="6" t="s">
        <v>33</v>
      </c>
      <c r="K467" s="6" t="s">
        <v>26</v>
      </c>
      <c r="L467" s="6" t="s">
        <v>34</v>
      </c>
      <c r="M467" s="11">
        <v>6</v>
      </c>
      <c r="N467" s="8">
        <v>142.18</v>
      </c>
      <c r="O467" s="9">
        <v>0.05</v>
      </c>
      <c r="P467" s="8">
        <v>80.94</v>
      </c>
      <c r="Q467" s="8">
        <v>810.42600000000004</v>
      </c>
      <c r="R467" s="8">
        <v>485.64</v>
      </c>
      <c r="S467" s="8">
        <v>324.78600000000006</v>
      </c>
      <c r="T467" s="10">
        <v>0.40075960050640036</v>
      </c>
      <c r="U467" s="7"/>
      <c r="V467" s="10"/>
      <c r="W467" s="11"/>
      <c r="X467" s="10"/>
    </row>
    <row r="468" spans="1:24" ht="15.6">
      <c r="A468" s="4">
        <v>2294</v>
      </c>
      <c r="B468" s="5">
        <v>46111</v>
      </c>
      <c r="C468" s="1">
        <f t="shared" si="14"/>
        <v>2026</v>
      </c>
      <c r="D468" s="1" t="str">
        <f>"Q" &amp;ROUNDUP(MONTH(SalesDataTable[[#This Row],[Order Date]])/3,0)</f>
        <v>Q1</v>
      </c>
      <c r="E468" s="1">
        <f t="shared" si="15"/>
        <v>3</v>
      </c>
      <c r="F468" s="1" t="str">
        <f>TEXT(SalesDataTable[[#This Row],[Order Date]],"MMM")</f>
        <v>Mar</v>
      </c>
      <c r="G468" s="6" t="s">
        <v>23</v>
      </c>
      <c r="H468" s="6" t="s">
        <v>66</v>
      </c>
      <c r="I468" s="6" t="s">
        <v>19</v>
      </c>
      <c r="J468" s="6" t="s">
        <v>30</v>
      </c>
      <c r="K468" s="6" t="s">
        <v>51</v>
      </c>
      <c r="L468" s="6" t="s">
        <v>52</v>
      </c>
      <c r="M468" s="11">
        <v>2</v>
      </c>
      <c r="N468" s="8">
        <v>41.04</v>
      </c>
      <c r="O468" s="9">
        <v>0</v>
      </c>
      <c r="P468" s="8">
        <v>15.03</v>
      </c>
      <c r="Q468" s="8">
        <v>82.08</v>
      </c>
      <c r="R468" s="8">
        <v>30.06</v>
      </c>
      <c r="S468" s="8">
        <v>52.019999999999996</v>
      </c>
      <c r="T468" s="10">
        <v>0.63377192982456132</v>
      </c>
      <c r="U468" s="7"/>
      <c r="V468" s="10"/>
      <c r="W468" s="11"/>
      <c r="X468" s="10"/>
    </row>
    <row r="469" spans="1:24" ht="15.6">
      <c r="A469" s="4">
        <v>2892</v>
      </c>
      <c r="B469" s="5">
        <v>46111</v>
      </c>
      <c r="C469" s="1">
        <f t="shared" si="14"/>
        <v>2026</v>
      </c>
      <c r="D469" s="1" t="str">
        <f>"Q" &amp;ROUNDUP(MONTH(SalesDataTable[[#This Row],[Order Date]])/3,0)</f>
        <v>Q1</v>
      </c>
      <c r="E469" s="1">
        <f t="shared" si="15"/>
        <v>3</v>
      </c>
      <c r="F469" s="1" t="str">
        <f>TEXT(SalesDataTable[[#This Row],[Order Date]],"MMM")</f>
        <v>Mar</v>
      </c>
      <c r="G469" s="6" t="s">
        <v>23</v>
      </c>
      <c r="H469" s="6" t="s">
        <v>60</v>
      </c>
      <c r="I469" s="6" t="s">
        <v>19</v>
      </c>
      <c r="J469" s="6" t="s">
        <v>20</v>
      </c>
      <c r="K469" s="6" t="s">
        <v>26</v>
      </c>
      <c r="L469" s="6" t="s">
        <v>34</v>
      </c>
      <c r="M469" s="11">
        <v>2</v>
      </c>
      <c r="N469" s="8">
        <v>145.06</v>
      </c>
      <c r="O469" s="9">
        <v>0.15</v>
      </c>
      <c r="P469" s="8">
        <v>77.08</v>
      </c>
      <c r="Q469" s="8">
        <v>246.602</v>
      </c>
      <c r="R469" s="8">
        <v>154.16</v>
      </c>
      <c r="S469" s="8">
        <v>92.442000000000007</v>
      </c>
      <c r="T469" s="10">
        <v>0.37486313979610875</v>
      </c>
      <c r="U469" s="7"/>
      <c r="V469" s="10"/>
      <c r="W469" s="11"/>
      <c r="X469" s="10"/>
    </row>
    <row r="470" spans="1:24" ht="15.6">
      <c r="A470" s="4">
        <v>3145</v>
      </c>
      <c r="B470" s="5">
        <v>46111</v>
      </c>
      <c r="C470" s="1">
        <f t="shared" si="14"/>
        <v>2026</v>
      </c>
      <c r="D470" s="1" t="str">
        <f>"Q" &amp;ROUNDUP(MONTH(SalesDataTable[[#This Row],[Order Date]])/3,0)</f>
        <v>Q1</v>
      </c>
      <c r="E470" s="1">
        <f t="shared" si="15"/>
        <v>3</v>
      </c>
      <c r="F470" s="1" t="str">
        <f>TEXT(SalesDataTable[[#This Row],[Order Date]],"MMM")</f>
        <v>Mar</v>
      </c>
      <c r="G470" s="6" t="s">
        <v>23</v>
      </c>
      <c r="H470" s="6" t="s">
        <v>58</v>
      </c>
      <c r="I470" s="6" t="s">
        <v>19</v>
      </c>
      <c r="J470" s="6" t="s">
        <v>20</v>
      </c>
      <c r="K470" s="6" t="s">
        <v>31</v>
      </c>
      <c r="L470" s="6" t="s">
        <v>61</v>
      </c>
      <c r="M470" s="11">
        <v>1</v>
      </c>
      <c r="N470" s="8">
        <v>130.72999999999999</v>
      </c>
      <c r="O470" s="9">
        <v>0</v>
      </c>
      <c r="P470" s="8">
        <v>66.17</v>
      </c>
      <c r="Q470" s="8">
        <v>130.72999999999999</v>
      </c>
      <c r="R470" s="8">
        <v>66.17</v>
      </c>
      <c r="S470" s="8">
        <v>64.559999999999988</v>
      </c>
      <c r="T470" s="10">
        <v>0.4938422703281572</v>
      </c>
      <c r="U470" s="7"/>
      <c r="V470" s="10"/>
      <c r="W470" s="11"/>
      <c r="X470" s="10"/>
    </row>
    <row r="471" spans="1:24" ht="15.6">
      <c r="A471" s="4">
        <v>3925</v>
      </c>
      <c r="B471" s="5">
        <v>46111</v>
      </c>
      <c r="C471" s="1">
        <f t="shared" si="14"/>
        <v>2026</v>
      </c>
      <c r="D471" s="1" t="str">
        <f>"Q" &amp;ROUNDUP(MONTH(SalesDataTable[[#This Row],[Order Date]])/3,0)</f>
        <v>Q1</v>
      </c>
      <c r="E471" s="1">
        <f t="shared" si="15"/>
        <v>3</v>
      </c>
      <c r="F471" s="1" t="str">
        <f>TEXT(SalesDataTable[[#This Row],[Order Date]],"MMM")</f>
        <v>Mar</v>
      </c>
      <c r="G471" s="6" t="s">
        <v>37</v>
      </c>
      <c r="H471" s="6" t="s">
        <v>64</v>
      </c>
      <c r="I471" s="6" t="s">
        <v>19</v>
      </c>
      <c r="J471" s="6" t="s">
        <v>33</v>
      </c>
      <c r="K471" s="6" t="s">
        <v>51</v>
      </c>
      <c r="L471" s="6" t="s">
        <v>59</v>
      </c>
      <c r="M471" s="11">
        <v>2</v>
      </c>
      <c r="N471" s="8">
        <v>36.630000000000003</v>
      </c>
      <c r="O471" s="9">
        <v>0</v>
      </c>
      <c r="P471" s="8">
        <v>14.31</v>
      </c>
      <c r="Q471" s="8">
        <v>73.260000000000005</v>
      </c>
      <c r="R471" s="8">
        <v>28.62</v>
      </c>
      <c r="S471" s="8">
        <v>44.64</v>
      </c>
      <c r="T471" s="10">
        <v>0.60933660933660927</v>
      </c>
      <c r="U471" s="7"/>
      <c r="V471" s="10"/>
      <c r="W471" s="11"/>
      <c r="X471" s="10"/>
    </row>
    <row r="472" spans="1:24" ht="15.6">
      <c r="A472" s="4">
        <v>2722</v>
      </c>
      <c r="B472" s="5">
        <v>46112</v>
      </c>
      <c r="C472" s="1">
        <f t="shared" si="14"/>
        <v>2026</v>
      </c>
      <c r="D472" s="1" t="str">
        <f>"Q" &amp;ROUNDUP(MONTH(SalesDataTable[[#This Row],[Order Date]])/3,0)</f>
        <v>Q1</v>
      </c>
      <c r="E472" s="1">
        <f t="shared" si="15"/>
        <v>3</v>
      </c>
      <c r="F472" s="1" t="str">
        <f>TEXT(SalesDataTable[[#This Row],[Order Date]],"MMM")</f>
        <v>Mar</v>
      </c>
      <c r="G472" s="6" t="s">
        <v>37</v>
      </c>
      <c r="H472" s="6" t="s">
        <v>64</v>
      </c>
      <c r="I472" s="6" t="s">
        <v>45</v>
      </c>
      <c r="J472" s="6" t="s">
        <v>30</v>
      </c>
      <c r="K472" s="6" t="s">
        <v>21</v>
      </c>
      <c r="L472" s="6" t="s">
        <v>39</v>
      </c>
      <c r="M472" s="11">
        <v>1</v>
      </c>
      <c r="N472" s="8">
        <v>50.99</v>
      </c>
      <c r="O472" s="9">
        <v>0.1</v>
      </c>
      <c r="P472" s="8">
        <v>21.86</v>
      </c>
      <c r="Q472" s="8">
        <v>45.891000000000005</v>
      </c>
      <c r="R472" s="8">
        <v>21.86</v>
      </c>
      <c r="S472" s="8">
        <v>24.031000000000006</v>
      </c>
      <c r="T472" s="10">
        <v>0.52365387548756848</v>
      </c>
      <c r="U472" s="7"/>
      <c r="V472" s="10"/>
      <c r="W472" s="11"/>
      <c r="X472" s="10"/>
    </row>
    <row r="473" spans="1:24" ht="15.6">
      <c r="A473" s="4">
        <v>2767</v>
      </c>
      <c r="B473" s="5">
        <v>46112</v>
      </c>
      <c r="C473" s="1">
        <f t="shared" si="14"/>
        <v>2026</v>
      </c>
      <c r="D473" s="1" t="str">
        <f>"Q" &amp;ROUNDUP(MONTH(SalesDataTable[[#This Row],[Order Date]])/3,0)</f>
        <v>Q1</v>
      </c>
      <c r="E473" s="1">
        <f t="shared" si="15"/>
        <v>3</v>
      </c>
      <c r="F473" s="1" t="str">
        <f>TEXT(SalesDataTable[[#This Row],[Order Date]],"MMM")</f>
        <v>Mar</v>
      </c>
      <c r="G473" s="6" t="s">
        <v>23</v>
      </c>
      <c r="H473" s="6" t="s">
        <v>44</v>
      </c>
      <c r="I473" s="6" t="s">
        <v>19</v>
      </c>
      <c r="J473" s="6" t="s">
        <v>20</v>
      </c>
      <c r="K473" s="6" t="s">
        <v>31</v>
      </c>
      <c r="L473" s="6" t="s">
        <v>61</v>
      </c>
      <c r="M473" s="11">
        <v>4</v>
      </c>
      <c r="N473" s="8">
        <v>134.18</v>
      </c>
      <c r="O473" s="9">
        <v>0</v>
      </c>
      <c r="P473" s="8">
        <v>66.430000000000007</v>
      </c>
      <c r="Q473" s="8">
        <v>536.72</v>
      </c>
      <c r="R473" s="8">
        <v>265.72000000000003</v>
      </c>
      <c r="S473" s="8">
        <v>271</v>
      </c>
      <c r="T473" s="10">
        <v>0.5049187658369354</v>
      </c>
      <c r="U473" s="7"/>
      <c r="V473" s="10"/>
      <c r="W473" s="11"/>
      <c r="X473" s="10"/>
    </row>
    <row r="474" spans="1:24" ht="15.6">
      <c r="A474" s="4">
        <v>3794</v>
      </c>
      <c r="B474" s="5">
        <v>46112</v>
      </c>
      <c r="C474" s="1">
        <f t="shared" si="14"/>
        <v>2026</v>
      </c>
      <c r="D474" s="1" t="str">
        <f>"Q" &amp;ROUNDUP(MONTH(SalesDataTable[[#This Row],[Order Date]])/3,0)</f>
        <v>Q1</v>
      </c>
      <c r="E474" s="1">
        <f t="shared" si="15"/>
        <v>3</v>
      </c>
      <c r="F474" s="1" t="str">
        <f>TEXT(SalesDataTable[[#This Row],[Order Date]],"MMM")</f>
        <v>Mar</v>
      </c>
      <c r="G474" s="6" t="s">
        <v>23</v>
      </c>
      <c r="H474" s="6" t="s">
        <v>60</v>
      </c>
      <c r="I474" s="6" t="s">
        <v>36</v>
      </c>
      <c r="J474" s="6" t="s">
        <v>33</v>
      </c>
      <c r="K474" s="6" t="s">
        <v>51</v>
      </c>
      <c r="L474" s="6" t="s">
        <v>62</v>
      </c>
      <c r="M474" s="11">
        <v>2</v>
      </c>
      <c r="N474" s="8">
        <v>50.86</v>
      </c>
      <c r="O474" s="9">
        <v>0.1</v>
      </c>
      <c r="P474" s="8">
        <v>21.76</v>
      </c>
      <c r="Q474" s="8">
        <v>91.548000000000002</v>
      </c>
      <c r="R474" s="8">
        <v>43.52</v>
      </c>
      <c r="S474" s="8">
        <v>48.027999999999999</v>
      </c>
      <c r="T474" s="10">
        <v>0.52462096386595003</v>
      </c>
      <c r="U474" s="7"/>
      <c r="V474" s="10"/>
      <c r="W474" s="11"/>
      <c r="X474" s="10"/>
    </row>
    <row r="475" spans="1:24" ht="15.6">
      <c r="A475" s="4">
        <v>3880</v>
      </c>
      <c r="B475" s="5">
        <v>46112</v>
      </c>
      <c r="C475" s="1">
        <f t="shared" si="14"/>
        <v>2026</v>
      </c>
      <c r="D475" s="1" t="str">
        <f>"Q" &amp;ROUNDUP(MONTH(SalesDataTable[[#This Row],[Order Date]])/3,0)</f>
        <v>Q1</v>
      </c>
      <c r="E475" s="1">
        <f t="shared" si="15"/>
        <v>3</v>
      </c>
      <c r="F475" s="1" t="str">
        <f>TEXT(SalesDataTable[[#This Row],[Order Date]],"MMM")</f>
        <v>Mar</v>
      </c>
      <c r="G475" s="6" t="s">
        <v>23</v>
      </c>
      <c r="H475" s="6" t="s">
        <v>60</v>
      </c>
      <c r="I475" s="6" t="s">
        <v>25</v>
      </c>
      <c r="J475" s="6" t="s">
        <v>33</v>
      </c>
      <c r="K475" s="6" t="s">
        <v>40</v>
      </c>
      <c r="L475" s="6" t="s">
        <v>68</v>
      </c>
      <c r="M475" s="11">
        <v>12</v>
      </c>
      <c r="N475" s="8">
        <v>124.86</v>
      </c>
      <c r="O475" s="9">
        <v>0.1</v>
      </c>
      <c r="P475" s="8">
        <v>60.82</v>
      </c>
      <c r="Q475" s="8">
        <v>1348.4880000000001</v>
      </c>
      <c r="R475" s="8">
        <v>729.84</v>
      </c>
      <c r="S475" s="8">
        <v>618.64800000000002</v>
      </c>
      <c r="T475" s="10">
        <v>0.45877160197198641</v>
      </c>
      <c r="U475" s="7"/>
      <c r="V475" s="10"/>
      <c r="W475" s="11"/>
      <c r="X475" s="10"/>
    </row>
    <row r="476" spans="1:24" ht="15.6">
      <c r="A476" s="4">
        <v>422</v>
      </c>
      <c r="B476" s="5">
        <v>46113</v>
      </c>
      <c r="C476" s="1">
        <f t="shared" si="14"/>
        <v>2026</v>
      </c>
      <c r="D476" s="1" t="str">
        <f>"Q" &amp;ROUNDUP(MONTH(SalesDataTable[[#This Row],[Order Date]])/3,0)</f>
        <v>Q2</v>
      </c>
      <c r="E476" s="1">
        <f t="shared" si="15"/>
        <v>4</v>
      </c>
      <c r="F476" s="1" t="str">
        <f>TEXT(SalesDataTable[[#This Row],[Order Date]],"MMM")</f>
        <v>Apr</v>
      </c>
      <c r="G476" s="6" t="s">
        <v>37</v>
      </c>
      <c r="H476" s="6" t="s">
        <v>38</v>
      </c>
      <c r="I476" s="6" t="s">
        <v>19</v>
      </c>
      <c r="J476" s="6" t="s">
        <v>33</v>
      </c>
      <c r="K476" s="6" t="s">
        <v>21</v>
      </c>
      <c r="L476" s="6" t="s">
        <v>22</v>
      </c>
      <c r="M476" s="11">
        <v>1</v>
      </c>
      <c r="N476" s="8">
        <v>81.760000000000005</v>
      </c>
      <c r="O476" s="9">
        <v>0.1</v>
      </c>
      <c r="P476" s="8">
        <v>42.78</v>
      </c>
      <c r="Q476" s="8">
        <v>73.584000000000003</v>
      </c>
      <c r="R476" s="8">
        <v>42.78</v>
      </c>
      <c r="S476" s="8">
        <v>30.804000000000002</v>
      </c>
      <c r="T476" s="10">
        <v>0.4186236138290933</v>
      </c>
      <c r="U476" s="7"/>
      <c r="V476" s="10"/>
      <c r="W476" s="11"/>
      <c r="X476" s="10"/>
    </row>
    <row r="477" spans="1:24" ht="15.6">
      <c r="A477" s="4">
        <v>495</v>
      </c>
      <c r="B477" s="5">
        <v>46113</v>
      </c>
      <c r="C477" s="1">
        <f t="shared" si="14"/>
        <v>2026</v>
      </c>
      <c r="D477" s="1" t="str">
        <f>"Q" &amp;ROUNDUP(MONTH(SalesDataTable[[#This Row],[Order Date]])/3,0)</f>
        <v>Q2</v>
      </c>
      <c r="E477" s="1">
        <f t="shared" si="15"/>
        <v>4</v>
      </c>
      <c r="F477" s="1" t="str">
        <f>TEXT(SalesDataTable[[#This Row],[Order Date]],"MMM")</f>
        <v>Apr</v>
      </c>
      <c r="G477" s="6" t="s">
        <v>23</v>
      </c>
      <c r="H477" s="6" t="s">
        <v>66</v>
      </c>
      <c r="I477" s="6" t="s">
        <v>36</v>
      </c>
      <c r="J477" s="6" t="s">
        <v>33</v>
      </c>
      <c r="K477" s="6" t="s">
        <v>31</v>
      </c>
      <c r="L477" s="6" t="s">
        <v>61</v>
      </c>
      <c r="M477" s="11">
        <v>1</v>
      </c>
      <c r="N477" s="8">
        <v>134.65</v>
      </c>
      <c r="O477" s="9">
        <v>0</v>
      </c>
      <c r="P477" s="8">
        <v>68.19</v>
      </c>
      <c r="Q477" s="8">
        <v>134.65</v>
      </c>
      <c r="R477" s="8">
        <v>68.19</v>
      </c>
      <c r="S477" s="8">
        <v>66.460000000000008</v>
      </c>
      <c r="T477" s="10">
        <v>0.49357593761604163</v>
      </c>
      <c r="U477" s="7"/>
      <c r="V477" s="10"/>
      <c r="W477" s="11"/>
      <c r="X477" s="10"/>
    </row>
    <row r="478" spans="1:24" ht="15.6">
      <c r="A478" s="4">
        <v>1517</v>
      </c>
      <c r="B478" s="5">
        <v>46113</v>
      </c>
      <c r="C478" s="1">
        <f t="shared" si="14"/>
        <v>2026</v>
      </c>
      <c r="D478" s="1" t="str">
        <f>"Q" &amp;ROUNDUP(MONTH(SalesDataTable[[#This Row],[Order Date]])/3,0)</f>
        <v>Q2</v>
      </c>
      <c r="E478" s="1">
        <f t="shared" si="15"/>
        <v>4</v>
      </c>
      <c r="F478" s="1" t="str">
        <f>TEXT(SalesDataTable[[#This Row],[Order Date]],"MMM")</f>
        <v>Apr</v>
      </c>
      <c r="G478" s="6" t="s">
        <v>28</v>
      </c>
      <c r="H478" s="6" t="s">
        <v>69</v>
      </c>
      <c r="I478" s="6" t="s">
        <v>19</v>
      </c>
      <c r="J478" s="6" t="s">
        <v>33</v>
      </c>
      <c r="K478" s="6" t="s">
        <v>21</v>
      </c>
      <c r="L478" s="6" t="s">
        <v>43</v>
      </c>
      <c r="M478" s="11">
        <v>1</v>
      </c>
      <c r="N478" s="8">
        <v>41.21</v>
      </c>
      <c r="O478" s="9">
        <v>0</v>
      </c>
      <c r="P478" s="8">
        <v>16.34</v>
      </c>
      <c r="Q478" s="8">
        <v>41.21</v>
      </c>
      <c r="R478" s="8">
        <v>16.34</v>
      </c>
      <c r="S478" s="8">
        <v>24.87</v>
      </c>
      <c r="T478" s="10">
        <v>0.60349429750060668</v>
      </c>
      <c r="U478" s="7"/>
      <c r="V478" s="10"/>
      <c r="W478" s="11"/>
      <c r="X478" s="10"/>
    </row>
    <row r="479" spans="1:24" ht="15.6">
      <c r="A479" s="4">
        <v>2391</v>
      </c>
      <c r="B479" s="5">
        <v>46113</v>
      </c>
      <c r="C479" s="1">
        <f t="shared" si="14"/>
        <v>2026</v>
      </c>
      <c r="D479" s="1" t="str">
        <f>"Q" &amp;ROUNDUP(MONTH(SalesDataTable[[#This Row],[Order Date]])/3,0)</f>
        <v>Q2</v>
      </c>
      <c r="E479" s="1">
        <f t="shared" si="15"/>
        <v>4</v>
      </c>
      <c r="F479" s="1" t="str">
        <f>TEXT(SalesDataTable[[#This Row],[Order Date]],"MMM")</f>
        <v>Apr</v>
      </c>
      <c r="G479" s="6" t="s">
        <v>23</v>
      </c>
      <c r="H479" s="6" t="s">
        <v>60</v>
      </c>
      <c r="I479" s="6" t="s">
        <v>19</v>
      </c>
      <c r="J479" s="6" t="s">
        <v>20</v>
      </c>
      <c r="K479" s="6" t="s">
        <v>51</v>
      </c>
      <c r="L479" s="6" t="s">
        <v>52</v>
      </c>
      <c r="M479" s="11">
        <v>2</v>
      </c>
      <c r="N479" s="8">
        <v>40.590000000000003</v>
      </c>
      <c r="O479" s="9">
        <v>0</v>
      </c>
      <c r="P479" s="8">
        <v>15.01</v>
      </c>
      <c r="Q479" s="8">
        <v>81.180000000000007</v>
      </c>
      <c r="R479" s="8">
        <v>30.02</v>
      </c>
      <c r="S479" s="8">
        <v>51.160000000000011</v>
      </c>
      <c r="T479" s="10">
        <v>0.63020448386302053</v>
      </c>
      <c r="U479" s="7"/>
      <c r="V479" s="10"/>
      <c r="W479" s="11"/>
      <c r="X479" s="10"/>
    </row>
    <row r="480" spans="1:24" ht="15.6">
      <c r="A480" s="4">
        <v>3809</v>
      </c>
      <c r="B480" s="5">
        <v>46113</v>
      </c>
      <c r="C480" s="1">
        <f t="shared" si="14"/>
        <v>2026</v>
      </c>
      <c r="D480" s="1" t="str">
        <f>"Q" &amp;ROUNDUP(MONTH(SalesDataTable[[#This Row],[Order Date]])/3,0)</f>
        <v>Q2</v>
      </c>
      <c r="E480" s="1">
        <f t="shared" si="15"/>
        <v>4</v>
      </c>
      <c r="F480" s="1" t="str">
        <f>TEXT(SalesDataTable[[#This Row],[Order Date]],"MMM")</f>
        <v>Apr</v>
      </c>
      <c r="G480" s="6" t="s">
        <v>17</v>
      </c>
      <c r="H480" s="6" t="s">
        <v>67</v>
      </c>
      <c r="I480" s="6" t="s">
        <v>19</v>
      </c>
      <c r="J480" s="6" t="s">
        <v>30</v>
      </c>
      <c r="K480" s="6" t="s">
        <v>40</v>
      </c>
      <c r="L480" s="6" t="s">
        <v>68</v>
      </c>
      <c r="M480" s="11">
        <v>3</v>
      </c>
      <c r="N480" s="8">
        <v>124.08</v>
      </c>
      <c r="O480" s="9">
        <v>0.05</v>
      </c>
      <c r="P480" s="8">
        <v>62.41</v>
      </c>
      <c r="Q480" s="8">
        <v>353.62799999999999</v>
      </c>
      <c r="R480" s="8">
        <v>187.23</v>
      </c>
      <c r="S480" s="8">
        <v>166.398</v>
      </c>
      <c r="T480" s="10">
        <v>0.47054531880959655</v>
      </c>
      <c r="U480" s="7"/>
      <c r="V480" s="10"/>
      <c r="W480" s="11"/>
      <c r="X480" s="10"/>
    </row>
    <row r="481" spans="1:24" ht="15.6">
      <c r="A481" s="4">
        <v>3958</v>
      </c>
      <c r="B481" s="5">
        <v>46113</v>
      </c>
      <c r="C481" s="1">
        <f t="shared" si="14"/>
        <v>2026</v>
      </c>
      <c r="D481" s="1" t="str">
        <f>"Q" &amp;ROUNDUP(MONTH(SalesDataTable[[#This Row],[Order Date]])/3,0)</f>
        <v>Q2</v>
      </c>
      <c r="E481" s="1">
        <f t="shared" si="15"/>
        <v>4</v>
      </c>
      <c r="F481" s="1" t="str">
        <f>TEXT(SalesDataTable[[#This Row],[Order Date]],"MMM")</f>
        <v>Apr</v>
      </c>
      <c r="G481" s="6" t="s">
        <v>23</v>
      </c>
      <c r="H481" s="6" t="s">
        <v>24</v>
      </c>
      <c r="I481" s="6" t="s">
        <v>19</v>
      </c>
      <c r="J481" s="6" t="s">
        <v>20</v>
      </c>
      <c r="K481" s="6" t="s">
        <v>40</v>
      </c>
      <c r="L481" s="6" t="s">
        <v>68</v>
      </c>
      <c r="M481" s="11">
        <v>2</v>
      </c>
      <c r="N481" s="8">
        <v>125.35</v>
      </c>
      <c r="O481" s="9">
        <v>0.15</v>
      </c>
      <c r="P481" s="8">
        <v>60.73</v>
      </c>
      <c r="Q481" s="8">
        <v>213.095</v>
      </c>
      <c r="R481" s="8">
        <v>121.46</v>
      </c>
      <c r="S481" s="8">
        <v>91.635000000000005</v>
      </c>
      <c r="T481" s="10">
        <v>0.43001947488209485</v>
      </c>
      <c r="U481" s="7"/>
      <c r="V481" s="10"/>
      <c r="W481" s="11"/>
      <c r="X481" s="10"/>
    </row>
    <row r="482" spans="1:24" ht="15.6">
      <c r="A482" s="4">
        <v>4418</v>
      </c>
      <c r="B482" s="5">
        <v>46113</v>
      </c>
      <c r="C482" s="1">
        <f t="shared" si="14"/>
        <v>2026</v>
      </c>
      <c r="D482" s="1" t="str">
        <f>"Q" &amp;ROUNDUP(MONTH(SalesDataTable[[#This Row],[Order Date]])/3,0)</f>
        <v>Q2</v>
      </c>
      <c r="E482" s="1">
        <f t="shared" si="15"/>
        <v>4</v>
      </c>
      <c r="F482" s="1" t="str">
        <f>TEXT(SalesDataTable[[#This Row],[Order Date]],"MMM")</f>
        <v>Apr</v>
      </c>
      <c r="G482" s="6" t="s">
        <v>23</v>
      </c>
      <c r="H482" s="6" t="s">
        <v>66</v>
      </c>
      <c r="I482" s="6" t="s">
        <v>45</v>
      </c>
      <c r="J482" s="6" t="s">
        <v>30</v>
      </c>
      <c r="K482" s="6" t="s">
        <v>51</v>
      </c>
      <c r="L482" s="6" t="s">
        <v>59</v>
      </c>
      <c r="M482" s="11">
        <v>3</v>
      </c>
      <c r="N482" s="8">
        <v>36.090000000000003</v>
      </c>
      <c r="O482" s="9">
        <v>0</v>
      </c>
      <c r="P482" s="8">
        <v>14.03</v>
      </c>
      <c r="Q482" s="8">
        <v>108.27000000000001</v>
      </c>
      <c r="R482" s="8">
        <v>42.089999999999996</v>
      </c>
      <c r="S482" s="8">
        <v>66.180000000000007</v>
      </c>
      <c r="T482" s="10">
        <v>0.61124965364366857</v>
      </c>
      <c r="U482" s="7"/>
      <c r="V482" s="10"/>
      <c r="W482" s="11"/>
      <c r="X482" s="10"/>
    </row>
    <row r="483" spans="1:24" ht="15.6">
      <c r="A483" s="4">
        <v>4693</v>
      </c>
      <c r="B483" s="5">
        <v>46113</v>
      </c>
      <c r="C483" s="1">
        <f t="shared" si="14"/>
        <v>2026</v>
      </c>
      <c r="D483" s="1" t="str">
        <f>"Q" &amp;ROUNDUP(MONTH(SalesDataTable[[#This Row],[Order Date]])/3,0)</f>
        <v>Q2</v>
      </c>
      <c r="E483" s="1">
        <f t="shared" si="15"/>
        <v>4</v>
      </c>
      <c r="F483" s="1" t="str">
        <f>TEXT(SalesDataTable[[#This Row],[Order Date]],"MMM")</f>
        <v>Apr</v>
      </c>
      <c r="G483" s="6" t="s">
        <v>23</v>
      </c>
      <c r="H483" s="6" t="s">
        <v>60</v>
      </c>
      <c r="I483" s="6" t="s">
        <v>25</v>
      </c>
      <c r="J483" s="6" t="s">
        <v>33</v>
      </c>
      <c r="K483" s="6" t="s">
        <v>26</v>
      </c>
      <c r="L483" s="6" t="s">
        <v>27</v>
      </c>
      <c r="M483" s="11">
        <v>15</v>
      </c>
      <c r="N483" s="8">
        <v>94.33</v>
      </c>
      <c r="O483" s="9">
        <v>0.1</v>
      </c>
      <c r="P483" s="8">
        <v>44.38</v>
      </c>
      <c r="Q483" s="8">
        <v>1273.4550000000002</v>
      </c>
      <c r="R483" s="8">
        <v>665.7</v>
      </c>
      <c r="S483" s="8">
        <v>607.75500000000011</v>
      </c>
      <c r="T483" s="10">
        <v>0.47724890161018652</v>
      </c>
      <c r="U483" s="7"/>
      <c r="V483" s="10"/>
      <c r="W483" s="11"/>
      <c r="X483" s="10"/>
    </row>
    <row r="484" spans="1:24" ht="15.6">
      <c r="A484" s="4">
        <v>193</v>
      </c>
      <c r="B484" s="5">
        <v>46114</v>
      </c>
      <c r="C484" s="1">
        <f t="shared" si="14"/>
        <v>2026</v>
      </c>
      <c r="D484" s="1" t="str">
        <f>"Q" &amp;ROUNDUP(MONTH(SalesDataTable[[#This Row],[Order Date]])/3,0)</f>
        <v>Q2</v>
      </c>
      <c r="E484" s="1">
        <f t="shared" si="15"/>
        <v>4</v>
      </c>
      <c r="F484" s="1" t="str">
        <f>TEXT(SalesDataTable[[#This Row],[Order Date]],"MMM")</f>
        <v>Apr</v>
      </c>
      <c r="G484" s="6" t="s">
        <v>37</v>
      </c>
      <c r="H484" s="6" t="s">
        <v>38</v>
      </c>
      <c r="I484" s="6" t="s">
        <v>36</v>
      </c>
      <c r="J484" s="6" t="s">
        <v>20</v>
      </c>
      <c r="K484" s="6" t="s">
        <v>31</v>
      </c>
      <c r="L484" s="6" t="s">
        <v>32</v>
      </c>
      <c r="M484" s="11">
        <v>1</v>
      </c>
      <c r="N484" s="8">
        <v>35.6</v>
      </c>
      <c r="O484" s="9">
        <v>0.1</v>
      </c>
      <c r="P484" s="8">
        <v>13.39</v>
      </c>
      <c r="Q484" s="8">
        <v>32.04</v>
      </c>
      <c r="R484" s="8">
        <v>13.39</v>
      </c>
      <c r="S484" s="8">
        <v>18.649999999999999</v>
      </c>
      <c r="T484" s="10">
        <v>0.58208489388264661</v>
      </c>
      <c r="U484" s="7"/>
      <c r="V484" s="10"/>
      <c r="W484" s="11"/>
      <c r="X484" s="10"/>
    </row>
    <row r="485" spans="1:24" ht="15.6">
      <c r="A485" s="4">
        <v>2246</v>
      </c>
      <c r="B485" s="5">
        <v>46114</v>
      </c>
      <c r="C485" s="1">
        <f t="shared" si="14"/>
        <v>2026</v>
      </c>
      <c r="D485" s="1" t="str">
        <f>"Q" &amp;ROUNDUP(MONTH(SalesDataTable[[#This Row],[Order Date]])/3,0)</f>
        <v>Q2</v>
      </c>
      <c r="E485" s="1">
        <f t="shared" si="15"/>
        <v>4</v>
      </c>
      <c r="F485" s="1" t="str">
        <f>TEXT(SalesDataTable[[#This Row],[Order Date]],"MMM")</f>
        <v>Apr</v>
      </c>
      <c r="G485" s="6" t="s">
        <v>23</v>
      </c>
      <c r="H485" s="6" t="s">
        <v>60</v>
      </c>
      <c r="I485" s="6" t="s">
        <v>45</v>
      </c>
      <c r="J485" s="6" t="s">
        <v>20</v>
      </c>
      <c r="K485" s="6" t="s">
        <v>21</v>
      </c>
      <c r="L485" s="6" t="s">
        <v>39</v>
      </c>
      <c r="M485" s="11">
        <v>1</v>
      </c>
      <c r="N485" s="8">
        <v>50.17</v>
      </c>
      <c r="O485" s="9">
        <v>0</v>
      </c>
      <c r="P485" s="8">
        <v>21.95</v>
      </c>
      <c r="Q485" s="8">
        <v>50.17</v>
      </c>
      <c r="R485" s="8">
        <v>21.95</v>
      </c>
      <c r="S485" s="8">
        <v>28.220000000000002</v>
      </c>
      <c r="T485" s="10">
        <v>0.56248754235598963</v>
      </c>
      <c r="U485" s="7"/>
      <c r="V485" s="10"/>
      <c r="W485" s="11"/>
      <c r="X485" s="10"/>
    </row>
    <row r="486" spans="1:24" ht="15.6">
      <c r="A486" s="4">
        <v>2556</v>
      </c>
      <c r="B486" s="5">
        <v>46114</v>
      </c>
      <c r="C486" s="1">
        <f t="shared" si="14"/>
        <v>2026</v>
      </c>
      <c r="D486" s="1" t="str">
        <f>"Q" &amp;ROUNDUP(MONTH(SalesDataTable[[#This Row],[Order Date]])/3,0)</f>
        <v>Q2</v>
      </c>
      <c r="E486" s="1">
        <f t="shared" si="15"/>
        <v>4</v>
      </c>
      <c r="F486" s="1" t="str">
        <f>TEXT(SalesDataTable[[#This Row],[Order Date]],"MMM")</f>
        <v>Apr</v>
      </c>
      <c r="G486" s="6" t="s">
        <v>37</v>
      </c>
      <c r="H486" s="6" t="s">
        <v>50</v>
      </c>
      <c r="I486" s="6" t="s">
        <v>19</v>
      </c>
      <c r="J486" s="6" t="s">
        <v>20</v>
      </c>
      <c r="K486" s="6" t="s">
        <v>26</v>
      </c>
      <c r="L486" s="6" t="s">
        <v>63</v>
      </c>
      <c r="M486" s="11">
        <v>2</v>
      </c>
      <c r="N486" s="8">
        <v>72.900000000000006</v>
      </c>
      <c r="O486" s="9">
        <v>0</v>
      </c>
      <c r="P486" s="8">
        <v>31.52</v>
      </c>
      <c r="Q486" s="8">
        <v>145.80000000000001</v>
      </c>
      <c r="R486" s="8">
        <v>63.04</v>
      </c>
      <c r="S486" s="8">
        <v>82.760000000000019</v>
      </c>
      <c r="T486" s="10">
        <v>0.5676268861454048</v>
      </c>
      <c r="U486" s="7"/>
      <c r="V486" s="10"/>
      <c r="W486" s="11"/>
      <c r="X486" s="10"/>
    </row>
    <row r="487" spans="1:24" ht="15.6">
      <c r="A487" s="4">
        <v>169</v>
      </c>
      <c r="B487" s="5">
        <v>46115</v>
      </c>
      <c r="C487" s="1">
        <f t="shared" si="14"/>
        <v>2026</v>
      </c>
      <c r="D487" s="1" t="str">
        <f>"Q" &amp;ROUNDUP(MONTH(SalesDataTable[[#This Row],[Order Date]])/3,0)</f>
        <v>Q2</v>
      </c>
      <c r="E487" s="1">
        <f t="shared" si="15"/>
        <v>4</v>
      </c>
      <c r="F487" s="1" t="str">
        <f>TEXT(SalesDataTable[[#This Row],[Order Date]],"MMM")</f>
        <v>Apr</v>
      </c>
      <c r="G487" s="6" t="s">
        <v>28</v>
      </c>
      <c r="H487" s="6" t="s">
        <v>69</v>
      </c>
      <c r="I487" s="6" t="s">
        <v>19</v>
      </c>
      <c r="J487" s="6" t="s">
        <v>30</v>
      </c>
      <c r="K487" s="6" t="s">
        <v>26</v>
      </c>
      <c r="L487" s="6" t="s">
        <v>27</v>
      </c>
      <c r="M487" s="11">
        <v>2</v>
      </c>
      <c r="N487" s="8">
        <v>93.48</v>
      </c>
      <c r="O487" s="9">
        <v>0</v>
      </c>
      <c r="P487" s="8">
        <v>45.15</v>
      </c>
      <c r="Q487" s="8">
        <v>186.96</v>
      </c>
      <c r="R487" s="8">
        <v>90.3</v>
      </c>
      <c r="S487" s="8">
        <v>96.660000000000011</v>
      </c>
      <c r="T487" s="10">
        <v>0.51700898587933253</v>
      </c>
      <c r="U487" s="7"/>
      <c r="V487" s="10"/>
      <c r="W487" s="11"/>
      <c r="X487" s="10"/>
    </row>
    <row r="488" spans="1:24" ht="15.6">
      <c r="A488" s="4">
        <v>877</v>
      </c>
      <c r="B488" s="5">
        <v>46115</v>
      </c>
      <c r="C488" s="1">
        <f t="shared" si="14"/>
        <v>2026</v>
      </c>
      <c r="D488" s="1" t="str">
        <f>"Q" &amp;ROUNDUP(MONTH(SalesDataTable[[#This Row],[Order Date]])/3,0)</f>
        <v>Q2</v>
      </c>
      <c r="E488" s="1">
        <f t="shared" si="15"/>
        <v>4</v>
      </c>
      <c r="F488" s="1" t="str">
        <f>TEXT(SalesDataTable[[#This Row],[Order Date]],"MMM")</f>
        <v>Apr</v>
      </c>
      <c r="G488" s="6" t="s">
        <v>23</v>
      </c>
      <c r="H488" s="6" t="s">
        <v>60</v>
      </c>
      <c r="I488" s="6" t="s">
        <v>19</v>
      </c>
      <c r="J488" s="6" t="s">
        <v>30</v>
      </c>
      <c r="K488" s="6" t="s">
        <v>40</v>
      </c>
      <c r="L488" s="6" t="s">
        <v>68</v>
      </c>
      <c r="M488" s="11">
        <v>1</v>
      </c>
      <c r="N488" s="8">
        <v>123.63</v>
      </c>
      <c r="O488" s="9">
        <v>0</v>
      </c>
      <c r="P488" s="8">
        <v>58.88</v>
      </c>
      <c r="Q488" s="8">
        <v>123.63</v>
      </c>
      <c r="R488" s="8">
        <v>58.88</v>
      </c>
      <c r="S488" s="8">
        <v>64.75</v>
      </c>
      <c r="T488" s="10">
        <v>0.52374019250990866</v>
      </c>
      <c r="U488" s="7"/>
      <c r="V488" s="10"/>
      <c r="W488" s="11"/>
      <c r="X488" s="10"/>
    </row>
    <row r="489" spans="1:24" ht="15.6">
      <c r="A489" s="4">
        <v>2023</v>
      </c>
      <c r="B489" s="5">
        <v>46115</v>
      </c>
      <c r="C489" s="1">
        <f t="shared" si="14"/>
        <v>2026</v>
      </c>
      <c r="D489" s="1" t="str">
        <f>"Q" &amp;ROUNDUP(MONTH(SalesDataTable[[#This Row],[Order Date]])/3,0)</f>
        <v>Q2</v>
      </c>
      <c r="E489" s="1">
        <f t="shared" si="15"/>
        <v>4</v>
      </c>
      <c r="F489" s="1" t="str">
        <f>TEXT(SalesDataTable[[#This Row],[Order Date]],"MMM")</f>
        <v>Apr</v>
      </c>
      <c r="G489" s="6" t="s">
        <v>23</v>
      </c>
      <c r="H489" s="6" t="s">
        <v>60</v>
      </c>
      <c r="I489" s="6" t="s">
        <v>19</v>
      </c>
      <c r="J489" s="6" t="s">
        <v>30</v>
      </c>
      <c r="K489" s="6" t="s">
        <v>31</v>
      </c>
      <c r="L489" s="6" t="s">
        <v>65</v>
      </c>
      <c r="M489" s="11">
        <v>3</v>
      </c>
      <c r="N489" s="8">
        <v>168.37</v>
      </c>
      <c r="O489" s="9">
        <v>0</v>
      </c>
      <c r="P489" s="8">
        <v>87.15</v>
      </c>
      <c r="Q489" s="8">
        <v>505.11</v>
      </c>
      <c r="R489" s="8">
        <v>261.45000000000005</v>
      </c>
      <c r="S489" s="8">
        <v>243.65999999999997</v>
      </c>
      <c r="T489" s="10">
        <v>0.4823899744610084</v>
      </c>
      <c r="U489" s="7"/>
      <c r="V489" s="10"/>
      <c r="W489" s="11"/>
      <c r="X489" s="10"/>
    </row>
    <row r="490" spans="1:24" ht="15.6">
      <c r="A490" s="4">
        <v>2548</v>
      </c>
      <c r="B490" s="5">
        <v>46115</v>
      </c>
      <c r="C490" s="1">
        <f t="shared" si="14"/>
        <v>2026</v>
      </c>
      <c r="D490" s="1" t="str">
        <f>"Q" &amp;ROUNDUP(MONTH(SalesDataTable[[#This Row],[Order Date]])/3,0)</f>
        <v>Q2</v>
      </c>
      <c r="E490" s="1">
        <f t="shared" si="15"/>
        <v>4</v>
      </c>
      <c r="F490" s="1" t="str">
        <f>TEXT(SalesDataTable[[#This Row],[Order Date]],"MMM")</f>
        <v>Apr</v>
      </c>
      <c r="G490" s="6" t="s">
        <v>17</v>
      </c>
      <c r="H490" s="6" t="s">
        <v>53</v>
      </c>
      <c r="I490" s="6" t="s">
        <v>45</v>
      </c>
      <c r="J490" s="6" t="s">
        <v>30</v>
      </c>
      <c r="K490" s="6" t="s">
        <v>21</v>
      </c>
      <c r="L490" s="6" t="s">
        <v>39</v>
      </c>
      <c r="M490" s="11">
        <v>4</v>
      </c>
      <c r="N490" s="8">
        <v>51.68</v>
      </c>
      <c r="O490" s="9">
        <v>0.05</v>
      </c>
      <c r="P490" s="8">
        <v>23.09</v>
      </c>
      <c r="Q490" s="8">
        <v>196.38399999999999</v>
      </c>
      <c r="R490" s="8">
        <v>92.36</v>
      </c>
      <c r="S490" s="8">
        <v>104.02399999999999</v>
      </c>
      <c r="T490" s="10">
        <v>0.52969692031937421</v>
      </c>
      <c r="U490" s="7"/>
      <c r="V490" s="10"/>
      <c r="W490" s="11"/>
      <c r="X490" s="10"/>
    </row>
    <row r="491" spans="1:24" ht="15.6">
      <c r="A491" s="4">
        <v>2602</v>
      </c>
      <c r="B491" s="5">
        <v>46115</v>
      </c>
      <c r="C491" s="1">
        <f t="shared" si="14"/>
        <v>2026</v>
      </c>
      <c r="D491" s="1" t="str">
        <f>"Q" &amp;ROUNDUP(MONTH(SalesDataTable[[#This Row],[Order Date]])/3,0)</f>
        <v>Q2</v>
      </c>
      <c r="E491" s="1">
        <f t="shared" si="15"/>
        <v>4</v>
      </c>
      <c r="F491" s="1" t="str">
        <f>TEXT(SalesDataTable[[#This Row],[Order Date]],"MMM")</f>
        <v>Apr</v>
      </c>
      <c r="G491" s="6" t="s">
        <v>23</v>
      </c>
      <c r="H491" s="6" t="s">
        <v>60</v>
      </c>
      <c r="I491" s="6" t="s">
        <v>45</v>
      </c>
      <c r="J491" s="6" t="s">
        <v>30</v>
      </c>
      <c r="K491" s="6" t="s">
        <v>21</v>
      </c>
      <c r="L491" s="6" t="s">
        <v>43</v>
      </c>
      <c r="M491" s="11">
        <v>1</v>
      </c>
      <c r="N491" s="8">
        <v>40.159999999999997</v>
      </c>
      <c r="O491" s="9">
        <v>0</v>
      </c>
      <c r="P491" s="8">
        <v>16.77</v>
      </c>
      <c r="Q491" s="8">
        <v>40.159999999999997</v>
      </c>
      <c r="R491" s="8">
        <v>16.77</v>
      </c>
      <c r="S491" s="8">
        <v>23.389999999999997</v>
      </c>
      <c r="T491" s="10">
        <v>0.58242031872509958</v>
      </c>
      <c r="U491" s="7"/>
      <c r="V491" s="10"/>
      <c r="W491" s="11"/>
      <c r="X491" s="10"/>
    </row>
    <row r="492" spans="1:24" ht="15.6">
      <c r="A492" s="4">
        <v>3229</v>
      </c>
      <c r="B492" s="5">
        <v>46115</v>
      </c>
      <c r="C492" s="1">
        <f t="shared" si="14"/>
        <v>2026</v>
      </c>
      <c r="D492" s="1" t="str">
        <f>"Q" &amp;ROUNDUP(MONTH(SalesDataTable[[#This Row],[Order Date]])/3,0)</f>
        <v>Q2</v>
      </c>
      <c r="E492" s="1">
        <f t="shared" si="15"/>
        <v>4</v>
      </c>
      <c r="F492" s="1" t="str">
        <f>TEXT(SalesDataTable[[#This Row],[Order Date]],"MMM")</f>
        <v>Apr</v>
      </c>
      <c r="G492" s="6" t="s">
        <v>37</v>
      </c>
      <c r="H492" s="6" t="s">
        <v>64</v>
      </c>
      <c r="I492" s="6" t="s">
        <v>36</v>
      </c>
      <c r="J492" s="6" t="s">
        <v>20</v>
      </c>
      <c r="K492" s="6" t="s">
        <v>31</v>
      </c>
      <c r="L492" s="6" t="s">
        <v>32</v>
      </c>
      <c r="M492" s="11">
        <v>3</v>
      </c>
      <c r="N492" s="8">
        <v>36.17</v>
      </c>
      <c r="O492" s="9">
        <v>0.1</v>
      </c>
      <c r="P492" s="8">
        <v>13.65</v>
      </c>
      <c r="Q492" s="8">
        <v>97.659000000000006</v>
      </c>
      <c r="R492" s="8">
        <v>40.950000000000003</v>
      </c>
      <c r="S492" s="8">
        <v>56.709000000000003</v>
      </c>
      <c r="T492" s="10">
        <v>0.58068380794396834</v>
      </c>
      <c r="U492" s="7"/>
      <c r="V492" s="10"/>
      <c r="W492" s="11"/>
      <c r="X492" s="10"/>
    </row>
    <row r="493" spans="1:24" ht="15.6">
      <c r="A493" s="4">
        <v>3261</v>
      </c>
      <c r="B493" s="5">
        <v>46115</v>
      </c>
      <c r="C493" s="1">
        <f t="shared" si="14"/>
        <v>2026</v>
      </c>
      <c r="D493" s="1" t="str">
        <f>"Q" &amp;ROUNDUP(MONTH(SalesDataTable[[#This Row],[Order Date]])/3,0)</f>
        <v>Q2</v>
      </c>
      <c r="E493" s="1">
        <f t="shared" si="15"/>
        <v>4</v>
      </c>
      <c r="F493" s="1" t="str">
        <f>TEXT(SalesDataTable[[#This Row],[Order Date]],"MMM")</f>
        <v>Apr</v>
      </c>
      <c r="G493" s="6" t="s">
        <v>28</v>
      </c>
      <c r="H493" s="6" t="s">
        <v>56</v>
      </c>
      <c r="I493" s="6" t="s">
        <v>19</v>
      </c>
      <c r="J493" s="6" t="s">
        <v>30</v>
      </c>
      <c r="K493" s="6" t="s">
        <v>31</v>
      </c>
      <c r="L493" s="6" t="s">
        <v>61</v>
      </c>
      <c r="M493" s="11">
        <v>4</v>
      </c>
      <c r="N493" s="8">
        <v>130.55000000000001</v>
      </c>
      <c r="O493" s="9">
        <v>0</v>
      </c>
      <c r="P493" s="8">
        <v>67.66</v>
      </c>
      <c r="Q493" s="8">
        <v>522.20000000000005</v>
      </c>
      <c r="R493" s="8">
        <v>270.64</v>
      </c>
      <c r="S493" s="8">
        <v>251.56000000000006</v>
      </c>
      <c r="T493" s="10">
        <v>0.48173113749521262</v>
      </c>
      <c r="U493" s="7"/>
      <c r="V493" s="10"/>
      <c r="W493" s="11"/>
      <c r="X493" s="10"/>
    </row>
    <row r="494" spans="1:24" ht="15.6">
      <c r="A494" s="4">
        <v>3621</v>
      </c>
      <c r="B494" s="5">
        <v>46115</v>
      </c>
      <c r="C494" s="1">
        <f t="shared" si="14"/>
        <v>2026</v>
      </c>
      <c r="D494" s="1" t="str">
        <f>"Q" &amp;ROUNDUP(MONTH(SalesDataTable[[#This Row],[Order Date]])/3,0)</f>
        <v>Q2</v>
      </c>
      <c r="E494" s="1">
        <f t="shared" si="15"/>
        <v>4</v>
      </c>
      <c r="F494" s="1" t="str">
        <f>TEXT(SalesDataTable[[#This Row],[Order Date]],"MMM")</f>
        <v>Apr</v>
      </c>
      <c r="G494" s="6" t="s">
        <v>37</v>
      </c>
      <c r="H494" s="6" t="s">
        <v>50</v>
      </c>
      <c r="I494" s="6" t="s">
        <v>19</v>
      </c>
      <c r="J494" s="6" t="s">
        <v>30</v>
      </c>
      <c r="K494" s="6" t="s">
        <v>21</v>
      </c>
      <c r="L494" s="6" t="s">
        <v>47</v>
      </c>
      <c r="M494" s="11">
        <v>2</v>
      </c>
      <c r="N494" s="8">
        <v>102.63</v>
      </c>
      <c r="O494" s="9">
        <v>0</v>
      </c>
      <c r="P494" s="8">
        <v>50.19</v>
      </c>
      <c r="Q494" s="8">
        <v>205.26</v>
      </c>
      <c r="R494" s="8">
        <v>100.38</v>
      </c>
      <c r="S494" s="8">
        <v>104.88</v>
      </c>
      <c r="T494" s="10">
        <v>0.51096170710318622</v>
      </c>
      <c r="U494" s="7"/>
      <c r="V494" s="10"/>
      <c r="W494" s="11"/>
      <c r="X494" s="10"/>
    </row>
    <row r="495" spans="1:24" ht="15.6">
      <c r="A495" s="4">
        <v>4681</v>
      </c>
      <c r="B495" s="5">
        <v>46115</v>
      </c>
      <c r="C495" s="1">
        <f t="shared" si="14"/>
        <v>2026</v>
      </c>
      <c r="D495" s="1" t="str">
        <f>"Q" &amp;ROUNDUP(MONTH(SalesDataTable[[#This Row],[Order Date]])/3,0)</f>
        <v>Q2</v>
      </c>
      <c r="E495" s="1">
        <f t="shared" si="15"/>
        <v>4</v>
      </c>
      <c r="F495" s="1" t="str">
        <f>TEXT(SalesDataTable[[#This Row],[Order Date]],"MMM")</f>
        <v>Apr</v>
      </c>
      <c r="G495" s="6" t="s">
        <v>37</v>
      </c>
      <c r="H495" s="6" t="s">
        <v>64</v>
      </c>
      <c r="I495" s="6" t="s">
        <v>45</v>
      </c>
      <c r="J495" s="6" t="s">
        <v>20</v>
      </c>
      <c r="K495" s="6" t="s">
        <v>21</v>
      </c>
      <c r="L495" s="6" t="s">
        <v>22</v>
      </c>
      <c r="M495" s="11">
        <v>6</v>
      </c>
      <c r="N495" s="8">
        <v>81.239999999999995</v>
      </c>
      <c r="O495" s="9">
        <v>0</v>
      </c>
      <c r="P495" s="8">
        <v>43.28</v>
      </c>
      <c r="Q495" s="8">
        <v>487.43999999999994</v>
      </c>
      <c r="R495" s="8">
        <v>259.68</v>
      </c>
      <c r="S495" s="8">
        <v>227.75999999999993</v>
      </c>
      <c r="T495" s="10">
        <v>0.46725750861644505</v>
      </c>
      <c r="U495" s="7"/>
      <c r="V495" s="10"/>
      <c r="W495" s="11"/>
      <c r="X495" s="10"/>
    </row>
    <row r="496" spans="1:24" ht="15.6">
      <c r="A496" s="4">
        <v>4954</v>
      </c>
      <c r="B496" s="5">
        <v>46115</v>
      </c>
      <c r="C496" s="1">
        <f t="shared" si="14"/>
        <v>2026</v>
      </c>
      <c r="D496" s="1" t="str">
        <f>"Q" &amp;ROUNDUP(MONTH(SalesDataTable[[#This Row],[Order Date]])/3,0)</f>
        <v>Q2</v>
      </c>
      <c r="E496" s="1">
        <f t="shared" si="15"/>
        <v>4</v>
      </c>
      <c r="F496" s="1" t="str">
        <f>TEXT(SalesDataTable[[#This Row],[Order Date]],"MMM")</f>
        <v>Apr</v>
      </c>
      <c r="G496" s="6" t="s">
        <v>37</v>
      </c>
      <c r="H496" s="6" t="s">
        <v>50</v>
      </c>
      <c r="I496" s="6" t="s">
        <v>19</v>
      </c>
      <c r="J496" s="6" t="s">
        <v>30</v>
      </c>
      <c r="K496" s="6" t="s">
        <v>26</v>
      </c>
      <c r="L496" s="6" t="s">
        <v>63</v>
      </c>
      <c r="M496" s="11">
        <v>3</v>
      </c>
      <c r="N496" s="8">
        <v>72.11</v>
      </c>
      <c r="O496" s="9">
        <v>0.05</v>
      </c>
      <c r="P496" s="8">
        <v>31.63</v>
      </c>
      <c r="Q496" s="8">
        <v>205.51349999999996</v>
      </c>
      <c r="R496" s="8">
        <v>94.89</v>
      </c>
      <c r="S496" s="8">
        <v>110.62349999999996</v>
      </c>
      <c r="T496" s="10">
        <v>0.5382785072513484</v>
      </c>
      <c r="U496" s="7"/>
      <c r="V496" s="10"/>
      <c r="W496" s="11"/>
      <c r="X496" s="10"/>
    </row>
    <row r="497" spans="1:24" ht="15.6">
      <c r="A497" s="4">
        <v>1153</v>
      </c>
      <c r="B497" s="5">
        <v>46116</v>
      </c>
      <c r="C497" s="1">
        <f t="shared" si="14"/>
        <v>2026</v>
      </c>
      <c r="D497" s="1" t="str">
        <f>"Q" &amp;ROUNDUP(MONTH(SalesDataTable[[#This Row],[Order Date]])/3,0)</f>
        <v>Q2</v>
      </c>
      <c r="E497" s="1">
        <f t="shared" si="15"/>
        <v>4</v>
      </c>
      <c r="F497" s="1" t="str">
        <f>TEXT(SalesDataTable[[#This Row],[Order Date]],"MMM")</f>
        <v>Apr</v>
      </c>
      <c r="G497" s="6" t="s">
        <v>28</v>
      </c>
      <c r="H497" s="6" t="s">
        <v>69</v>
      </c>
      <c r="I497" s="6" t="s">
        <v>36</v>
      </c>
      <c r="J497" s="6" t="s">
        <v>30</v>
      </c>
      <c r="K497" s="6" t="s">
        <v>26</v>
      </c>
      <c r="L497" s="6" t="s">
        <v>27</v>
      </c>
      <c r="M497" s="11">
        <v>4</v>
      </c>
      <c r="N497" s="8">
        <v>90.15</v>
      </c>
      <c r="O497" s="9">
        <v>0</v>
      </c>
      <c r="P497" s="8">
        <v>44.9</v>
      </c>
      <c r="Q497" s="8">
        <v>360.6</v>
      </c>
      <c r="R497" s="8">
        <v>179.6</v>
      </c>
      <c r="S497" s="8">
        <v>181.00000000000003</v>
      </c>
      <c r="T497" s="10">
        <v>0.50194120909595119</v>
      </c>
      <c r="U497" s="7"/>
      <c r="V497" s="10"/>
      <c r="W497" s="11"/>
      <c r="X497" s="10"/>
    </row>
    <row r="498" spans="1:24" ht="15.6">
      <c r="A498" s="4">
        <v>1383</v>
      </c>
      <c r="B498" s="5">
        <v>46116</v>
      </c>
      <c r="C498" s="1">
        <f t="shared" si="14"/>
        <v>2026</v>
      </c>
      <c r="D498" s="1" t="str">
        <f>"Q" &amp;ROUNDUP(MONTH(SalesDataTable[[#This Row],[Order Date]])/3,0)</f>
        <v>Q2</v>
      </c>
      <c r="E498" s="1">
        <f t="shared" si="15"/>
        <v>4</v>
      </c>
      <c r="F498" s="1" t="str">
        <f>TEXT(SalesDataTable[[#This Row],[Order Date]],"MMM")</f>
        <v>Apr</v>
      </c>
      <c r="G498" s="6" t="s">
        <v>37</v>
      </c>
      <c r="H498" s="6" t="s">
        <v>38</v>
      </c>
      <c r="I498" s="6" t="s">
        <v>36</v>
      </c>
      <c r="J498" s="6" t="s">
        <v>20</v>
      </c>
      <c r="K498" s="6" t="s">
        <v>21</v>
      </c>
      <c r="L498" s="6" t="s">
        <v>39</v>
      </c>
      <c r="M498" s="11">
        <v>1</v>
      </c>
      <c r="N498" s="8">
        <v>50.7</v>
      </c>
      <c r="O498" s="9">
        <v>0.05</v>
      </c>
      <c r="P498" s="8">
        <v>21.85</v>
      </c>
      <c r="Q498" s="8">
        <v>48.164999999999999</v>
      </c>
      <c r="R498" s="8">
        <v>21.85</v>
      </c>
      <c r="S498" s="8">
        <v>26.314999999999998</v>
      </c>
      <c r="T498" s="10">
        <v>0.54635108481262329</v>
      </c>
      <c r="U498" s="7"/>
      <c r="V498" s="10"/>
      <c r="W498" s="11"/>
      <c r="X498" s="10"/>
    </row>
    <row r="499" spans="1:24" ht="15.6">
      <c r="A499" s="4">
        <v>2583</v>
      </c>
      <c r="B499" s="5">
        <v>46116</v>
      </c>
      <c r="C499" s="1">
        <f t="shared" si="14"/>
        <v>2026</v>
      </c>
      <c r="D499" s="1" t="str">
        <f>"Q" &amp;ROUNDUP(MONTH(SalesDataTable[[#This Row],[Order Date]])/3,0)</f>
        <v>Q2</v>
      </c>
      <c r="E499" s="1">
        <f t="shared" si="15"/>
        <v>4</v>
      </c>
      <c r="F499" s="1" t="str">
        <f>TEXT(SalesDataTable[[#This Row],[Order Date]],"MMM")</f>
        <v>Apr</v>
      </c>
      <c r="G499" s="6" t="s">
        <v>17</v>
      </c>
      <c r="H499" s="6" t="s">
        <v>18</v>
      </c>
      <c r="I499" s="6" t="s">
        <v>19</v>
      </c>
      <c r="J499" s="6" t="s">
        <v>20</v>
      </c>
      <c r="K499" s="6" t="s">
        <v>51</v>
      </c>
      <c r="L499" s="6" t="s">
        <v>52</v>
      </c>
      <c r="M499" s="11">
        <v>1</v>
      </c>
      <c r="N499" s="8">
        <v>41.13</v>
      </c>
      <c r="O499" s="9">
        <v>0</v>
      </c>
      <c r="P499" s="8">
        <v>15.04</v>
      </c>
      <c r="Q499" s="8">
        <v>41.13</v>
      </c>
      <c r="R499" s="8">
        <v>15.04</v>
      </c>
      <c r="S499" s="8">
        <v>26.090000000000003</v>
      </c>
      <c r="T499" s="10">
        <v>0.63433017262338931</v>
      </c>
      <c r="U499" s="7"/>
      <c r="V499" s="10"/>
      <c r="W499" s="11"/>
      <c r="X499" s="10"/>
    </row>
    <row r="500" spans="1:24" ht="15.6">
      <c r="A500" s="4">
        <v>4074</v>
      </c>
      <c r="B500" s="5">
        <v>46116</v>
      </c>
      <c r="C500" s="1">
        <f t="shared" si="14"/>
        <v>2026</v>
      </c>
      <c r="D500" s="1" t="str">
        <f>"Q" &amp;ROUNDUP(MONTH(SalesDataTable[[#This Row],[Order Date]])/3,0)</f>
        <v>Q2</v>
      </c>
      <c r="E500" s="1">
        <f t="shared" si="15"/>
        <v>4</v>
      </c>
      <c r="F500" s="1" t="str">
        <f>TEXT(SalesDataTable[[#This Row],[Order Date]],"MMM")</f>
        <v>Apr</v>
      </c>
      <c r="G500" s="6" t="s">
        <v>23</v>
      </c>
      <c r="H500" s="6" t="s">
        <v>24</v>
      </c>
      <c r="I500" s="6" t="s">
        <v>36</v>
      </c>
      <c r="J500" s="6" t="s">
        <v>20</v>
      </c>
      <c r="K500" s="6" t="s">
        <v>40</v>
      </c>
      <c r="L500" s="6" t="s">
        <v>68</v>
      </c>
      <c r="M500" s="11">
        <v>1</v>
      </c>
      <c r="N500" s="8">
        <v>121.66</v>
      </c>
      <c r="O500" s="9">
        <v>0</v>
      </c>
      <c r="P500" s="8">
        <v>61.37</v>
      </c>
      <c r="Q500" s="8">
        <v>121.66</v>
      </c>
      <c r="R500" s="8">
        <v>61.37</v>
      </c>
      <c r="S500" s="8">
        <v>60.29</v>
      </c>
      <c r="T500" s="10">
        <v>0.49556140062469178</v>
      </c>
      <c r="U500" s="7"/>
      <c r="V500" s="10"/>
      <c r="W500" s="11"/>
      <c r="X500" s="10"/>
    </row>
    <row r="501" spans="1:24" ht="15.6">
      <c r="A501" s="4">
        <v>4301</v>
      </c>
      <c r="B501" s="5">
        <v>46116</v>
      </c>
      <c r="C501" s="1">
        <f t="shared" si="14"/>
        <v>2026</v>
      </c>
      <c r="D501" s="1" t="str">
        <f>"Q" &amp;ROUNDUP(MONTH(SalesDataTable[[#This Row],[Order Date]])/3,0)</f>
        <v>Q2</v>
      </c>
      <c r="E501" s="1">
        <f t="shared" si="15"/>
        <v>4</v>
      </c>
      <c r="F501" s="1" t="str">
        <f>TEXT(SalesDataTable[[#This Row],[Order Date]],"MMM")</f>
        <v>Apr</v>
      </c>
      <c r="G501" s="6" t="s">
        <v>28</v>
      </c>
      <c r="H501" s="6" t="s">
        <v>69</v>
      </c>
      <c r="I501" s="6" t="s">
        <v>36</v>
      </c>
      <c r="J501" s="6" t="s">
        <v>30</v>
      </c>
      <c r="K501" s="6" t="s">
        <v>51</v>
      </c>
      <c r="L501" s="6" t="s">
        <v>55</v>
      </c>
      <c r="M501" s="11">
        <v>1</v>
      </c>
      <c r="N501" s="8">
        <v>122.77</v>
      </c>
      <c r="O501" s="9">
        <v>0.1</v>
      </c>
      <c r="P501" s="8">
        <v>70.59</v>
      </c>
      <c r="Q501" s="8">
        <v>110.49299999999999</v>
      </c>
      <c r="R501" s="8">
        <v>70.59</v>
      </c>
      <c r="S501" s="8">
        <v>39.902999999999992</v>
      </c>
      <c r="T501" s="10">
        <v>0.36113599956558329</v>
      </c>
      <c r="U501" s="7"/>
      <c r="V501" s="10"/>
      <c r="W501" s="11"/>
      <c r="X501" s="10"/>
    </row>
    <row r="502" spans="1:24" ht="15.6">
      <c r="A502" s="4">
        <v>4692</v>
      </c>
      <c r="B502" s="5">
        <v>46116</v>
      </c>
      <c r="C502" s="1">
        <f t="shared" si="14"/>
        <v>2026</v>
      </c>
      <c r="D502" s="1" t="str">
        <f>"Q" &amp;ROUNDUP(MONTH(SalesDataTable[[#This Row],[Order Date]])/3,0)</f>
        <v>Q2</v>
      </c>
      <c r="E502" s="1">
        <f t="shared" si="15"/>
        <v>4</v>
      </c>
      <c r="F502" s="1" t="str">
        <f>TEXT(SalesDataTable[[#This Row],[Order Date]],"MMM")</f>
        <v>Apr</v>
      </c>
      <c r="G502" s="6" t="s">
        <v>37</v>
      </c>
      <c r="H502" s="6" t="s">
        <v>64</v>
      </c>
      <c r="I502" s="6" t="s">
        <v>19</v>
      </c>
      <c r="J502" s="6" t="s">
        <v>20</v>
      </c>
      <c r="K502" s="6" t="s">
        <v>21</v>
      </c>
      <c r="L502" s="6" t="s">
        <v>39</v>
      </c>
      <c r="M502" s="11">
        <v>1</v>
      </c>
      <c r="N502" s="8">
        <v>49.96</v>
      </c>
      <c r="O502" s="9">
        <v>0</v>
      </c>
      <c r="P502" s="8">
        <v>22.13</v>
      </c>
      <c r="Q502" s="8">
        <v>49.96</v>
      </c>
      <c r="R502" s="8">
        <v>22.13</v>
      </c>
      <c r="S502" s="8">
        <v>27.830000000000002</v>
      </c>
      <c r="T502" s="10">
        <v>0.55704563650920735</v>
      </c>
      <c r="U502" s="7"/>
      <c r="V502" s="10"/>
      <c r="W502" s="11"/>
      <c r="X502" s="10"/>
    </row>
    <row r="503" spans="1:24" ht="15.6">
      <c r="A503" s="4">
        <v>1951</v>
      </c>
      <c r="B503" s="5">
        <v>46117</v>
      </c>
      <c r="C503" s="1">
        <f t="shared" si="14"/>
        <v>2026</v>
      </c>
      <c r="D503" s="1" t="str">
        <f>"Q" &amp;ROUNDUP(MONTH(SalesDataTable[[#This Row],[Order Date]])/3,0)</f>
        <v>Q2</v>
      </c>
      <c r="E503" s="1">
        <f t="shared" si="15"/>
        <v>4</v>
      </c>
      <c r="F503" s="1" t="str">
        <f>TEXT(SalesDataTable[[#This Row],[Order Date]],"MMM")</f>
        <v>Apr</v>
      </c>
      <c r="G503" s="6" t="s">
        <v>37</v>
      </c>
      <c r="H503" s="6" t="s">
        <v>50</v>
      </c>
      <c r="I503" s="6" t="s">
        <v>45</v>
      </c>
      <c r="J503" s="6" t="s">
        <v>20</v>
      </c>
      <c r="K503" s="6" t="s">
        <v>26</v>
      </c>
      <c r="L503" s="6" t="s">
        <v>54</v>
      </c>
      <c r="M503" s="11">
        <v>2</v>
      </c>
      <c r="N503" s="8">
        <v>155.13</v>
      </c>
      <c r="O503" s="9">
        <v>0.15</v>
      </c>
      <c r="P503" s="8">
        <v>80.959999999999994</v>
      </c>
      <c r="Q503" s="8">
        <v>263.721</v>
      </c>
      <c r="R503" s="8">
        <v>161.91999999999999</v>
      </c>
      <c r="S503" s="8">
        <v>101.80100000000002</v>
      </c>
      <c r="T503" s="10">
        <v>0.38601779911345707</v>
      </c>
      <c r="U503" s="7"/>
      <c r="V503" s="10"/>
      <c r="W503" s="11"/>
      <c r="X503" s="10"/>
    </row>
    <row r="504" spans="1:24" ht="15.6">
      <c r="A504" s="4">
        <v>2111</v>
      </c>
      <c r="B504" s="5">
        <v>46117</v>
      </c>
      <c r="C504" s="1">
        <f t="shared" si="14"/>
        <v>2026</v>
      </c>
      <c r="D504" s="1" t="str">
        <f>"Q" &amp;ROUNDUP(MONTH(SalesDataTable[[#This Row],[Order Date]])/3,0)</f>
        <v>Q2</v>
      </c>
      <c r="E504" s="1">
        <f t="shared" si="15"/>
        <v>4</v>
      </c>
      <c r="F504" s="1" t="str">
        <f>TEXT(SalesDataTable[[#This Row],[Order Date]],"MMM")</f>
        <v>Apr</v>
      </c>
      <c r="G504" s="6" t="s">
        <v>37</v>
      </c>
      <c r="H504" s="6" t="s">
        <v>64</v>
      </c>
      <c r="I504" s="6" t="s">
        <v>19</v>
      </c>
      <c r="J504" s="6" t="s">
        <v>30</v>
      </c>
      <c r="K504" s="6" t="s">
        <v>26</v>
      </c>
      <c r="L504" s="6" t="s">
        <v>63</v>
      </c>
      <c r="M504" s="11">
        <v>3</v>
      </c>
      <c r="N504" s="8">
        <v>69.83</v>
      </c>
      <c r="O504" s="9">
        <v>0.05</v>
      </c>
      <c r="P504" s="8">
        <v>31.53</v>
      </c>
      <c r="Q504" s="8">
        <v>199.0155</v>
      </c>
      <c r="R504" s="8">
        <v>94.59</v>
      </c>
      <c r="S504" s="8">
        <v>104.4255</v>
      </c>
      <c r="T504" s="10">
        <v>0.52471038687941396</v>
      </c>
      <c r="U504" s="7"/>
      <c r="V504" s="10"/>
      <c r="W504" s="11"/>
      <c r="X504" s="10"/>
    </row>
    <row r="505" spans="1:24" ht="15.6">
      <c r="A505" s="4">
        <v>2933</v>
      </c>
      <c r="B505" s="5">
        <v>46117</v>
      </c>
      <c r="C505" s="1">
        <f t="shared" si="14"/>
        <v>2026</v>
      </c>
      <c r="D505" s="1" t="str">
        <f>"Q" &amp;ROUNDUP(MONTH(SalesDataTable[[#This Row],[Order Date]])/3,0)</f>
        <v>Q2</v>
      </c>
      <c r="E505" s="1">
        <f t="shared" si="15"/>
        <v>4</v>
      </c>
      <c r="F505" s="1" t="str">
        <f>TEXT(SalesDataTable[[#This Row],[Order Date]],"MMM")</f>
        <v>Apr</v>
      </c>
      <c r="G505" s="6" t="s">
        <v>23</v>
      </c>
      <c r="H505" s="6" t="s">
        <v>44</v>
      </c>
      <c r="I505" s="6" t="s">
        <v>36</v>
      </c>
      <c r="J505" s="6" t="s">
        <v>20</v>
      </c>
      <c r="K505" s="6" t="s">
        <v>31</v>
      </c>
      <c r="L505" s="6" t="s">
        <v>32</v>
      </c>
      <c r="M505" s="11">
        <v>1</v>
      </c>
      <c r="N505" s="8">
        <v>35.4</v>
      </c>
      <c r="O505" s="9">
        <v>0</v>
      </c>
      <c r="P505" s="8">
        <v>13.37</v>
      </c>
      <c r="Q505" s="8">
        <v>35.4</v>
      </c>
      <c r="R505" s="8">
        <v>13.37</v>
      </c>
      <c r="S505" s="8">
        <v>22.03</v>
      </c>
      <c r="T505" s="10">
        <v>0.62231638418079105</v>
      </c>
      <c r="U505" s="7"/>
      <c r="V505" s="10"/>
      <c r="W505" s="11"/>
      <c r="X505" s="10"/>
    </row>
    <row r="506" spans="1:24" ht="15.6">
      <c r="A506" s="4">
        <v>3263</v>
      </c>
      <c r="B506" s="5">
        <v>46117</v>
      </c>
      <c r="C506" s="1">
        <f t="shared" si="14"/>
        <v>2026</v>
      </c>
      <c r="D506" s="1" t="str">
        <f>"Q" &amp;ROUNDUP(MONTH(SalesDataTable[[#This Row],[Order Date]])/3,0)</f>
        <v>Q2</v>
      </c>
      <c r="E506" s="1">
        <f t="shared" si="15"/>
        <v>4</v>
      </c>
      <c r="F506" s="1" t="str">
        <f>TEXT(SalesDataTable[[#This Row],[Order Date]],"MMM")</f>
        <v>Apr</v>
      </c>
      <c r="G506" s="6" t="s">
        <v>37</v>
      </c>
      <c r="H506" s="6" t="s">
        <v>48</v>
      </c>
      <c r="I506" s="6" t="s">
        <v>19</v>
      </c>
      <c r="J506" s="6" t="s">
        <v>30</v>
      </c>
      <c r="K506" s="6" t="s">
        <v>51</v>
      </c>
      <c r="L506" s="6" t="s">
        <v>62</v>
      </c>
      <c r="M506" s="11">
        <v>1</v>
      </c>
      <c r="N506" s="8">
        <v>51.75</v>
      </c>
      <c r="O506" s="9">
        <v>0.1</v>
      </c>
      <c r="P506" s="8">
        <v>22.1</v>
      </c>
      <c r="Q506" s="8">
        <v>46.575000000000003</v>
      </c>
      <c r="R506" s="8">
        <v>22.1</v>
      </c>
      <c r="S506" s="8">
        <v>24.475000000000001</v>
      </c>
      <c r="T506" s="10">
        <v>0.52549651100375738</v>
      </c>
      <c r="U506" s="7"/>
      <c r="V506" s="10"/>
      <c r="W506" s="11"/>
      <c r="X506" s="10"/>
    </row>
    <row r="507" spans="1:24" ht="15.6">
      <c r="A507" s="4">
        <v>4764</v>
      </c>
      <c r="B507" s="5">
        <v>46117</v>
      </c>
      <c r="C507" s="1">
        <f t="shared" si="14"/>
        <v>2026</v>
      </c>
      <c r="D507" s="1" t="str">
        <f>"Q" &amp;ROUNDUP(MONTH(SalesDataTable[[#This Row],[Order Date]])/3,0)</f>
        <v>Q2</v>
      </c>
      <c r="E507" s="1">
        <f t="shared" si="15"/>
        <v>4</v>
      </c>
      <c r="F507" s="1" t="str">
        <f>TEXT(SalesDataTable[[#This Row],[Order Date]],"MMM")</f>
        <v>Apr</v>
      </c>
      <c r="G507" s="6" t="s">
        <v>37</v>
      </c>
      <c r="H507" s="6" t="s">
        <v>64</v>
      </c>
      <c r="I507" s="6" t="s">
        <v>45</v>
      </c>
      <c r="J507" s="6" t="s">
        <v>30</v>
      </c>
      <c r="K507" s="6" t="s">
        <v>21</v>
      </c>
      <c r="L507" s="6" t="s">
        <v>43</v>
      </c>
      <c r="M507" s="11">
        <v>6</v>
      </c>
      <c r="N507" s="8">
        <v>39.6</v>
      </c>
      <c r="O507" s="9">
        <v>0.15</v>
      </c>
      <c r="P507" s="8">
        <v>17.010000000000002</v>
      </c>
      <c r="Q507" s="8">
        <v>201.96</v>
      </c>
      <c r="R507" s="8">
        <v>102.06</v>
      </c>
      <c r="S507" s="8">
        <v>99.9</v>
      </c>
      <c r="T507" s="10">
        <v>0.49465240641711233</v>
      </c>
      <c r="U507" s="7"/>
      <c r="V507" s="10"/>
      <c r="W507" s="11"/>
      <c r="X507" s="10"/>
    </row>
    <row r="508" spans="1:24" ht="15.6">
      <c r="A508" s="4">
        <v>28</v>
      </c>
      <c r="B508" s="5">
        <v>46118</v>
      </c>
      <c r="C508" s="1">
        <f t="shared" si="14"/>
        <v>2026</v>
      </c>
      <c r="D508" s="1" t="str">
        <f>"Q" &amp;ROUNDUP(MONTH(SalesDataTable[[#This Row],[Order Date]])/3,0)</f>
        <v>Q2</v>
      </c>
      <c r="E508" s="1">
        <f t="shared" si="15"/>
        <v>4</v>
      </c>
      <c r="F508" s="1" t="str">
        <f>TEXT(SalesDataTable[[#This Row],[Order Date]],"MMM")</f>
        <v>Apr</v>
      </c>
      <c r="G508" s="6" t="s">
        <v>23</v>
      </c>
      <c r="H508" s="6" t="s">
        <v>44</v>
      </c>
      <c r="I508" s="6" t="s">
        <v>36</v>
      </c>
      <c r="J508" s="6" t="s">
        <v>30</v>
      </c>
      <c r="K508" s="6" t="s">
        <v>51</v>
      </c>
      <c r="L508" s="6" t="s">
        <v>55</v>
      </c>
      <c r="M508" s="11">
        <v>2</v>
      </c>
      <c r="N508" s="8">
        <v>125.94</v>
      </c>
      <c r="O508" s="9">
        <v>0.05</v>
      </c>
      <c r="P508" s="8">
        <v>70.94</v>
      </c>
      <c r="Q508" s="8">
        <v>239.28599999999997</v>
      </c>
      <c r="R508" s="8">
        <v>141.88</v>
      </c>
      <c r="S508" s="8">
        <v>97.405999999999977</v>
      </c>
      <c r="T508" s="10">
        <v>0.40706936469329585</v>
      </c>
      <c r="U508" s="7"/>
      <c r="V508" s="10"/>
      <c r="W508" s="11"/>
      <c r="X508" s="10"/>
    </row>
    <row r="509" spans="1:24" ht="15.6">
      <c r="A509" s="4">
        <v>581</v>
      </c>
      <c r="B509" s="5">
        <v>46118</v>
      </c>
      <c r="C509" s="1">
        <f t="shared" si="14"/>
        <v>2026</v>
      </c>
      <c r="D509" s="1" t="str">
        <f>"Q" &amp;ROUNDUP(MONTH(SalesDataTable[[#This Row],[Order Date]])/3,0)</f>
        <v>Q2</v>
      </c>
      <c r="E509" s="1">
        <f t="shared" si="15"/>
        <v>4</v>
      </c>
      <c r="F509" s="1" t="str">
        <f>TEXT(SalesDataTable[[#This Row],[Order Date]],"MMM")</f>
        <v>Apr</v>
      </c>
      <c r="G509" s="6" t="s">
        <v>23</v>
      </c>
      <c r="H509" s="6" t="s">
        <v>24</v>
      </c>
      <c r="I509" s="6" t="s">
        <v>19</v>
      </c>
      <c r="J509" s="6" t="s">
        <v>20</v>
      </c>
      <c r="K509" s="6" t="s">
        <v>40</v>
      </c>
      <c r="L509" s="6" t="s">
        <v>68</v>
      </c>
      <c r="M509" s="11">
        <v>3</v>
      </c>
      <c r="N509" s="8">
        <v>124.67</v>
      </c>
      <c r="O509" s="9">
        <v>0</v>
      </c>
      <c r="P509" s="8">
        <v>61.46</v>
      </c>
      <c r="Q509" s="8">
        <v>374.01</v>
      </c>
      <c r="R509" s="8">
        <v>184.38</v>
      </c>
      <c r="S509" s="8">
        <v>189.63</v>
      </c>
      <c r="T509" s="10">
        <v>0.50701852891633914</v>
      </c>
      <c r="U509" s="7"/>
      <c r="V509" s="10"/>
      <c r="W509" s="11"/>
      <c r="X509" s="10"/>
    </row>
    <row r="510" spans="1:24" ht="15.6">
      <c r="A510" s="4">
        <v>643</v>
      </c>
      <c r="B510" s="5">
        <v>46118</v>
      </c>
      <c r="C510" s="1">
        <f t="shared" si="14"/>
        <v>2026</v>
      </c>
      <c r="D510" s="1" t="str">
        <f>"Q" &amp;ROUNDUP(MONTH(SalesDataTable[[#This Row],[Order Date]])/3,0)</f>
        <v>Q2</v>
      </c>
      <c r="E510" s="1">
        <f t="shared" si="15"/>
        <v>4</v>
      </c>
      <c r="F510" s="1" t="str">
        <f>TEXT(SalesDataTable[[#This Row],[Order Date]],"MMM")</f>
        <v>Apr</v>
      </c>
      <c r="G510" s="6" t="s">
        <v>37</v>
      </c>
      <c r="H510" s="6" t="s">
        <v>50</v>
      </c>
      <c r="I510" s="6" t="s">
        <v>19</v>
      </c>
      <c r="J510" s="6" t="s">
        <v>20</v>
      </c>
      <c r="K510" s="6" t="s">
        <v>26</v>
      </c>
      <c r="L510" s="6" t="s">
        <v>63</v>
      </c>
      <c r="M510" s="11">
        <v>2</v>
      </c>
      <c r="N510" s="8">
        <v>72.260000000000005</v>
      </c>
      <c r="O510" s="9">
        <v>0</v>
      </c>
      <c r="P510" s="8">
        <v>33.21</v>
      </c>
      <c r="Q510" s="8">
        <v>144.52000000000001</v>
      </c>
      <c r="R510" s="8">
        <v>66.42</v>
      </c>
      <c r="S510" s="8">
        <v>78.100000000000009</v>
      </c>
      <c r="T510" s="10">
        <v>0.54040963188486024</v>
      </c>
      <c r="U510" s="7"/>
      <c r="V510" s="10"/>
      <c r="W510" s="11"/>
      <c r="X510" s="10"/>
    </row>
    <row r="511" spans="1:24" ht="15.6">
      <c r="A511" s="4">
        <v>1907</v>
      </c>
      <c r="B511" s="5">
        <v>46118</v>
      </c>
      <c r="C511" s="1">
        <f t="shared" si="14"/>
        <v>2026</v>
      </c>
      <c r="D511" s="1" t="str">
        <f>"Q" &amp;ROUNDUP(MONTH(SalesDataTable[[#This Row],[Order Date]])/3,0)</f>
        <v>Q2</v>
      </c>
      <c r="E511" s="1">
        <f t="shared" si="15"/>
        <v>4</v>
      </c>
      <c r="F511" s="1" t="str">
        <f>TEXT(SalesDataTable[[#This Row],[Order Date]],"MMM")</f>
        <v>Apr</v>
      </c>
      <c r="G511" s="6" t="s">
        <v>23</v>
      </c>
      <c r="H511" s="6" t="s">
        <v>60</v>
      </c>
      <c r="I511" s="6" t="s">
        <v>25</v>
      </c>
      <c r="J511" s="6" t="s">
        <v>33</v>
      </c>
      <c r="K511" s="6" t="s">
        <v>21</v>
      </c>
      <c r="L511" s="6" t="s">
        <v>39</v>
      </c>
      <c r="M511" s="11">
        <v>10</v>
      </c>
      <c r="N511" s="8">
        <v>50.64</v>
      </c>
      <c r="O511" s="9">
        <v>0.2</v>
      </c>
      <c r="P511" s="8">
        <v>22.99</v>
      </c>
      <c r="Q511" s="8">
        <v>405.12</v>
      </c>
      <c r="R511" s="8">
        <v>229.89999999999998</v>
      </c>
      <c r="S511" s="8">
        <v>175.22000000000003</v>
      </c>
      <c r="T511" s="10">
        <v>0.43251382306477099</v>
      </c>
      <c r="U511" s="7"/>
      <c r="V511" s="10"/>
      <c r="W511" s="11"/>
      <c r="X511" s="10"/>
    </row>
    <row r="512" spans="1:24" ht="15.6">
      <c r="A512" s="4">
        <v>1950</v>
      </c>
      <c r="B512" s="5">
        <v>46118</v>
      </c>
      <c r="C512" s="1">
        <f t="shared" si="14"/>
        <v>2026</v>
      </c>
      <c r="D512" s="1" t="str">
        <f>"Q" &amp;ROUNDUP(MONTH(SalesDataTable[[#This Row],[Order Date]])/3,0)</f>
        <v>Q2</v>
      </c>
      <c r="E512" s="1">
        <f t="shared" si="15"/>
        <v>4</v>
      </c>
      <c r="F512" s="1" t="str">
        <f>TEXT(SalesDataTable[[#This Row],[Order Date]],"MMM")</f>
        <v>Apr</v>
      </c>
      <c r="G512" s="6" t="s">
        <v>17</v>
      </c>
      <c r="H512" s="6" t="s">
        <v>53</v>
      </c>
      <c r="I512" s="6" t="s">
        <v>19</v>
      </c>
      <c r="J512" s="6" t="s">
        <v>30</v>
      </c>
      <c r="K512" s="6" t="s">
        <v>26</v>
      </c>
      <c r="L512" s="6" t="s">
        <v>63</v>
      </c>
      <c r="M512" s="11">
        <v>1</v>
      </c>
      <c r="N512" s="8">
        <v>73</v>
      </c>
      <c r="O512" s="9">
        <v>0</v>
      </c>
      <c r="P512" s="8">
        <v>32.4</v>
      </c>
      <c r="Q512" s="8">
        <v>73</v>
      </c>
      <c r="R512" s="8">
        <v>32.4</v>
      </c>
      <c r="S512" s="8">
        <v>40.6</v>
      </c>
      <c r="T512" s="10">
        <v>0.55616438356164388</v>
      </c>
      <c r="U512" s="7"/>
      <c r="V512" s="10"/>
      <c r="W512" s="11"/>
      <c r="X512" s="10"/>
    </row>
    <row r="513" spans="1:24" ht="15.6">
      <c r="A513" s="4">
        <v>2443</v>
      </c>
      <c r="B513" s="5">
        <v>46118</v>
      </c>
      <c r="C513" s="1">
        <f t="shared" si="14"/>
        <v>2026</v>
      </c>
      <c r="D513" s="1" t="str">
        <f>"Q" &amp;ROUNDUP(MONTH(SalesDataTable[[#This Row],[Order Date]])/3,0)</f>
        <v>Q2</v>
      </c>
      <c r="E513" s="1">
        <f t="shared" si="15"/>
        <v>4</v>
      </c>
      <c r="F513" s="1" t="str">
        <f>TEXT(SalesDataTable[[#This Row],[Order Date]],"MMM")</f>
        <v>Apr</v>
      </c>
      <c r="G513" s="6" t="s">
        <v>17</v>
      </c>
      <c r="H513" s="6" t="s">
        <v>67</v>
      </c>
      <c r="I513" s="6" t="s">
        <v>19</v>
      </c>
      <c r="J513" s="6" t="s">
        <v>20</v>
      </c>
      <c r="K513" s="6" t="s">
        <v>31</v>
      </c>
      <c r="L513" s="6" t="s">
        <v>32</v>
      </c>
      <c r="M513" s="11">
        <v>1</v>
      </c>
      <c r="N513" s="8">
        <v>35.700000000000003</v>
      </c>
      <c r="O513" s="9">
        <v>0</v>
      </c>
      <c r="P513" s="8">
        <v>13.8</v>
      </c>
      <c r="Q513" s="8">
        <v>35.700000000000003</v>
      </c>
      <c r="R513" s="8">
        <v>13.8</v>
      </c>
      <c r="S513" s="8">
        <v>21.900000000000002</v>
      </c>
      <c r="T513" s="10">
        <v>0.61344537815126055</v>
      </c>
      <c r="U513" s="7"/>
      <c r="V513" s="10"/>
      <c r="W513" s="11"/>
      <c r="X513" s="10"/>
    </row>
    <row r="514" spans="1:24" ht="15.6">
      <c r="A514" s="4">
        <v>2480</v>
      </c>
      <c r="B514" s="5">
        <v>46118</v>
      </c>
      <c r="C514" s="1">
        <f t="shared" si="14"/>
        <v>2026</v>
      </c>
      <c r="D514" s="1" t="str">
        <f>"Q" &amp;ROUNDUP(MONTH(SalesDataTable[[#This Row],[Order Date]])/3,0)</f>
        <v>Q2</v>
      </c>
      <c r="E514" s="1">
        <f t="shared" si="15"/>
        <v>4</v>
      </c>
      <c r="F514" s="1" t="str">
        <f>TEXT(SalesDataTable[[#This Row],[Order Date]],"MMM")</f>
        <v>Apr</v>
      </c>
      <c r="G514" s="6" t="s">
        <v>28</v>
      </c>
      <c r="H514" s="6" t="s">
        <v>69</v>
      </c>
      <c r="I514" s="6" t="s">
        <v>25</v>
      </c>
      <c r="J514" s="6" t="s">
        <v>30</v>
      </c>
      <c r="K514" s="6" t="s">
        <v>26</v>
      </c>
      <c r="L514" s="6" t="s">
        <v>54</v>
      </c>
      <c r="M514" s="11">
        <v>8</v>
      </c>
      <c r="N514" s="8">
        <v>152.41999999999999</v>
      </c>
      <c r="O514" s="9">
        <v>0.05</v>
      </c>
      <c r="P514" s="8">
        <v>80.11</v>
      </c>
      <c r="Q514" s="8">
        <v>1158.3919999999998</v>
      </c>
      <c r="R514" s="8">
        <v>640.88</v>
      </c>
      <c r="S514" s="8">
        <v>517.51199999999983</v>
      </c>
      <c r="T514" s="10">
        <v>0.44675032286134564</v>
      </c>
      <c r="U514" s="7"/>
      <c r="V514" s="10"/>
      <c r="W514" s="11"/>
      <c r="X514" s="10"/>
    </row>
    <row r="515" spans="1:24" ht="15.6">
      <c r="A515" s="4">
        <v>2515</v>
      </c>
      <c r="B515" s="5">
        <v>46118</v>
      </c>
      <c r="C515" s="1">
        <f t="shared" ref="C515:C578" si="16">YEAR(B515)</f>
        <v>2026</v>
      </c>
      <c r="D515" s="1" t="str">
        <f>"Q" &amp;ROUNDUP(MONTH(SalesDataTable[[#This Row],[Order Date]])/3,0)</f>
        <v>Q2</v>
      </c>
      <c r="E515" s="1">
        <f t="shared" ref="E515:E578" si="17">MONTH(B515)</f>
        <v>4</v>
      </c>
      <c r="F515" s="1" t="str">
        <f>TEXT(SalesDataTable[[#This Row],[Order Date]],"MMM")</f>
        <v>Apr</v>
      </c>
      <c r="G515" s="6" t="s">
        <v>37</v>
      </c>
      <c r="H515" s="6" t="s">
        <v>50</v>
      </c>
      <c r="I515" s="6" t="s">
        <v>19</v>
      </c>
      <c r="J515" s="6" t="s">
        <v>20</v>
      </c>
      <c r="K515" s="6" t="s">
        <v>21</v>
      </c>
      <c r="L515" s="6" t="s">
        <v>22</v>
      </c>
      <c r="M515" s="11">
        <v>1</v>
      </c>
      <c r="N515" s="8">
        <v>81.78</v>
      </c>
      <c r="O515" s="9">
        <v>0</v>
      </c>
      <c r="P515" s="8">
        <v>42.82</v>
      </c>
      <c r="Q515" s="8">
        <v>81.78</v>
      </c>
      <c r="R515" s="8">
        <v>42.82</v>
      </c>
      <c r="S515" s="8">
        <v>38.96</v>
      </c>
      <c r="T515" s="10">
        <v>0.47640009782342874</v>
      </c>
      <c r="U515" s="7"/>
      <c r="V515" s="10"/>
      <c r="W515" s="11"/>
      <c r="X515" s="10"/>
    </row>
    <row r="516" spans="1:24" ht="15.6">
      <c r="A516" s="4">
        <v>2829</v>
      </c>
      <c r="B516" s="5">
        <v>46118</v>
      </c>
      <c r="C516" s="1">
        <f t="shared" si="16"/>
        <v>2026</v>
      </c>
      <c r="D516" s="1" t="str">
        <f>"Q" &amp;ROUNDUP(MONTH(SalesDataTable[[#This Row],[Order Date]])/3,0)</f>
        <v>Q2</v>
      </c>
      <c r="E516" s="1">
        <f t="shared" si="17"/>
        <v>4</v>
      </c>
      <c r="F516" s="1" t="str">
        <f>TEXT(SalesDataTable[[#This Row],[Order Date]],"MMM")</f>
        <v>Apr</v>
      </c>
      <c r="G516" s="6" t="s">
        <v>23</v>
      </c>
      <c r="H516" s="6" t="s">
        <v>44</v>
      </c>
      <c r="I516" s="6" t="s">
        <v>19</v>
      </c>
      <c r="J516" s="6" t="s">
        <v>33</v>
      </c>
      <c r="K516" s="6" t="s">
        <v>21</v>
      </c>
      <c r="L516" s="6" t="s">
        <v>47</v>
      </c>
      <c r="M516" s="11">
        <v>6</v>
      </c>
      <c r="N516" s="8">
        <v>102.59</v>
      </c>
      <c r="O516" s="9">
        <v>0.1</v>
      </c>
      <c r="P516" s="8">
        <v>49.6</v>
      </c>
      <c r="Q516" s="8">
        <v>553.98599999999999</v>
      </c>
      <c r="R516" s="8">
        <v>297.60000000000002</v>
      </c>
      <c r="S516" s="8">
        <v>256.38599999999997</v>
      </c>
      <c r="T516" s="10">
        <v>0.46280230908362302</v>
      </c>
      <c r="U516" s="7"/>
      <c r="V516" s="10"/>
      <c r="W516" s="11"/>
      <c r="X516" s="10"/>
    </row>
    <row r="517" spans="1:24" ht="15.6">
      <c r="A517" s="4">
        <v>4086</v>
      </c>
      <c r="B517" s="5">
        <v>46118</v>
      </c>
      <c r="C517" s="1">
        <f t="shared" si="16"/>
        <v>2026</v>
      </c>
      <c r="D517" s="1" t="str">
        <f>"Q" &amp;ROUNDUP(MONTH(SalesDataTable[[#This Row],[Order Date]])/3,0)</f>
        <v>Q2</v>
      </c>
      <c r="E517" s="1">
        <f t="shared" si="17"/>
        <v>4</v>
      </c>
      <c r="F517" s="1" t="str">
        <f>TEXT(SalesDataTable[[#This Row],[Order Date]],"MMM")</f>
        <v>Apr</v>
      </c>
      <c r="G517" s="6" t="s">
        <v>37</v>
      </c>
      <c r="H517" s="6" t="s">
        <v>50</v>
      </c>
      <c r="I517" s="6" t="s">
        <v>36</v>
      </c>
      <c r="J517" s="6" t="s">
        <v>20</v>
      </c>
      <c r="K517" s="6" t="s">
        <v>26</v>
      </c>
      <c r="L517" s="6" t="s">
        <v>54</v>
      </c>
      <c r="M517" s="11">
        <v>2</v>
      </c>
      <c r="N517" s="8">
        <v>152.44</v>
      </c>
      <c r="O517" s="9">
        <v>0.15</v>
      </c>
      <c r="P517" s="8">
        <v>76.680000000000007</v>
      </c>
      <c r="Q517" s="8">
        <v>259.14799999999997</v>
      </c>
      <c r="R517" s="8">
        <v>153.36000000000001</v>
      </c>
      <c r="S517" s="8">
        <v>105.78799999999995</v>
      </c>
      <c r="T517" s="10">
        <v>0.4082146109559015</v>
      </c>
      <c r="U517" s="7"/>
      <c r="V517" s="10"/>
      <c r="W517" s="11"/>
      <c r="X517" s="10"/>
    </row>
    <row r="518" spans="1:24" ht="15.6">
      <c r="A518" s="4">
        <v>4512</v>
      </c>
      <c r="B518" s="5">
        <v>46118</v>
      </c>
      <c r="C518" s="1">
        <f t="shared" si="16"/>
        <v>2026</v>
      </c>
      <c r="D518" s="1" t="str">
        <f>"Q" &amp;ROUNDUP(MONTH(SalesDataTable[[#This Row],[Order Date]])/3,0)</f>
        <v>Q2</v>
      </c>
      <c r="E518" s="1">
        <f t="shared" si="17"/>
        <v>4</v>
      </c>
      <c r="F518" s="1" t="str">
        <f>TEXT(SalesDataTable[[#This Row],[Order Date]],"MMM")</f>
        <v>Apr</v>
      </c>
      <c r="G518" s="6" t="s">
        <v>23</v>
      </c>
      <c r="H518" s="6" t="s">
        <v>24</v>
      </c>
      <c r="I518" s="6" t="s">
        <v>19</v>
      </c>
      <c r="J518" s="6" t="s">
        <v>30</v>
      </c>
      <c r="K518" s="6" t="s">
        <v>31</v>
      </c>
      <c r="L518" s="6" t="s">
        <v>61</v>
      </c>
      <c r="M518" s="11">
        <v>6</v>
      </c>
      <c r="N518" s="8">
        <v>136.29</v>
      </c>
      <c r="O518" s="9">
        <v>0</v>
      </c>
      <c r="P518" s="8">
        <v>68.209999999999994</v>
      </c>
      <c r="Q518" s="8">
        <v>817.74</v>
      </c>
      <c r="R518" s="8">
        <v>409.26</v>
      </c>
      <c r="S518" s="8">
        <v>408.48</v>
      </c>
      <c r="T518" s="10">
        <v>0.49952307579426225</v>
      </c>
      <c r="U518" s="7"/>
      <c r="V518" s="10"/>
      <c r="W518" s="11"/>
      <c r="X518" s="10"/>
    </row>
    <row r="519" spans="1:24" ht="15.6">
      <c r="A519" s="4">
        <v>4837</v>
      </c>
      <c r="B519" s="5">
        <v>46118</v>
      </c>
      <c r="C519" s="1">
        <f t="shared" si="16"/>
        <v>2026</v>
      </c>
      <c r="D519" s="1" t="str">
        <f>"Q" &amp;ROUNDUP(MONTH(SalesDataTable[[#This Row],[Order Date]])/3,0)</f>
        <v>Q2</v>
      </c>
      <c r="E519" s="1">
        <f t="shared" si="17"/>
        <v>4</v>
      </c>
      <c r="F519" s="1" t="str">
        <f>TEXT(SalesDataTable[[#This Row],[Order Date]],"MMM")</f>
        <v>Apr</v>
      </c>
      <c r="G519" s="6" t="s">
        <v>17</v>
      </c>
      <c r="H519" s="6" t="s">
        <v>53</v>
      </c>
      <c r="I519" s="6" t="s">
        <v>25</v>
      </c>
      <c r="J519" s="6" t="s">
        <v>33</v>
      </c>
      <c r="K519" s="6" t="s">
        <v>26</v>
      </c>
      <c r="L519" s="6" t="s">
        <v>54</v>
      </c>
      <c r="M519" s="11">
        <v>4</v>
      </c>
      <c r="N519" s="8">
        <v>157.51</v>
      </c>
      <c r="O519" s="9">
        <v>0.2</v>
      </c>
      <c r="P519" s="8">
        <v>79.209999999999994</v>
      </c>
      <c r="Q519" s="8">
        <v>504.03199999999998</v>
      </c>
      <c r="R519" s="8">
        <v>316.83999999999997</v>
      </c>
      <c r="S519" s="8">
        <v>187.19200000000001</v>
      </c>
      <c r="T519" s="10">
        <v>0.37138911815122855</v>
      </c>
      <c r="U519" s="7"/>
      <c r="V519" s="10"/>
      <c r="W519" s="11"/>
      <c r="X519" s="10"/>
    </row>
    <row r="520" spans="1:24" ht="15.6">
      <c r="A520" s="4">
        <v>1580</v>
      </c>
      <c r="B520" s="5">
        <v>46119</v>
      </c>
      <c r="C520" s="1">
        <f t="shared" si="16"/>
        <v>2026</v>
      </c>
      <c r="D520" s="1" t="str">
        <f>"Q" &amp;ROUNDUP(MONTH(SalesDataTable[[#This Row],[Order Date]])/3,0)</f>
        <v>Q2</v>
      </c>
      <c r="E520" s="1">
        <f t="shared" si="17"/>
        <v>4</v>
      </c>
      <c r="F520" s="1" t="str">
        <f>TEXT(SalesDataTable[[#This Row],[Order Date]],"MMM")</f>
        <v>Apr</v>
      </c>
      <c r="G520" s="6" t="s">
        <v>28</v>
      </c>
      <c r="H520" s="6" t="s">
        <v>35</v>
      </c>
      <c r="I520" s="6" t="s">
        <v>19</v>
      </c>
      <c r="J520" s="6" t="s">
        <v>30</v>
      </c>
      <c r="K520" s="6" t="s">
        <v>40</v>
      </c>
      <c r="L520" s="6" t="s">
        <v>68</v>
      </c>
      <c r="M520" s="11">
        <v>2</v>
      </c>
      <c r="N520" s="8">
        <v>120.5</v>
      </c>
      <c r="O520" s="9">
        <v>0</v>
      </c>
      <c r="P520" s="8">
        <v>61.42</v>
      </c>
      <c r="Q520" s="8">
        <v>241</v>
      </c>
      <c r="R520" s="8">
        <v>122.84</v>
      </c>
      <c r="S520" s="8">
        <v>118.16</v>
      </c>
      <c r="T520" s="10">
        <v>0.49029045643153524</v>
      </c>
      <c r="U520" s="7"/>
      <c r="V520" s="10"/>
      <c r="W520" s="11"/>
      <c r="X520" s="10"/>
    </row>
    <row r="521" spans="1:24" ht="15.6">
      <c r="A521" s="4">
        <v>1962</v>
      </c>
      <c r="B521" s="5">
        <v>46119</v>
      </c>
      <c r="C521" s="1">
        <f t="shared" si="16"/>
        <v>2026</v>
      </c>
      <c r="D521" s="1" t="str">
        <f>"Q" &amp;ROUNDUP(MONTH(SalesDataTable[[#This Row],[Order Date]])/3,0)</f>
        <v>Q2</v>
      </c>
      <c r="E521" s="1">
        <f t="shared" si="17"/>
        <v>4</v>
      </c>
      <c r="F521" s="1" t="str">
        <f>TEXT(SalesDataTable[[#This Row],[Order Date]],"MMM")</f>
        <v>Apr</v>
      </c>
      <c r="G521" s="6" t="s">
        <v>17</v>
      </c>
      <c r="H521" s="6" t="s">
        <v>18</v>
      </c>
      <c r="I521" s="6" t="s">
        <v>19</v>
      </c>
      <c r="J521" s="6" t="s">
        <v>20</v>
      </c>
      <c r="K521" s="6" t="s">
        <v>26</v>
      </c>
      <c r="L521" s="6" t="s">
        <v>54</v>
      </c>
      <c r="M521" s="11">
        <v>3</v>
      </c>
      <c r="N521" s="8">
        <v>152.62</v>
      </c>
      <c r="O521" s="9">
        <v>0.05</v>
      </c>
      <c r="P521" s="8">
        <v>77.75</v>
      </c>
      <c r="Q521" s="8">
        <v>434.96699999999998</v>
      </c>
      <c r="R521" s="8">
        <v>233.25</v>
      </c>
      <c r="S521" s="8">
        <v>201.71699999999998</v>
      </c>
      <c r="T521" s="10">
        <v>0.46375242259757637</v>
      </c>
      <c r="U521" s="7"/>
      <c r="V521" s="10"/>
      <c r="W521" s="11"/>
      <c r="X521" s="10"/>
    </row>
    <row r="522" spans="1:24" ht="15.6">
      <c r="A522" s="4">
        <v>2381</v>
      </c>
      <c r="B522" s="5">
        <v>46119</v>
      </c>
      <c r="C522" s="1">
        <f t="shared" si="16"/>
        <v>2026</v>
      </c>
      <c r="D522" s="1" t="str">
        <f>"Q" &amp;ROUNDUP(MONTH(SalesDataTable[[#This Row],[Order Date]])/3,0)</f>
        <v>Q2</v>
      </c>
      <c r="E522" s="1">
        <f t="shared" si="17"/>
        <v>4</v>
      </c>
      <c r="F522" s="1" t="str">
        <f>TEXT(SalesDataTable[[#This Row],[Order Date]],"MMM")</f>
        <v>Apr</v>
      </c>
      <c r="G522" s="6" t="s">
        <v>23</v>
      </c>
      <c r="H522" s="6" t="s">
        <v>58</v>
      </c>
      <c r="I522" s="6" t="s">
        <v>19</v>
      </c>
      <c r="J522" s="6" t="s">
        <v>20</v>
      </c>
      <c r="K522" s="6" t="s">
        <v>31</v>
      </c>
      <c r="L522" s="6" t="s">
        <v>61</v>
      </c>
      <c r="M522" s="11">
        <v>2</v>
      </c>
      <c r="N522" s="8">
        <v>134.16</v>
      </c>
      <c r="O522" s="9">
        <v>0.05</v>
      </c>
      <c r="P522" s="8">
        <v>67.08</v>
      </c>
      <c r="Q522" s="8">
        <v>254.90399999999997</v>
      </c>
      <c r="R522" s="8">
        <v>134.16</v>
      </c>
      <c r="S522" s="8">
        <v>120.74399999999997</v>
      </c>
      <c r="T522" s="10">
        <v>0.47368421052631576</v>
      </c>
      <c r="U522" s="7"/>
      <c r="V522" s="10"/>
      <c r="W522" s="11"/>
      <c r="X522" s="10"/>
    </row>
    <row r="523" spans="1:24" ht="15.6">
      <c r="A523" s="4">
        <v>2655</v>
      </c>
      <c r="B523" s="5">
        <v>46119</v>
      </c>
      <c r="C523" s="1">
        <f t="shared" si="16"/>
        <v>2026</v>
      </c>
      <c r="D523" s="1" t="str">
        <f>"Q" &amp;ROUNDUP(MONTH(SalesDataTable[[#This Row],[Order Date]])/3,0)</f>
        <v>Q2</v>
      </c>
      <c r="E523" s="1">
        <f t="shared" si="17"/>
        <v>4</v>
      </c>
      <c r="F523" s="1" t="str">
        <f>TEXT(SalesDataTable[[#This Row],[Order Date]],"MMM")</f>
        <v>Apr</v>
      </c>
      <c r="G523" s="6" t="s">
        <v>37</v>
      </c>
      <c r="H523" s="6" t="s">
        <v>64</v>
      </c>
      <c r="I523" s="6" t="s">
        <v>36</v>
      </c>
      <c r="J523" s="6" t="s">
        <v>33</v>
      </c>
      <c r="K523" s="6" t="s">
        <v>21</v>
      </c>
      <c r="L523" s="6" t="s">
        <v>47</v>
      </c>
      <c r="M523" s="11">
        <v>1</v>
      </c>
      <c r="N523" s="8">
        <v>101.13</v>
      </c>
      <c r="O523" s="9">
        <v>0</v>
      </c>
      <c r="P523" s="8">
        <v>50.8</v>
      </c>
      <c r="Q523" s="8">
        <v>101.13</v>
      </c>
      <c r="R523" s="8">
        <v>50.8</v>
      </c>
      <c r="S523" s="8">
        <v>50.33</v>
      </c>
      <c r="T523" s="10">
        <v>0.49767625828141998</v>
      </c>
      <c r="U523" s="7"/>
      <c r="V523" s="10"/>
      <c r="W523" s="11"/>
      <c r="X523" s="10"/>
    </row>
    <row r="524" spans="1:24" ht="15.6">
      <c r="A524" s="4">
        <v>2944</v>
      </c>
      <c r="B524" s="5">
        <v>46119</v>
      </c>
      <c r="C524" s="1">
        <f t="shared" si="16"/>
        <v>2026</v>
      </c>
      <c r="D524" s="1" t="str">
        <f>"Q" &amp;ROUNDUP(MONTH(SalesDataTable[[#This Row],[Order Date]])/3,0)</f>
        <v>Q2</v>
      </c>
      <c r="E524" s="1">
        <f t="shared" si="17"/>
        <v>4</v>
      </c>
      <c r="F524" s="1" t="str">
        <f>TEXT(SalesDataTable[[#This Row],[Order Date]],"MMM")</f>
        <v>Apr</v>
      </c>
      <c r="G524" s="6" t="s">
        <v>23</v>
      </c>
      <c r="H524" s="6" t="s">
        <v>66</v>
      </c>
      <c r="I524" s="6" t="s">
        <v>36</v>
      </c>
      <c r="J524" s="6" t="s">
        <v>30</v>
      </c>
      <c r="K524" s="6" t="s">
        <v>51</v>
      </c>
      <c r="L524" s="6" t="s">
        <v>62</v>
      </c>
      <c r="M524" s="11">
        <v>1</v>
      </c>
      <c r="N524" s="8">
        <v>51.36</v>
      </c>
      <c r="O524" s="9">
        <v>0</v>
      </c>
      <c r="P524" s="8">
        <v>22.21</v>
      </c>
      <c r="Q524" s="8">
        <v>51.36</v>
      </c>
      <c r="R524" s="8">
        <v>22.21</v>
      </c>
      <c r="S524" s="8">
        <v>29.15</v>
      </c>
      <c r="T524" s="10">
        <v>0.56756230529595009</v>
      </c>
      <c r="U524" s="7"/>
      <c r="V524" s="10"/>
      <c r="W524" s="11"/>
      <c r="X524" s="10"/>
    </row>
    <row r="525" spans="1:24" ht="15.6">
      <c r="A525" s="4">
        <v>4756</v>
      </c>
      <c r="B525" s="5">
        <v>46119</v>
      </c>
      <c r="C525" s="1">
        <f t="shared" si="16"/>
        <v>2026</v>
      </c>
      <c r="D525" s="1" t="str">
        <f>"Q" &amp;ROUNDUP(MONTH(SalesDataTable[[#This Row],[Order Date]])/3,0)</f>
        <v>Q2</v>
      </c>
      <c r="E525" s="1">
        <f t="shared" si="17"/>
        <v>4</v>
      </c>
      <c r="F525" s="1" t="str">
        <f>TEXT(SalesDataTable[[#This Row],[Order Date]],"MMM")</f>
        <v>Apr</v>
      </c>
      <c r="G525" s="6" t="s">
        <v>28</v>
      </c>
      <c r="H525" s="6" t="s">
        <v>69</v>
      </c>
      <c r="I525" s="6" t="s">
        <v>19</v>
      </c>
      <c r="J525" s="6" t="s">
        <v>33</v>
      </c>
      <c r="K525" s="6" t="s">
        <v>26</v>
      </c>
      <c r="L525" s="6" t="s">
        <v>54</v>
      </c>
      <c r="M525" s="11">
        <v>5</v>
      </c>
      <c r="N525" s="8">
        <v>151.88</v>
      </c>
      <c r="O525" s="9">
        <v>0</v>
      </c>
      <c r="P525" s="8">
        <v>80.56</v>
      </c>
      <c r="Q525" s="8">
        <v>759.4</v>
      </c>
      <c r="R525" s="8">
        <v>402.8</v>
      </c>
      <c r="S525" s="8">
        <v>356.59999999999997</v>
      </c>
      <c r="T525" s="10">
        <v>0.46958124835396364</v>
      </c>
      <c r="U525" s="7"/>
      <c r="V525" s="10"/>
      <c r="W525" s="11"/>
      <c r="X525" s="10"/>
    </row>
    <row r="526" spans="1:24" ht="15.6">
      <c r="A526" s="4">
        <v>52</v>
      </c>
      <c r="B526" s="5">
        <v>46120</v>
      </c>
      <c r="C526" s="1">
        <f t="shared" si="16"/>
        <v>2026</v>
      </c>
      <c r="D526" s="1" t="str">
        <f>"Q" &amp;ROUNDUP(MONTH(SalesDataTable[[#This Row],[Order Date]])/3,0)</f>
        <v>Q2</v>
      </c>
      <c r="E526" s="1">
        <f t="shared" si="17"/>
        <v>4</v>
      </c>
      <c r="F526" s="1" t="str">
        <f>TEXT(SalesDataTable[[#This Row],[Order Date]],"MMM")</f>
        <v>Apr</v>
      </c>
      <c r="G526" s="6" t="s">
        <v>23</v>
      </c>
      <c r="H526" s="6" t="s">
        <v>60</v>
      </c>
      <c r="I526" s="6" t="s">
        <v>19</v>
      </c>
      <c r="J526" s="6" t="s">
        <v>30</v>
      </c>
      <c r="K526" s="6" t="s">
        <v>31</v>
      </c>
      <c r="L526" s="6" t="s">
        <v>61</v>
      </c>
      <c r="M526" s="11">
        <v>2</v>
      </c>
      <c r="N526" s="8">
        <v>133.59</v>
      </c>
      <c r="O526" s="9">
        <v>0</v>
      </c>
      <c r="P526" s="8">
        <v>66.83</v>
      </c>
      <c r="Q526" s="8">
        <v>267.18</v>
      </c>
      <c r="R526" s="8">
        <v>133.66</v>
      </c>
      <c r="S526" s="8">
        <v>133.52000000000001</v>
      </c>
      <c r="T526" s="10">
        <v>0.49973800434164234</v>
      </c>
      <c r="U526" s="7"/>
      <c r="V526" s="10"/>
      <c r="W526" s="11"/>
      <c r="X526" s="10"/>
    </row>
    <row r="527" spans="1:24" ht="15.6">
      <c r="A527" s="4">
        <v>556</v>
      </c>
      <c r="B527" s="5">
        <v>46120</v>
      </c>
      <c r="C527" s="1">
        <f t="shared" si="16"/>
        <v>2026</v>
      </c>
      <c r="D527" s="1" t="str">
        <f>"Q" &amp;ROUNDUP(MONTH(SalesDataTable[[#This Row],[Order Date]])/3,0)</f>
        <v>Q2</v>
      </c>
      <c r="E527" s="1">
        <f t="shared" si="17"/>
        <v>4</v>
      </c>
      <c r="F527" s="1" t="str">
        <f>TEXT(SalesDataTable[[#This Row],[Order Date]],"MMM")</f>
        <v>Apr</v>
      </c>
      <c r="G527" s="6" t="s">
        <v>37</v>
      </c>
      <c r="H527" s="6" t="s">
        <v>50</v>
      </c>
      <c r="I527" s="6" t="s">
        <v>19</v>
      </c>
      <c r="J527" s="6" t="s">
        <v>30</v>
      </c>
      <c r="K527" s="6" t="s">
        <v>40</v>
      </c>
      <c r="L527" s="6" t="s">
        <v>68</v>
      </c>
      <c r="M527" s="11">
        <v>2</v>
      </c>
      <c r="N527" s="8">
        <v>124.39</v>
      </c>
      <c r="O527" s="9">
        <v>0</v>
      </c>
      <c r="P527" s="8">
        <v>61.27</v>
      </c>
      <c r="Q527" s="8">
        <v>248.78</v>
      </c>
      <c r="R527" s="8">
        <v>122.54</v>
      </c>
      <c r="S527" s="8">
        <v>126.24</v>
      </c>
      <c r="T527" s="10">
        <v>0.50743628909076288</v>
      </c>
      <c r="U527" s="7"/>
      <c r="V527" s="10"/>
      <c r="W527" s="11"/>
      <c r="X527" s="10"/>
    </row>
    <row r="528" spans="1:24" ht="15.6">
      <c r="A528" s="4">
        <v>1233</v>
      </c>
      <c r="B528" s="5">
        <v>46120</v>
      </c>
      <c r="C528" s="1">
        <f t="shared" si="16"/>
        <v>2026</v>
      </c>
      <c r="D528" s="1" t="str">
        <f>"Q" &amp;ROUNDUP(MONTH(SalesDataTable[[#This Row],[Order Date]])/3,0)</f>
        <v>Q2</v>
      </c>
      <c r="E528" s="1">
        <f t="shared" si="17"/>
        <v>4</v>
      </c>
      <c r="F528" s="1" t="str">
        <f>TEXT(SalesDataTable[[#This Row],[Order Date]],"MMM")</f>
        <v>Apr</v>
      </c>
      <c r="G528" s="6" t="s">
        <v>17</v>
      </c>
      <c r="H528" s="6" t="s">
        <v>67</v>
      </c>
      <c r="I528" s="6" t="s">
        <v>19</v>
      </c>
      <c r="J528" s="6" t="s">
        <v>30</v>
      </c>
      <c r="K528" s="6" t="s">
        <v>21</v>
      </c>
      <c r="L528" s="6" t="s">
        <v>39</v>
      </c>
      <c r="M528" s="11">
        <v>5</v>
      </c>
      <c r="N528" s="8">
        <v>50.22</v>
      </c>
      <c r="O528" s="9">
        <v>0.1</v>
      </c>
      <c r="P528" s="8">
        <v>22.31</v>
      </c>
      <c r="Q528" s="8">
        <v>225.99</v>
      </c>
      <c r="R528" s="8">
        <v>111.55</v>
      </c>
      <c r="S528" s="8">
        <v>114.44000000000001</v>
      </c>
      <c r="T528" s="10">
        <v>0.50639408823399268</v>
      </c>
      <c r="U528" s="7"/>
      <c r="V528" s="10"/>
      <c r="W528" s="11"/>
      <c r="X528" s="10"/>
    </row>
    <row r="529" spans="1:24" ht="15.6">
      <c r="A529" s="4">
        <v>1492</v>
      </c>
      <c r="B529" s="5">
        <v>46120</v>
      </c>
      <c r="C529" s="1">
        <f t="shared" si="16"/>
        <v>2026</v>
      </c>
      <c r="D529" s="1" t="str">
        <f>"Q" &amp;ROUNDUP(MONTH(SalesDataTable[[#This Row],[Order Date]])/3,0)</f>
        <v>Q2</v>
      </c>
      <c r="E529" s="1">
        <f t="shared" si="17"/>
        <v>4</v>
      </c>
      <c r="F529" s="1" t="str">
        <f>TEXT(SalesDataTable[[#This Row],[Order Date]],"MMM")</f>
        <v>Apr</v>
      </c>
      <c r="G529" s="6" t="s">
        <v>23</v>
      </c>
      <c r="H529" s="6" t="s">
        <v>66</v>
      </c>
      <c r="I529" s="6" t="s">
        <v>19</v>
      </c>
      <c r="J529" s="6" t="s">
        <v>20</v>
      </c>
      <c r="K529" s="6" t="s">
        <v>21</v>
      </c>
      <c r="L529" s="6" t="s">
        <v>43</v>
      </c>
      <c r="M529" s="11">
        <v>2</v>
      </c>
      <c r="N529" s="8">
        <v>41.08</v>
      </c>
      <c r="O529" s="9">
        <v>0</v>
      </c>
      <c r="P529" s="8">
        <v>16.79</v>
      </c>
      <c r="Q529" s="8">
        <v>82.16</v>
      </c>
      <c r="R529" s="8">
        <v>33.58</v>
      </c>
      <c r="S529" s="8">
        <v>48.58</v>
      </c>
      <c r="T529" s="10">
        <v>0.59128529698149956</v>
      </c>
      <c r="U529" s="7"/>
      <c r="V529" s="10"/>
      <c r="W529" s="11"/>
      <c r="X529" s="10"/>
    </row>
    <row r="530" spans="1:24" ht="15.6">
      <c r="A530" s="4">
        <v>1619</v>
      </c>
      <c r="B530" s="5">
        <v>46120</v>
      </c>
      <c r="C530" s="1">
        <f t="shared" si="16"/>
        <v>2026</v>
      </c>
      <c r="D530" s="1" t="str">
        <f>"Q" &amp;ROUNDUP(MONTH(SalesDataTable[[#This Row],[Order Date]])/3,0)</f>
        <v>Q2</v>
      </c>
      <c r="E530" s="1">
        <f t="shared" si="17"/>
        <v>4</v>
      </c>
      <c r="F530" s="1" t="str">
        <f>TEXT(SalesDataTable[[#This Row],[Order Date]],"MMM")</f>
        <v>Apr</v>
      </c>
      <c r="G530" s="6" t="s">
        <v>37</v>
      </c>
      <c r="H530" s="6" t="s">
        <v>50</v>
      </c>
      <c r="I530" s="6" t="s">
        <v>36</v>
      </c>
      <c r="J530" s="6" t="s">
        <v>30</v>
      </c>
      <c r="K530" s="6" t="s">
        <v>31</v>
      </c>
      <c r="L530" s="6" t="s">
        <v>49</v>
      </c>
      <c r="M530" s="11">
        <v>5</v>
      </c>
      <c r="N530" s="8">
        <v>46.11</v>
      </c>
      <c r="O530" s="9">
        <v>0</v>
      </c>
      <c r="P530" s="8">
        <v>18.88</v>
      </c>
      <c r="Q530" s="8">
        <v>230.55</v>
      </c>
      <c r="R530" s="8">
        <v>94.399999999999991</v>
      </c>
      <c r="S530" s="8">
        <v>136.15000000000003</v>
      </c>
      <c r="T530" s="10">
        <v>0.5905443504662764</v>
      </c>
      <c r="U530" s="7"/>
      <c r="V530" s="10"/>
      <c r="W530" s="11"/>
      <c r="X530" s="10"/>
    </row>
    <row r="531" spans="1:24" ht="15.6">
      <c r="A531" s="4">
        <v>1631</v>
      </c>
      <c r="B531" s="5">
        <v>46120</v>
      </c>
      <c r="C531" s="1">
        <f t="shared" si="16"/>
        <v>2026</v>
      </c>
      <c r="D531" s="1" t="str">
        <f>"Q" &amp;ROUNDUP(MONTH(SalesDataTable[[#This Row],[Order Date]])/3,0)</f>
        <v>Q2</v>
      </c>
      <c r="E531" s="1">
        <f t="shared" si="17"/>
        <v>4</v>
      </c>
      <c r="F531" s="1" t="str">
        <f>TEXT(SalesDataTable[[#This Row],[Order Date]],"MMM")</f>
        <v>Apr</v>
      </c>
      <c r="G531" s="6" t="s">
        <v>37</v>
      </c>
      <c r="H531" s="6" t="s">
        <v>50</v>
      </c>
      <c r="I531" s="6" t="s">
        <v>19</v>
      </c>
      <c r="J531" s="6" t="s">
        <v>20</v>
      </c>
      <c r="K531" s="6" t="s">
        <v>31</v>
      </c>
      <c r="L531" s="6" t="s">
        <v>49</v>
      </c>
      <c r="M531" s="11">
        <v>1</v>
      </c>
      <c r="N531" s="8">
        <v>45.54</v>
      </c>
      <c r="O531" s="9">
        <v>0</v>
      </c>
      <c r="P531" s="8">
        <v>18.36</v>
      </c>
      <c r="Q531" s="8">
        <v>45.54</v>
      </c>
      <c r="R531" s="8">
        <v>18.36</v>
      </c>
      <c r="S531" s="8">
        <v>27.18</v>
      </c>
      <c r="T531" s="10">
        <v>0.59683794466403162</v>
      </c>
      <c r="U531" s="7"/>
      <c r="V531" s="10"/>
      <c r="W531" s="11"/>
      <c r="X531" s="10"/>
    </row>
    <row r="532" spans="1:24" ht="15.6">
      <c r="A532" s="4">
        <v>1844</v>
      </c>
      <c r="B532" s="5">
        <v>46120</v>
      </c>
      <c r="C532" s="1">
        <f t="shared" si="16"/>
        <v>2026</v>
      </c>
      <c r="D532" s="1" t="str">
        <f>"Q" &amp;ROUNDUP(MONTH(SalesDataTable[[#This Row],[Order Date]])/3,0)</f>
        <v>Q2</v>
      </c>
      <c r="E532" s="1">
        <f t="shared" si="17"/>
        <v>4</v>
      </c>
      <c r="F532" s="1" t="str">
        <f>TEXT(SalesDataTable[[#This Row],[Order Date]],"MMM")</f>
        <v>Apr</v>
      </c>
      <c r="G532" s="6" t="s">
        <v>23</v>
      </c>
      <c r="H532" s="6" t="s">
        <v>66</v>
      </c>
      <c r="I532" s="6" t="s">
        <v>36</v>
      </c>
      <c r="J532" s="6" t="s">
        <v>30</v>
      </c>
      <c r="K532" s="6" t="s">
        <v>51</v>
      </c>
      <c r="L532" s="6" t="s">
        <v>59</v>
      </c>
      <c r="M532" s="11">
        <v>2</v>
      </c>
      <c r="N532" s="8">
        <v>37.1</v>
      </c>
      <c r="O532" s="9">
        <v>0.1</v>
      </c>
      <c r="P532" s="8">
        <v>14.17</v>
      </c>
      <c r="Q532" s="8">
        <v>66.78</v>
      </c>
      <c r="R532" s="8">
        <v>28.34</v>
      </c>
      <c r="S532" s="8">
        <v>38.44</v>
      </c>
      <c r="T532" s="10">
        <v>0.57562144354597178</v>
      </c>
      <c r="U532" s="7"/>
      <c r="V532" s="10"/>
      <c r="W532" s="11"/>
      <c r="X532" s="10"/>
    </row>
    <row r="533" spans="1:24" ht="15.6">
      <c r="A533" s="4">
        <v>4246</v>
      </c>
      <c r="B533" s="5">
        <v>46120</v>
      </c>
      <c r="C533" s="1">
        <f t="shared" si="16"/>
        <v>2026</v>
      </c>
      <c r="D533" s="1" t="str">
        <f>"Q" &amp;ROUNDUP(MONTH(SalesDataTable[[#This Row],[Order Date]])/3,0)</f>
        <v>Q2</v>
      </c>
      <c r="E533" s="1">
        <f t="shared" si="17"/>
        <v>4</v>
      </c>
      <c r="F533" s="1" t="str">
        <f>TEXT(SalesDataTable[[#This Row],[Order Date]],"MMM")</f>
        <v>Apr</v>
      </c>
      <c r="G533" s="6" t="s">
        <v>37</v>
      </c>
      <c r="H533" s="6" t="s">
        <v>50</v>
      </c>
      <c r="I533" s="6" t="s">
        <v>25</v>
      </c>
      <c r="J533" s="6" t="s">
        <v>33</v>
      </c>
      <c r="K533" s="6" t="s">
        <v>26</v>
      </c>
      <c r="L533" s="6" t="s">
        <v>54</v>
      </c>
      <c r="M533" s="11">
        <v>5</v>
      </c>
      <c r="N533" s="8">
        <v>156.57</v>
      </c>
      <c r="O533" s="9">
        <v>0.15</v>
      </c>
      <c r="P533" s="8">
        <v>80.849999999999994</v>
      </c>
      <c r="Q533" s="8">
        <v>665.4224999999999</v>
      </c>
      <c r="R533" s="8">
        <v>404.25</v>
      </c>
      <c r="S533" s="8">
        <v>261.1724999999999</v>
      </c>
      <c r="T533" s="10">
        <v>0.39249123677062309</v>
      </c>
      <c r="U533" s="7"/>
      <c r="V533" s="10"/>
      <c r="W533" s="11"/>
      <c r="X533" s="10"/>
    </row>
    <row r="534" spans="1:24" ht="15.6">
      <c r="A534" s="4">
        <v>5139</v>
      </c>
      <c r="B534" s="5">
        <v>46120</v>
      </c>
      <c r="C534" s="1">
        <f t="shared" si="16"/>
        <v>2026</v>
      </c>
      <c r="D534" s="1" t="str">
        <f>"Q" &amp;ROUNDUP(MONTH(SalesDataTable[[#This Row],[Order Date]])/3,0)</f>
        <v>Q2</v>
      </c>
      <c r="E534" s="1">
        <f t="shared" si="17"/>
        <v>4</v>
      </c>
      <c r="F534" s="1" t="str">
        <f>TEXT(SalesDataTable[[#This Row],[Order Date]],"MMM")</f>
        <v>Apr</v>
      </c>
      <c r="G534" s="6" t="s">
        <v>17</v>
      </c>
      <c r="H534" s="6" t="s">
        <v>67</v>
      </c>
      <c r="I534" s="6" t="s">
        <v>19</v>
      </c>
      <c r="J534" s="6" t="s">
        <v>20</v>
      </c>
      <c r="K534" s="6" t="s">
        <v>51</v>
      </c>
      <c r="L534" s="6" t="s">
        <v>62</v>
      </c>
      <c r="M534" s="11">
        <v>2</v>
      </c>
      <c r="N534" s="8">
        <v>51.4</v>
      </c>
      <c r="O534" s="9">
        <v>0</v>
      </c>
      <c r="P534" s="8">
        <v>21.99</v>
      </c>
      <c r="Q534" s="8">
        <v>102.8</v>
      </c>
      <c r="R534" s="8">
        <v>43.98</v>
      </c>
      <c r="S534" s="8">
        <v>58.82</v>
      </c>
      <c r="T534" s="10">
        <v>0.57217898832684821</v>
      </c>
      <c r="U534" s="7"/>
      <c r="V534" s="10"/>
      <c r="W534" s="11"/>
      <c r="X534" s="10"/>
    </row>
    <row r="535" spans="1:24" ht="15.6">
      <c r="A535" s="4">
        <v>186</v>
      </c>
      <c r="B535" s="5">
        <v>46121</v>
      </c>
      <c r="C535" s="1">
        <f t="shared" si="16"/>
        <v>2026</v>
      </c>
      <c r="D535" s="1" t="str">
        <f>"Q" &amp;ROUNDUP(MONTH(SalesDataTable[[#This Row],[Order Date]])/3,0)</f>
        <v>Q2</v>
      </c>
      <c r="E535" s="1">
        <f t="shared" si="17"/>
        <v>4</v>
      </c>
      <c r="F535" s="1" t="str">
        <f>TEXT(SalesDataTable[[#This Row],[Order Date]],"MMM")</f>
        <v>Apr</v>
      </c>
      <c r="G535" s="6" t="s">
        <v>17</v>
      </c>
      <c r="H535" s="6" t="s">
        <v>18</v>
      </c>
      <c r="I535" s="6" t="s">
        <v>19</v>
      </c>
      <c r="J535" s="6" t="s">
        <v>30</v>
      </c>
      <c r="K535" s="6" t="s">
        <v>31</v>
      </c>
      <c r="L535" s="6" t="s">
        <v>49</v>
      </c>
      <c r="M535" s="11">
        <v>2</v>
      </c>
      <c r="N535" s="8">
        <v>46.42</v>
      </c>
      <c r="O535" s="9">
        <v>0.1</v>
      </c>
      <c r="P535" s="8">
        <v>18.73</v>
      </c>
      <c r="Q535" s="8">
        <v>83.556000000000012</v>
      </c>
      <c r="R535" s="8">
        <v>37.46</v>
      </c>
      <c r="S535" s="8">
        <v>46.096000000000011</v>
      </c>
      <c r="T535" s="10">
        <v>0.55167791660682663</v>
      </c>
      <c r="U535" s="7"/>
      <c r="V535" s="10"/>
      <c r="W535" s="11"/>
      <c r="X535" s="10"/>
    </row>
    <row r="536" spans="1:24" ht="15.6">
      <c r="A536" s="4">
        <v>1742</v>
      </c>
      <c r="B536" s="5">
        <v>46121</v>
      </c>
      <c r="C536" s="1">
        <f t="shared" si="16"/>
        <v>2026</v>
      </c>
      <c r="D536" s="1" t="str">
        <f>"Q" &amp;ROUNDUP(MONTH(SalesDataTable[[#This Row],[Order Date]])/3,0)</f>
        <v>Q2</v>
      </c>
      <c r="E536" s="1">
        <f t="shared" si="17"/>
        <v>4</v>
      </c>
      <c r="F536" s="1" t="str">
        <f>TEXT(SalesDataTable[[#This Row],[Order Date]],"MMM")</f>
        <v>Apr</v>
      </c>
      <c r="G536" s="6" t="s">
        <v>37</v>
      </c>
      <c r="H536" s="6" t="s">
        <v>38</v>
      </c>
      <c r="I536" s="6" t="s">
        <v>45</v>
      </c>
      <c r="J536" s="6" t="s">
        <v>20</v>
      </c>
      <c r="K536" s="6" t="s">
        <v>40</v>
      </c>
      <c r="L536" s="6" t="s">
        <v>68</v>
      </c>
      <c r="M536" s="11">
        <v>2</v>
      </c>
      <c r="N536" s="8">
        <v>120.75</v>
      </c>
      <c r="O536" s="9">
        <v>0.05</v>
      </c>
      <c r="P536" s="8">
        <v>60.31</v>
      </c>
      <c r="Q536" s="8">
        <v>229.42499999999998</v>
      </c>
      <c r="R536" s="8">
        <v>120.62</v>
      </c>
      <c r="S536" s="8">
        <v>108.80499999999998</v>
      </c>
      <c r="T536" s="10">
        <v>0.47425084450256066</v>
      </c>
      <c r="U536" s="7"/>
      <c r="V536" s="10"/>
      <c r="W536" s="11"/>
      <c r="X536" s="10"/>
    </row>
    <row r="537" spans="1:24" ht="15.6">
      <c r="A537" s="4">
        <v>3189</v>
      </c>
      <c r="B537" s="5">
        <v>46121</v>
      </c>
      <c r="C537" s="1">
        <f t="shared" si="16"/>
        <v>2026</v>
      </c>
      <c r="D537" s="1" t="str">
        <f>"Q" &amp;ROUNDUP(MONTH(SalesDataTable[[#This Row],[Order Date]])/3,0)</f>
        <v>Q2</v>
      </c>
      <c r="E537" s="1">
        <f t="shared" si="17"/>
        <v>4</v>
      </c>
      <c r="F537" s="1" t="str">
        <f>TEXT(SalesDataTable[[#This Row],[Order Date]],"MMM")</f>
        <v>Apr</v>
      </c>
      <c r="G537" s="6" t="s">
        <v>23</v>
      </c>
      <c r="H537" s="6" t="s">
        <v>58</v>
      </c>
      <c r="I537" s="6" t="s">
        <v>25</v>
      </c>
      <c r="J537" s="6" t="s">
        <v>33</v>
      </c>
      <c r="K537" s="6" t="s">
        <v>26</v>
      </c>
      <c r="L537" s="6" t="s">
        <v>54</v>
      </c>
      <c r="M537" s="11">
        <v>6</v>
      </c>
      <c r="N537" s="8">
        <v>157.38999999999999</v>
      </c>
      <c r="O537" s="9">
        <v>0.05</v>
      </c>
      <c r="P537" s="8">
        <v>79.239999999999995</v>
      </c>
      <c r="Q537" s="8">
        <v>897.12299999999993</v>
      </c>
      <c r="R537" s="8">
        <v>475.43999999999994</v>
      </c>
      <c r="S537" s="8">
        <v>421.68299999999999</v>
      </c>
      <c r="T537" s="10">
        <v>0.47003922539049831</v>
      </c>
      <c r="U537" s="7"/>
      <c r="V537" s="10"/>
      <c r="W537" s="11"/>
      <c r="X537" s="10"/>
    </row>
    <row r="538" spans="1:24" ht="15.6">
      <c r="A538" s="4">
        <v>3747</v>
      </c>
      <c r="B538" s="5">
        <v>46121</v>
      </c>
      <c r="C538" s="1">
        <f t="shared" si="16"/>
        <v>2026</v>
      </c>
      <c r="D538" s="1" t="str">
        <f>"Q" &amp;ROUNDUP(MONTH(SalesDataTable[[#This Row],[Order Date]])/3,0)</f>
        <v>Q2</v>
      </c>
      <c r="E538" s="1">
        <f t="shared" si="17"/>
        <v>4</v>
      </c>
      <c r="F538" s="1" t="str">
        <f>TEXT(SalesDataTable[[#This Row],[Order Date]],"MMM")</f>
        <v>Apr</v>
      </c>
      <c r="G538" s="6" t="s">
        <v>37</v>
      </c>
      <c r="H538" s="6" t="s">
        <v>48</v>
      </c>
      <c r="I538" s="6" t="s">
        <v>36</v>
      </c>
      <c r="J538" s="6" t="s">
        <v>20</v>
      </c>
      <c r="K538" s="6" t="s">
        <v>40</v>
      </c>
      <c r="L538" s="6" t="s">
        <v>68</v>
      </c>
      <c r="M538" s="11">
        <v>2</v>
      </c>
      <c r="N538" s="8">
        <v>122.36</v>
      </c>
      <c r="O538" s="9">
        <v>0.05</v>
      </c>
      <c r="P538" s="8">
        <v>59.06</v>
      </c>
      <c r="Q538" s="8">
        <v>232.48399999999998</v>
      </c>
      <c r="R538" s="8">
        <v>118.12</v>
      </c>
      <c r="S538" s="8">
        <v>114.36399999999998</v>
      </c>
      <c r="T538" s="10">
        <v>0.49192202474148755</v>
      </c>
      <c r="U538" s="7"/>
      <c r="V538" s="10"/>
      <c r="W538" s="11"/>
      <c r="X538" s="10"/>
    </row>
    <row r="539" spans="1:24" ht="15.6">
      <c r="A539" s="4">
        <v>3782</v>
      </c>
      <c r="B539" s="5">
        <v>46121</v>
      </c>
      <c r="C539" s="1">
        <f t="shared" si="16"/>
        <v>2026</v>
      </c>
      <c r="D539" s="1" t="str">
        <f>"Q" &amp;ROUNDUP(MONTH(SalesDataTable[[#This Row],[Order Date]])/3,0)</f>
        <v>Q2</v>
      </c>
      <c r="E539" s="1">
        <f t="shared" si="17"/>
        <v>4</v>
      </c>
      <c r="F539" s="1" t="str">
        <f>TEXT(SalesDataTable[[#This Row],[Order Date]],"MMM")</f>
        <v>Apr</v>
      </c>
      <c r="G539" s="6" t="s">
        <v>17</v>
      </c>
      <c r="H539" s="6" t="s">
        <v>18</v>
      </c>
      <c r="I539" s="6" t="s">
        <v>36</v>
      </c>
      <c r="J539" s="6" t="s">
        <v>20</v>
      </c>
      <c r="K539" s="6" t="s">
        <v>51</v>
      </c>
      <c r="L539" s="6" t="s">
        <v>52</v>
      </c>
      <c r="M539" s="11">
        <v>2</v>
      </c>
      <c r="N539" s="8">
        <v>39.68</v>
      </c>
      <c r="O539" s="9">
        <v>0.05</v>
      </c>
      <c r="P539" s="8">
        <v>14.98</v>
      </c>
      <c r="Q539" s="8">
        <v>75.391999999999996</v>
      </c>
      <c r="R539" s="8">
        <v>29.96</v>
      </c>
      <c r="S539" s="8">
        <v>45.431999999999995</v>
      </c>
      <c r="T539" s="10">
        <v>0.60261035653650252</v>
      </c>
      <c r="U539" s="7"/>
      <c r="V539" s="10"/>
      <c r="W539" s="11"/>
      <c r="X539" s="10"/>
    </row>
    <row r="540" spans="1:24" ht="15.6">
      <c r="A540" s="4">
        <v>4344</v>
      </c>
      <c r="B540" s="5">
        <v>46121</v>
      </c>
      <c r="C540" s="1">
        <f t="shared" si="16"/>
        <v>2026</v>
      </c>
      <c r="D540" s="1" t="str">
        <f>"Q" &amp;ROUNDUP(MONTH(SalesDataTable[[#This Row],[Order Date]])/3,0)</f>
        <v>Q2</v>
      </c>
      <c r="E540" s="1">
        <f t="shared" si="17"/>
        <v>4</v>
      </c>
      <c r="F540" s="1" t="str">
        <f>TEXT(SalesDataTable[[#This Row],[Order Date]],"MMM")</f>
        <v>Apr</v>
      </c>
      <c r="G540" s="6" t="s">
        <v>28</v>
      </c>
      <c r="H540" s="6" t="s">
        <v>42</v>
      </c>
      <c r="I540" s="6" t="s">
        <v>36</v>
      </c>
      <c r="J540" s="6" t="s">
        <v>33</v>
      </c>
      <c r="K540" s="6" t="s">
        <v>40</v>
      </c>
      <c r="L540" s="6" t="s">
        <v>68</v>
      </c>
      <c r="M540" s="11">
        <v>3</v>
      </c>
      <c r="N540" s="8">
        <v>121.56</v>
      </c>
      <c r="O540" s="9">
        <v>0.15</v>
      </c>
      <c r="P540" s="8">
        <v>61.31</v>
      </c>
      <c r="Q540" s="8">
        <v>309.97800000000001</v>
      </c>
      <c r="R540" s="8">
        <v>183.93</v>
      </c>
      <c r="S540" s="8">
        <v>126.048</v>
      </c>
      <c r="T540" s="10">
        <v>0.40663530960261696</v>
      </c>
      <c r="U540" s="7"/>
      <c r="V540" s="10"/>
      <c r="W540" s="11"/>
      <c r="X540" s="10"/>
    </row>
    <row r="541" spans="1:24" ht="15.6">
      <c r="A541" s="4">
        <v>4901</v>
      </c>
      <c r="B541" s="5">
        <v>46121</v>
      </c>
      <c r="C541" s="1">
        <f t="shared" si="16"/>
        <v>2026</v>
      </c>
      <c r="D541" s="1" t="str">
        <f>"Q" &amp;ROUNDUP(MONTH(SalesDataTable[[#This Row],[Order Date]])/3,0)</f>
        <v>Q2</v>
      </c>
      <c r="E541" s="1">
        <f t="shared" si="17"/>
        <v>4</v>
      </c>
      <c r="F541" s="1" t="str">
        <f>TEXT(SalesDataTable[[#This Row],[Order Date]],"MMM")</f>
        <v>Apr</v>
      </c>
      <c r="G541" s="6" t="s">
        <v>17</v>
      </c>
      <c r="H541" s="6" t="s">
        <v>18</v>
      </c>
      <c r="I541" s="6" t="s">
        <v>45</v>
      </c>
      <c r="J541" s="6" t="s">
        <v>30</v>
      </c>
      <c r="K541" s="6" t="s">
        <v>21</v>
      </c>
      <c r="L541" s="6" t="s">
        <v>22</v>
      </c>
      <c r="M541" s="11">
        <v>1</v>
      </c>
      <c r="N541" s="8">
        <v>80.19</v>
      </c>
      <c r="O541" s="9">
        <v>0.1</v>
      </c>
      <c r="P541" s="8">
        <v>42.15</v>
      </c>
      <c r="Q541" s="8">
        <v>72.171000000000006</v>
      </c>
      <c r="R541" s="8">
        <v>42.15</v>
      </c>
      <c r="S541" s="8">
        <v>30.021000000000008</v>
      </c>
      <c r="T541" s="10">
        <v>0.4159704036247247</v>
      </c>
      <c r="U541" s="7"/>
      <c r="V541" s="10"/>
      <c r="W541" s="11"/>
      <c r="X541" s="10"/>
    </row>
    <row r="542" spans="1:24" ht="15.6">
      <c r="A542" s="4">
        <v>4969</v>
      </c>
      <c r="B542" s="5">
        <v>46121</v>
      </c>
      <c r="C542" s="1">
        <f t="shared" si="16"/>
        <v>2026</v>
      </c>
      <c r="D542" s="1" t="str">
        <f>"Q" &amp;ROUNDUP(MONTH(SalesDataTable[[#This Row],[Order Date]])/3,0)</f>
        <v>Q2</v>
      </c>
      <c r="E542" s="1">
        <f t="shared" si="17"/>
        <v>4</v>
      </c>
      <c r="F542" s="1" t="str">
        <f>TEXT(SalesDataTable[[#This Row],[Order Date]],"MMM")</f>
        <v>Apr</v>
      </c>
      <c r="G542" s="6" t="s">
        <v>37</v>
      </c>
      <c r="H542" s="6" t="s">
        <v>48</v>
      </c>
      <c r="I542" s="6" t="s">
        <v>45</v>
      </c>
      <c r="J542" s="6" t="s">
        <v>33</v>
      </c>
      <c r="K542" s="6" t="s">
        <v>21</v>
      </c>
      <c r="L542" s="6" t="s">
        <v>22</v>
      </c>
      <c r="M542" s="11">
        <v>2</v>
      </c>
      <c r="N542" s="8">
        <v>81.14</v>
      </c>
      <c r="O542" s="9">
        <v>0</v>
      </c>
      <c r="P542" s="8">
        <v>43.43</v>
      </c>
      <c r="Q542" s="8">
        <v>162.28</v>
      </c>
      <c r="R542" s="8">
        <v>86.86</v>
      </c>
      <c r="S542" s="8">
        <v>75.42</v>
      </c>
      <c r="T542" s="10">
        <v>0.46475228000985952</v>
      </c>
      <c r="U542" s="7"/>
      <c r="V542" s="10"/>
      <c r="W542" s="11"/>
      <c r="X542" s="10"/>
    </row>
    <row r="543" spans="1:24" ht="15.6">
      <c r="A543" s="4">
        <v>673</v>
      </c>
      <c r="B543" s="5">
        <v>46122</v>
      </c>
      <c r="C543" s="1">
        <f t="shared" si="16"/>
        <v>2026</v>
      </c>
      <c r="D543" s="1" t="str">
        <f>"Q" &amp;ROUNDUP(MONTH(SalesDataTable[[#This Row],[Order Date]])/3,0)</f>
        <v>Q2</v>
      </c>
      <c r="E543" s="1">
        <f t="shared" si="17"/>
        <v>4</v>
      </c>
      <c r="F543" s="1" t="str">
        <f>TEXT(SalesDataTable[[#This Row],[Order Date]],"MMM")</f>
        <v>Apr</v>
      </c>
      <c r="G543" s="6" t="s">
        <v>37</v>
      </c>
      <c r="H543" s="6" t="s">
        <v>50</v>
      </c>
      <c r="I543" s="6" t="s">
        <v>36</v>
      </c>
      <c r="J543" s="6" t="s">
        <v>30</v>
      </c>
      <c r="K543" s="6" t="s">
        <v>40</v>
      </c>
      <c r="L543" s="6" t="s">
        <v>46</v>
      </c>
      <c r="M543" s="11">
        <v>2</v>
      </c>
      <c r="N543" s="8">
        <v>191.11</v>
      </c>
      <c r="O543" s="9">
        <v>0</v>
      </c>
      <c r="P543" s="8">
        <v>103.58</v>
      </c>
      <c r="Q543" s="8">
        <v>382.22</v>
      </c>
      <c r="R543" s="8">
        <v>207.16</v>
      </c>
      <c r="S543" s="8">
        <v>175.06000000000003</v>
      </c>
      <c r="T543" s="10">
        <v>0.45800847679346979</v>
      </c>
      <c r="U543" s="7"/>
      <c r="V543" s="10"/>
      <c r="W543" s="11"/>
      <c r="X543" s="10"/>
    </row>
    <row r="544" spans="1:24" ht="15.6">
      <c r="A544" s="4">
        <v>888</v>
      </c>
      <c r="B544" s="5">
        <v>46122</v>
      </c>
      <c r="C544" s="1">
        <f t="shared" si="16"/>
        <v>2026</v>
      </c>
      <c r="D544" s="1" t="str">
        <f>"Q" &amp;ROUNDUP(MONTH(SalesDataTable[[#This Row],[Order Date]])/3,0)</f>
        <v>Q2</v>
      </c>
      <c r="E544" s="1">
        <f t="shared" si="17"/>
        <v>4</v>
      </c>
      <c r="F544" s="1" t="str">
        <f>TEXT(SalesDataTable[[#This Row],[Order Date]],"MMM")</f>
        <v>Apr</v>
      </c>
      <c r="G544" s="6" t="s">
        <v>37</v>
      </c>
      <c r="H544" s="6" t="s">
        <v>48</v>
      </c>
      <c r="I544" s="6" t="s">
        <v>36</v>
      </c>
      <c r="J544" s="6" t="s">
        <v>30</v>
      </c>
      <c r="K544" s="6" t="s">
        <v>21</v>
      </c>
      <c r="L544" s="6" t="s">
        <v>43</v>
      </c>
      <c r="M544" s="11">
        <v>2</v>
      </c>
      <c r="N544" s="8">
        <v>40.58</v>
      </c>
      <c r="O544" s="9">
        <v>0.05</v>
      </c>
      <c r="P544" s="8">
        <v>17.149999999999999</v>
      </c>
      <c r="Q544" s="8">
        <v>77.10199999999999</v>
      </c>
      <c r="R544" s="8">
        <v>34.299999999999997</v>
      </c>
      <c r="S544" s="8">
        <v>42.801999999999992</v>
      </c>
      <c r="T544" s="10">
        <v>0.55513475655625011</v>
      </c>
      <c r="U544" s="7"/>
      <c r="V544" s="10"/>
      <c r="W544" s="11"/>
      <c r="X544" s="10"/>
    </row>
    <row r="545" spans="1:24" ht="15.6">
      <c r="A545" s="4">
        <v>1541</v>
      </c>
      <c r="B545" s="5">
        <v>46122</v>
      </c>
      <c r="C545" s="1">
        <f t="shared" si="16"/>
        <v>2026</v>
      </c>
      <c r="D545" s="1" t="str">
        <f>"Q" &amp;ROUNDUP(MONTH(SalesDataTable[[#This Row],[Order Date]])/3,0)</f>
        <v>Q2</v>
      </c>
      <c r="E545" s="1">
        <f t="shared" si="17"/>
        <v>4</v>
      </c>
      <c r="F545" s="1" t="str">
        <f>TEXT(SalesDataTable[[#This Row],[Order Date]],"MMM")</f>
        <v>Apr</v>
      </c>
      <c r="G545" s="6" t="s">
        <v>17</v>
      </c>
      <c r="H545" s="6" t="s">
        <v>67</v>
      </c>
      <c r="I545" s="6" t="s">
        <v>45</v>
      </c>
      <c r="J545" s="6" t="s">
        <v>20</v>
      </c>
      <c r="K545" s="6" t="s">
        <v>40</v>
      </c>
      <c r="L545" s="6" t="s">
        <v>57</v>
      </c>
      <c r="M545" s="11">
        <v>1</v>
      </c>
      <c r="N545" s="8">
        <v>83.44</v>
      </c>
      <c r="O545" s="9">
        <v>0</v>
      </c>
      <c r="P545" s="8">
        <v>40.299999999999997</v>
      </c>
      <c r="Q545" s="8">
        <v>83.44</v>
      </c>
      <c r="R545" s="8">
        <v>40.299999999999997</v>
      </c>
      <c r="S545" s="8">
        <v>43.14</v>
      </c>
      <c r="T545" s="10">
        <v>0.51701821668264625</v>
      </c>
      <c r="U545" s="7"/>
      <c r="V545" s="10"/>
      <c r="W545" s="11"/>
      <c r="X545" s="10"/>
    </row>
    <row r="546" spans="1:24" ht="15.6">
      <c r="A546" s="4">
        <v>1881</v>
      </c>
      <c r="B546" s="5">
        <v>46122</v>
      </c>
      <c r="C546" s="1">
        <f t="shared" si="16"/>
        <v>2026</v>
      </c>
      <c r="D546" s="1" t="str">
        <f>"Q" &amp;ROUNDUP(MONTH(SalesDataTable[[#This Row],[Order Date]])/3,0)</f>
        <v>Q2</v>
      </c>
      <c r="E546" s="1">
        <f t="shared" si="17"/>
        <v>4</v>
      </c>
      <c r="F546" s="1" t="str">
        <f>TEXT(SalesDataTable[[#This Row],[Order Date]],"MMM")</f>
        <v>Apr</v>
      </c>
      <c r="G546" s="6" t="s">
        <v>37</v>
      </c>
      <c r="H546" s="6" t="s">
        <v>48</v>
      </c>
      <c r="I546" s="6" t="s">
        <v>45</v>
      </c>
      <c r="J546" s="6" t="s">
        <v>30</v>
      </c>
      <c r="K546" s="6" t="s">
        <v>51</v>
      </c>
      <c r="L546" s="6" t="s">
        <v>62</v>
      </c>
      <c r="M546" s="11">
        <v>1</v>
      </c>
      <c r="N546" s="8">
        <v>49.61</v>
      </c>
      <c r="O546" s="9">
        <v>0</v>
      </c>
      <c r="P546" s="8">
        <v>21.92</v>
      </c>
      <c r="Q546" s="8">
        <v>49.61</v>
      </c>
      <c r="R546" s="8">
        <v>21.92</v>
      </c>
      <c r="S546" s="8">
        <v>27.689999999999998</v>
      </c>
      <c r="T546" s="10">
        <v>0.55815359806490628</v>
      </c>
      <c r="U546" s="7"/>
      <c r="V546" s="10"/>
      <c r="W546" s="11"/>
      <c r="X546" s="10"/>
    </row>
    <row r="547" spans="1:24" ht="15.6">
      <c r="A547" s="4">
        <v>2007</v>
      </c>
      <c r="B547" s="5">
        <v>46122</v>
      </c>
      <c r="C547" s="1">
        <f t="shared" si="16"/>
        <v>2026</v>
      </c>
      <c r="D547" s="1" t="str">
        <f>"Q" &amp;ROUNDUP(MONTH(SalesDataTable[[#This Row],[Order Date]])/3,0)</f>
        <v>Q2</v>
      </c>
      <c r="E547" s="1">
        <f t="shared" si="17"/>
        <v>4</v>
      </c>
      <c r="F547" s="1" t="str">
        <f>TEXT(SalesDataTable[[#This Row],[Order Date]],"MMM")</f>
        <v>Apr</v>
      </c>
      <c r="G547" s="6" t="s">
        <v>37</v>
      </c>
      <c r="H547" s="6" t="s">
        <v>50</v>
      </c>
      <c r="I547" s="6" t="s">
        <v>19</v>
      </c>
      <c r="J547" s="6" t="s">
        <v>20</v>
      </c>
      <c r="K547" s="6" t="s">
        <v>51</v>
      </c>
      <c r="L547" s="6" t="s">
        <v>55</v>
      </c>
      <c r="M547" s="11">
        <v>2</v>
      </c>
      <c r="N547" s="8">
        <v>123.31</v>
      </c>
      <c r="O547" s="9">
        <v>0</v>
      </c>
      <c r="P547" s="8">
        <v>69.239999999999995</v>
      </c>
      <c r="Q547" s="8">
        <v>246.62</v>
      </c>
      <c r="R547" s="8">
        <v>138.47999999999999</v>
      </c>
      <c r="S547" s="8">
        <v>108.14000000000001</v>
      </c>
      <c r="T547" s="10">
        <v>0.43848836266320662</v>
      </c>
      <c r="U547" s="7"/>
      <c r="V547" s="10"/>
      <c r="W547" s="11"/>
      <c r="X547" s="10"/>
    </row>
    <row r="548" spans="1:24" ht="15.6">
      <c r="A548" s="4">
        <v>2312</v>
      </c>
      <c r="B548" s="5">
        <v>46122</v>
      </c>
      <c r="C548" s="1">
        <f t="shared" si="16"/>
        <v>2026</v>
      </c>
      <c r="D548" s="1" t="str">
        <f>"Q" &amp;ROUNDUP(MONTH(SalesDataTable[[#This Row],[Order Date]])/3,0)</f>
        <v>Q2</v>
      </c>
      <c r="E548" s="1">
        <f t="shared" si="17"/>
        <v>4</v>
      </c>
      <c r="F548" s="1" t="str">
        <f>TEXT(SalesDataTable[[#This Row],[Order Date]],"MMM")</f>
        <v>Apr</v>
      </c>
      <c r="G548" s="6" t="s">
        <v>17</v>
      </c>
      <c r="H548" s="6" t="s">
        <v>67</v>
      </c>
      <c r="I548" s="6" t="s">
        <v>36</v>
      </c>
      <c r="J548" s="6" t="s">
        <v>30</v>
      </c>
      <c r="K548" s="6" t="s">
        <v>26</v>
      </c>
      <c r="L548" s="6" t="s">
        <v>27</v>
      </c>
      <c r="M548" s="11">
        <v>1</v>
      </c>
      <c r="N548" s="8">
        <v>93.35</v>
      </c>
      <c r="O548" s="9">
        <v>0.1</v>
      </c>
      <c r="P548" s="8">
        <v>45.54</v>
      </c>
      <c r="Q548" s="8">
        <v>84.015000000000001</v>
      </c>
      <c r="R548" s="8">
        <v>45.54</v>
      </c>
      <c r="S548" s="8">
        <v>38.475000000000001</v>
      </c>
      <c r="T548" s="10">
        <v>0.45795393679700053</v>
      </c>
      <c r="U548" s="7"/>
      <c r="V548" s="10"/>
      <c r="W548" s="11"/>
      <c r="X548" s="10"/>
    </row>
    <row r="549" spans="1:24" ht="15.6">
      <c r="A549" s="4">
        <v>4493</v>
      </c>
      <c r="B549" s="5">
        <v>46122</v>
      </c>
      <c r="C549" s="1">
        <f t="shared" si="16"/>
        <v>2026</v>
      </c>
      <c r="D549" s="1" t="str">
        <f>"Q" &amp;ROUNDUP(MONTH(SalesDataTable[[#This Row],[Order Date]])/3,0)</f>
        <v>Q2</v>
      </c>
      <c r="E549" s="1">
        <f t="shared" si="17"/>
        <v>4</v>
      </c>
      <c r="F549" s="1" t="str">
        <f>TEXT(SalesDataTable[[#This Row],[Order Date]],"MMM")</f>
        <v>Apr</v>
      </c>
      <c r="G549" s="6" t="s">
        <v>17</v>
      </c>
      <c r="H549" s="6" t="s">
        <v>18</v>
      </c>
      <c r="I549" s="6" t="s">
        <v>25</v>
      </c>
      <c r="J549" s="6" t="s">
        <v>33</v>
      </c>
      <c r="K549" s="6" t="s">
        <v>26</v>
      </c>
      <c r="L549" s="6" t="s">
        <v>27</v>
      </c>
      <c r="M549" s="11">
        <v>5</v>
      </c>
      <c r="N549" s="8">
        <v>92.63</v>
      </c>
      <c r="O549" s="9">
        <v>0.15</v>
      </c>
      <c r="P549" s="8">
        <v>46.33</v>
      </c>
      <c r="Q549" s="8">
        <v>393.67749999999995</v>
      </c>
      <c r="R549" s="8">
        <v>231.64999999999998</v>
      </c>
      <c r="S549" s="8">
        <v>162.02749999999997</v>
      </c>
      <c r="T549" s="10">
        <v>0.41157419461361139</v>
      </c>
      <c r="U549" s="7"/>
      <c r="V549" s="10"/>
      <c r="W549" s="11"/>
      <c r="X549" s="10"/>
    </row>
    <row r="550" spans="1:24" ht="15.6">
      <c r="A550" s="4">
        <v>2072</v>
      </c>
      <c r="B550" s="5">
        <v>46123</v>
      </c>
      <c r="C550" s="1">
        <f t="shared" si="16"/>
        <v>2026</v>
      </c>
      <c r="D550" s="1" t="str">
        <f>"Q" &amp;ROUNDUP(MONTH(SalesDataTable[[#This Row],[Order Date]])/3,0)</f>
        <v>Q2</v>
      </c>
      <c r="E550" s="1">
        <f t="shared" si="17"/>
        <v>4</v>
      </c>
      <c r="F550" s="1" t="str">
        <f>TEXT(SalesDataTable[[#This Row],[Order Date]],"MMM")</f>
        <v>Apr</v>
      </c>
      <c r="G550" s="6" t="s">
        <v>17</v>
      </c>
      <c r="H550" s="6" t="s">
        <v>53</v>
      </c>
      <c r="I550" s="6" t="s">
        <v>19</v>
      </c>
      <c r="J550" s="6" t="s">
        <v>30</v>
      </c>
      <c r="K550" s="6" t="s">
        <v>40</v>
      </c>
      <c r="L550" s="6" t="s">
        <v>68</v>
      </c>
      <c r="M550" s="11">
        <v>4</v>
      </c>
      <c r="N550" s="8">
        <v>124.87</v>
      </c>
      <c r="O550" s="9">
        <v>0.1</v>
      </c>
      <c r="P550" s="8">
        <v>62.03</v>
      </c>
      <c r="Q550" s="8">
        <v>449.53200000000004</v>
      </c>
      <c r="R550" s="8">
        <v>248.12</v>
      </c>
      <c r="S550" s="8">
        <v>201.41200000000003</v>
      </c>
      <c r="T550" s="10">
        <v>0.44804819234225823</v>
      </c>
      <c r="U550" s="7"/>
      <c r="V550" s="10"/>
      <c r="W550" s="11"/>
      <c r="X550" s="10"/>
    </row>
    <row r="551" spans="1:24" ht="15.6">
      <c r="A551" s="4">
        <v>2142</v>
      </c>
      <c r="B551" s="5">
        <v>46123</v>
      </c>
      <c r="C551" s="1">
        <f t="shared" si="16"/>
        <v>2026</v>
      </c>
      <c r="D551" s="1" t="str">
        <f>"Q" &amp;ROUNDUP(MONTH(SalesDataTable[[#This Row],[Order Date]])/3,0)</f>
        <v>Q2</v>
      </c>
      <c r="E551" s="1">
        <f t="shared" si="17"/>
        <v>4</v>
      </c>
      <c r="F551" s="1" t="str">
        <f>TEXT(SalesDataTable[[#This Row],[Order Date]],"MMM")</f>
        <v>Apr</v>
      </c>
      <c r="G551" s="6" t="s">
        <v>37</v>
      </c>
      <c r="H551" s="6" t="s">
        <v>38</v>
      </c>
      <c r="I551" s="6" t="s">
        <v>45</v>
      </c>
      <c r="J551" s="6" t="s">
        <v>30</v>
      </c>
      <c r="K551" s="6" t="s">
        <v>40</v>
      </c>
      <c r="L551" s="6" t="s">
        <v>41</v>
      </c>
      <c r="M551" s="11">
        <v>1</v>
      </c>
      <c r="N551" s="8">
        <v>339.64</v>
      </c>
      <c r="O551" s="9">
        <v>0.1</v>
      </c>
      <c r="P551" s="8">
        <v>195.81</v>
      </c>
      <c r="Q551" s="8">
        <v>305.67599999999999</v>
      </c>
      <c r="R551" s="8">
        <v>195.81</v>
      </c>
      <c r="S551" s="8">
        <v>109.86599999999999</v>
      </c>
      <c r="T551" s="10">
        <v>0.35941977780394924</v>
      </c>
      <c r="U551" s="7"/>
      <c r="V551" s="10"/>
      <c r="W551" s="11"/>
      <c r="X551" s="10"/>
    </row>
    <row r="552" spans="1:24" ht="15.6">
      <c r="A552" s="4">
        <v>2911</v>
      </c>
      <c r="B552" s="5">
        <v>46123</v>
      </c>
      <c r="C552" s="1">
        <f t="shared" si="16"/>
        <v>2026</v>
      </c>
      <c r="D552" s="1" t="str">
        <f>"Q" &amp;ROUNDUP(MONTH(SalesDataTable[[#This Row],[Order Date]])/3,0)</f>
        <v>Q2</v>
      </c>
      <c r="E552" s="1">
        <f t="shared" si="17"/>
        <v>4</v>
      </c>
      <c r="F552" s="1" t="str">
        <f>TEXT(SalesDataTable[[#This Row],[Order Date]],"MMM")</f>
        <v>Apr</v>
      </c>
      <c r="G552" s="6" t="s">
        <v>28</v>
      </c>
      <c r="H552" s="6" t="s">
        <v>29</v>
      </c>
      <c r="I552" s="6" t="s">
        <v>36</v>
      </c>
      <c r="J552" s="6" t="s">
        <v>30</v>
      </c>
      <c r="K552" s="6" t="s">
        <v>21</v>
      </c>
      <c r="L552" s="6" t="s">
        <v>39</v>
      </c>
      <c r="M552" s="11">
        <v>1</v>
      </c>
      <c r="N552" s="8">
        <v>50.86</v>
      </c>
      <c r="O552" s="9">
        <v>0.05</v>
      </c>
      <c r="P552" s="8">
        <v>22.1</v>
      </c>
      <c r="Q552" s="8">
        <v>48.317</v>
      </c>
      <c r="R552" s="8">
        <v>22.1</v>
      </c>
      <c r="S552" s="8">
        <v>26.216999999999999</v>
      </c>
      <c r="T552" s="10">
        <v>0.54260405240391574</v>
      </c>
      <c r="U552" s="7"/>
      <c r="V552" s="10"/>
      <c r="W552" s="11"/>
      <c r="X552" s="10"/>
    </row>
    <row r="553" spans="1:24" ht="15.6">
      <c r="A553" s="4">
        <v>4276</v>
      </c>
      <c r="B553" s="5">
        <v>46123</v>
      </c>
      <c r="C553" s="1">
        <f t="shared" si="16"/>
        <v>2026</v>
      </c>
      <c r="D553" s="1" t="str">
        <f>"Q" &amp;ROUNDUP(MONTH(SalesDataTable[[#This Row],[Order Date]])/3,0)</f>
        <v>Q2</v>
      </c>
      <c r="E553" s="1">
        <f t="shared" si="17"/>
        <v>4</v>
      </c>
      <c r="F553" s="1" t="str">
        <f>TEXT(SalesDataTable[[#This Row],[Order Date]],"MMM")</f>
        <v>Apr</v>
      </c>
      <c r="G553" s="6" t="s">
        <v>37</v>
      </c>
      <c r="H553" s="6" t="s">
        <v>50</v>
      </c>
      <c r="I553" s="6" t="s">
        <v>19</v>
      </c>
      <c r="J553" s="6" t="s">
        <v>30</v>
      </c>
      <c r="K553" s="6" t="s">
        <v>31</v>
      </c>
      <c r="L553" s="6" t="s">
        <v>65</v>
      </c>
      <c r="M553" s="11">
        <v>2</v>
      </c>
      <c r="N553" s="8">
        <v>167.01</v>
      </c>
      <c r="O553" s="9">
        <v>0</v>
      </c>
      <c r="P553" s="8">
        <v>89.8</v>
      </c>
      <c r="Q553" s="8">
        <v>334.02</v>
      </c>
      <c r="R553" s="8">
        <v>179.6</v>
      </c>
      <c r="S553" s="8">
        <v>154.41999999999999</v>
      </c>
      <c r="T553" s="10">
        <v>0.46230764624872761</v>
      </c>
      <c r="U553" s="7"/>
      <c r="V553" s="10"/>
      <c r="W553" s="11"/>
      <c r="X553" s="10"/>
    </row>
    <row r="554" spans="1:24" ht="15.6">
      <c r="A554" s="4">
        <v>5077</v>
      </c>
      <c r="B554" s="5">
        <v>46123</v>
      </c>
      <c r="C554" s="1">
        <f t="shared" si="16"/>
        <v>2026</v>
      </c>
      <c r="D554" s="1" t="str">
        <f>"Q" &amp;ROUNDUP(MONTH(SalesDataTable[[#This Row],[Order Date]])/3,0)</f>
        <v>Q2</v>
      </c>
      <c r="E554" s="1">
        <f t="shared" si="17"/>
        <v>4</v>
      </c>
      <c r="F554" s="1" t="str">
        <f>TEXT(SalesDataTable[[#This Row],[Order Date]],"MMM")</f>
        <v>Apr</v>
      </c>
      <c r="G554" s="6" t="s">
        <v>37</v>
      </c>
      <c r="H554" s="6" t="s">
        <v>50</v>
      </c>
      <c r="I554" s="6" t="s">
        <v>45</v>
      </c>
      <c r="J554" s="6" t="s">
        <v>20</v>
      </c>
      <c r="K554" s="6" t="s">
        <v>26</v>
      </c>
      <c r="L554" s="6" t="s">
        <v>27</v>
      </c>
      <c r="M554" s="11">
        <v>2</v>
      </c>
      <c r="N554" s="8">
        <v>92.63</v>
      </c>
      <c r="O554" s="9">
        <v>0.15</v>
      </c>
      <c r="P554" s="8">
        <v>44.96</v>
      </c>
      <c r="Q554" s="8">
        <v>157.47099999999998</v>
      </c>
      <c r="R554" s="8">
        <v>89.92</v>
      </c>
      <c r="S554" s="8">
        <v>67.550999999999974</v>
      </c>
      <c r="T554" s="10">
        <v>0.42897422382533917</v>
      </c>
      <c r="U554" s="7"/>
      <c r="V554" s="10"/>
      <c r="W554" s="11"/>
      <c r="X554" s="10"/>
    </row>
    <row r="555" spans="1:24" ht="15.6">
      <c r="A555" s="4">
        <v>1259</v>
      </c>
      <c r="B555" s="5">
        <v>46124</v>
      </c>
      <c r="C555" s="1">
        <f t="shared" si="16"/>
        <v>2026</v>
      </c>
      <c r="D555" s="1" t="str">
        <f>"Q" &amp;ROUNDUP(MONTH(SalesDataTable[[#This Row],[Order Date]])/3,0)</f>
        <v>Q2</v>
      </c>
      <c r="E555" s="1">
        <f t="shared" si="17"/>
        <v>4</v>
      </c>
      <c r="F555" s="1" t="str">
        <f>TEXT(SalesDataTable[[#This Row],[Order Date]],"MMM")</f>
        <v>Apr</v>
      </c>
      <c r="G555" s="6" t="s">
        <v>23</v>
      </c>
      <c r="H555" s="6" t="s">
        <v>60</v>
      </c>
      <c r="I555" s="6" t="s">
        <v>45</v>
      </c>
      <c r="J555" s="6" t="s">
        <v>30</v>
      </c>
      <c r="K555" s="6" t="s">
        <v>26</v>
      </c>
      <c r="L555" s="6" t="s">
        <v>54</v>
      </c>
      <c r="M555" s="11">
        <v>2</v>
      </c>
      <c r="N555" s="8">
        <v>151.01</v>
      </c>
      <c r="O555" s="9">
        <v>0</v>
      </c>
      <c r="P555" s="8">
        <v>80.209999999999994</v>
      </c>
      <c r="Q555" s="8">
        <v>302.02</v>
      </c>
      <c r="R555" s="8">
        <v>160.41999999999999</v>
      </c>
      <c r="S555" s="8">
        <v>141.6</v>
      </c>
      <c r="T555" s="10">
        <v>0.4688431229719886</v>
      </c>
      <c r="U555" s="7"/>
      <c r="V555" s="10"/>
      <c r="W555" s="11"/>
      <c r="X555" s="10"/>
    </row>
    <row r="556" spans="1:24" ht="15.6">
      <c r="A556" s="4">
        <v>1720</v>
      </c>
      <c r="B556" s="5">
        <v>46124</v>
      </c>
      <c r="C556" s="1">
        <f t="shared" si="16"/>
        <v>2026</v>
      </c>
      <c r="D556" s="1" t="str">
        <f>"Q" &amp;ROUNDUP(MONTH(SalesDataTable[[#This Row],[Order Date]])/3,0)</f>
        <v>Q2</v>
      </c>
      <c r="E556" s="1">
        <f t="shared" si="17"/>
        <v>4</v>
      </c>
      <c r="F556" s="1" t="str">
        <f>TEXT(SalesDataTable[[#This Row],[Order Date]],"MMM")</f>
        <v>Apr</v>
      </c>
      <c r="G556" s="6" t="s">
        <v>17</v>
      </c>
      <c r="H556" s="6" t="s">
        <v>67</v>
      </c>
      <c r="I556" s="6" t="s">
        <v>19</v>
      </c>
      <c r="J556" s="6" t="s">
        <v>30</v>
      </c>
      <c r="K556" s="6" t="s">
        <v>26</v>
      </c>
      <c r="L556" s="6" t="s">
        <v>27</v>
      </c>
      <c r="M556" s="11">
        <v>2</v>
      </c>
      <c r="N556" s="8">
        <v>92.07</v>
      </c>
      <c r="O556" s="9">
        <v>0</v>
      </c>
      <c r="P556" s="8">
        <v>44.1</v>
      </c>
      <c r="Q556" s="8">
        <v>184.14</v>
      </c>
      <c r="R556" s="8">
        <v>88.2</v>
      </c>
      <c r="S556" s="8">
        <v>95.939999999999984</v>
      </c>
      <c r="T556" s="10">
        <v>0.52101661779081132</v>
      </c>
      <c r="U556" s="7"/>
      <c r="V556" s="10"/>
      <c r="W556" s="11"/>
      <c r="X556" s="10"/>
    </row>
    <row r="557" spans="1:24" ht="15.6">
      <c r="A557" s="4">
        <v>1975</v>
      </c>
      <c r="B557" s="5">
        <v>46124</v>
      </c>
      <c r="C557" s="1">
        <f t="shared" si="16"/>
        <v>2026</v>
      </c>
      <c r="D557" s="1" t="str">
        <f>"Q" &amp;ROUNDUP(MONTH(SalesDataTable[[#This Row],[Order Date]])/3,0)</f>
        <v>Q2</v>
      </c>
      <c r="E557" s="1">
        <f t="shared" si="17"/>
        <v>4</v>
      </c>
      <c r="F557" s="1" t="str">
        <f>TEXT(SalesDataTable[[#This Row],[Order Date]],"MMM")</f>
        <v>Apr</v>
      </c>
      <c r="G557" s="6" t="s">
        <v>17</v>
      </c>
      <c r="H557" s="6" t="s">
        <v>67</v>
      </c>
      <c r="I557" s="6" t="s">
        <v>19</v>
      </c>
      <c r="J557" s="6" t="s">
        <v>20</v>
      </c>
      <c r="K557" s="6" t="s">
        <v>51</v>
      </c>
      <c r="L557" s="6" t="s">
        <v>59</v>
      </c>
      <c r="M557" s="11">
        <v>1</v>
      </c>
      <c r="N557" s="8">
        <v>36.840000000000003</v>
      </c>
      <c r="O557" s="9">
        <v>0.1</v>
      </c>
      <c r="P557" s="8">
        <v>13.86</v>
      </c>
      <c r="Q557" s="8">
        <v>33.156000000000006</v>
      </c>
      <c r="R557" s="8">
        <v>13.86</v>
      </c>
      <c r="S557" s="8">
        <v>19.296000000000006</v>
      </c>
      <c r="T557" s="10">
        <v>0.58197611292073836</v>
      </c>
      <c r="U557" s="7"/>
      <c r="V557" s="10"/>
      <c r="W557" s="11"/>
      <c r="X557" s="10"/>
    </row>
    <row r="558" spans="1:24" ht="15.6">
      <c r="A558" s="4">
        <v>2848</v>
      </c>
      <c r="B558" s="5">
        <v>46124</v>
      </c>
      <c r="C558" s="1">
        <f t="shared" si="16"/>
        <v>2026</v>
      </c>
      <c r="D558" s="1" t="str">
        <f>"Q" &amp;ROUNDUP(MONTH(SalesDataTable[[#This Row],[Order Date]])/3,0)</f>
        <v>Q2</v>
      </c>
      <c r="E558" s="1">
        <f t="shared" si="17"/>
        <v>4</v>
      </c>
      <c r="F558" s="1" t="str">
        <f>TEXT(SalesDataTable[[#This Row],[Order Date]],"MMM")</f>
        <v>Apr</v>
      </c>
      <c r="G558" s="6" t="s">
        <v>23</v>
      </c>
      <c r="H558" s="6" t="s">
        <v>44</v>
      </c>
      <c r="I558" s="6" t="s">
        <v>19</v>
      </c>
      <c r="J558" s="6" t="s">
        <v>30</v>
      </c>
      <c r="K558" s="6" t="s">
        <v>26</v>
      </c>
      <c r="L558" s="6" t="s">
        <v>63</v>
      </c>
      <c r="M558" s="11">
        <v>1</v>
      </c>
      <c r="N558" s="8">
        <v>71.64</v>
      </c>
      <c r="O558" s="9">
        <v>0.05</v>
      </c>
      <c r="P558" s="8">
        <v>32.729999999999997</v>
      </c>
      <c r="Q558" s="8">
        <v>68.057999999999993</v>
      </c>
      <c r="R558" s="8">
        <v>32.729999999999997</v>
      </c>
      <c r="S558" s="8">
        <v>35.327999999999996</v>
      </c>
      <c r="T558" s="10">
        <v>0.51908666137706072</v>
      </c>
      <c r="U558" s="7"/>
      <c r="V558" s="10"/>
      <c r="W558" s="11"/>
      <c r="X558" s="10"/>
    </row>
    <row r="559" spans="1:24" ht="15.6">
      <c r="A559" s="4">
        <v>2979</v>
      </c>
      <c r="B559" s="5">
        <v>46124</v>
      </c>
      <c r="C559" s="1">
        <f t="shared" si="16"/>
        <v>2026</v>
      </c>
      <c r="D559" s="1" t="str">
        <f>"Q" &amp;ROUNDUP(MONTH(SalesDataTable[[#This Row],[Order Date]])/3,0)</f>
        <v>Q2</v>
      </c>
      <c r="E559" s="1">
        <f t="shared" si="17"/>
        <v>4</v>
      </c>
      <c r="F559" s="1" t="str">
        <f>TEXT(SalesDataTable[[#This Row],[Order Date]],"MMM")</f>
        <v>Apr</v>
      </c>
      <c r="G559" s="6" t="s">
        <v>23</v>
      </c>
      <c r="H559" s="6" t="s">
        <v>66</v>
      </c>
      <c r="I559" s="6" t="s">
        <v>19</v>
      </c>
      <c r="J559" s="6" t="s">
        <v>30</v>
      </c>
      <c r="K559" s="6" t="s">
        <v>51</v>
      </c>
      <c r="L559" s="6" t="s">
        <v>55</v>
      </c>
      <c r="M559" s="11">
        <v>1</v>
      </c>
      <c r="N559" s="8">
        <v>124.18</v>
      </c>
      <c r="O559" s="9">
        <v>0</v>
      </c>
      <c r="P559" s="8">
        <v>67.42</v>
      </c>
      <c r="Q559" s="8">
        <v>124.18</v>
      </c>
      <c r="R559" s="8">
        <v>67.42</v>
      </c>
      <c r="S559" s="8">
        <v>56.760000000000005</v>
      </c>
      <c r="T559" s="10">
        <v>0.45707843453052022</v>
      </c>
      <c r="U559" s="7"/>
      <c r="V559" s="10"/>
      <c r="W559" s="11"/>
      <c r="X559" s="10"/>
    </row>
    <row r="560" spans="1:24" ht="15.6">
      <c r="A560" s="4">
        <v>2996</v>
      </c>
      <c r="B560" s="5">
        <v>46124</v>
      </c>
      <c r="C560" s="1">
        <f t="shared" si="16"/>
        <v>2026</v>
      </c>
      <c r="D560" s="1" t="str">
        <f>"Q" &amp;ROUNDUP(MONTH(SalesDataTable[[#This Row],[Order Date]])/3,0)</f>
        <v>Q2</v>
      </c>
      <c r="E560" s="1">
        <f t="shared" si="17"/>
        <v>4</v>
      </c>
      <c r="F560" s="1" t="str">
        <f>TEXT(SalesDataTable[[#This Row],[Order Date]],"MMM")</f>
        <v>Apr</v>
      </c>
      <c r="G560" s="6" t="s">
        <v>23</v>
      </c>
      <c r="H560" s="6" t="s">
        <v>60</v>
      </c>
      <c r="I560" s="6" t="s">
        <v>36</v>
      </c>
      <c r="J560" s="6" t="s">
        <v>30</v>
      </c>
      <c r="K560" s="6" t="s">
        <v>31</v>
      </c>
      <c r="L560" s="6" t="s">
        <v>61</v>
      </c>
      <c r="M560" s="11">
        <v>1</v>
      </c>
      <c r="N560" s="8">
        <v>134.94999999999999</v>
      </c>
      <c r="O560" s="9">
        <v>0</v>
      </c>
      <c r="P560" s="8">
        <v>67.849999999999994</v>
      </c>
      <c r="Q560" s="8">
        <v>134.94999999999999</v>
      </c>
      <c r="R560" s="8">
        <v>67.849999999999994</v>
      </c>
      <c r="S560" s="8">
        <v>67.099999999999994</v>
      </c>
      <c r="T560" s="10">
        <v>0.49722119303445722</v>
      </c>
      <c r="U560" s="7"/>
      <c r="V560" s="10"/>
      <c r="W560" s="11"/>
      <c r="X560" s="10"/>
    </row>
    <row r="561" spans="1:24" ht="15.6">
      <c r="A561" s="4">
        <v>749</v>
      </c>
      <c r="B561" s="5">
        <v>46125</v>
      </c>
      <c r="C561" s="1">
        <f t="shared" si="16"/>
        <v>2026</v>
      </c>
      <c r="D561" s="1" t="str">
        <f>"Q" &amp;ROUNDUP(MONTH(SalesDataTable[[#This Row],[Order Date]])/3,0)</f>
        <v>Q2</v>
      </c>
      <c r="E561" s="1">
        <f t="shared" si="17"/>
        <v>4</v>
      </c>
      <c r="F561" s="1" t="str">
        <f>TEXT(SalesDataTable[[#This Row],[Order Date]],"MMM")</f>
        <v>Apr</v>
      </c>
      <c r="G561" s="6" t="s">
        <v>17</v>
      </c>
      <c r="H561" s="6" t="s">
        <v>67</v>
      </c>
      <c r="I561" s="6" t="s">
        <v>19</v>
      </c>
      <c r="J561" s="6" t="s">
        <v>30</v>
      </c>
      <c r="K561" s="6" t="s">
        <v>40</v>
      </c>
      <c r="L561" s="6" t="s">
        <v>68</v>
      </c>
      <c r="M561" s="11">
        <v>2</v>
      </c>
      <c r="N561" s="8">
        <v>124</v>
      </c>
      <c r="O561" s="9">
        <v>0</v>
      </c>
      <c r="P561" s="8">
        <v>60.14</v>
      </c>
      <c r="Q561" s="8">
        <v>248</v>
      </c>
      <c r="R561" s="8">
        <v>120.28</v>
      </c>
      <c r="S561" s="8">
        <v>127.72</v>
      </c>
      <c r="T561" s="10">
        <v>0.51500000000000001</v>
      </c>
      <c r="U561" s="7"/>
      <c r="V561" s="10"/>
      <c r="W561" s="11"/>
      <c r="X561" s="10"/>
    </row>
    <row r="562" spans="1:24" ht="15.6">
      <c r="A562" s="4">
        <v>1928</v>
      </c>
      <c r="B562" s="5">
        <v>46125</v>
      </c>
      <c r="C562" s="1">
        <f t="shared" si="16"/>
        <v>2026</v>
      </c>
      <c r="D562" s="1" t="str">
        <f>"Q" &amp;ROUNDUP(MONTH(SalesDataTable[[#This Row],[Order Date]])/3,0)</f>
        <v>Q2</v>
      </c>
      <c r="E562" s="1">
        <f t="shared" si="17"/>
        <v>4</v>
      </c>
      <c r="F562" s="1" t="str">
        <f>TEXT(SalesDataTable[[#This Row],[Order Date]],"MMM")</f>
        <v>Apr</v>
      </c>
      <c r="G562" s="6" t="s">
        <v>37</v>
      </c>
      <c r="H562" s="6" t="s">
        <v>64</v>
      </c>
      <c r="I562" s="6" t="s">
        <v>45</v>
      </c>
      <c r="J562" s="6" t="s">
        <v>20</v>
      </c>
      <c r="K562" s="6" t="s">
        <v>51</v>
      </c>
      <c r="L562" s="6" t="s">
        <v>62</v>
      </c>
      <c r="M562" s="11">
        <v>2</v>
      </c>
      <c r="N562" s="8">
        <v>50.2</v>
      </c>
      <c r="O562" s="9">
        <v>0.1</v>
      </c>
      <c r="P562" s="8">
        <v>21.48</v>
      </c>
      <c r="Q562" s="8">
        <v>90.360000000000014</v>
      </c>
      <c r="R562" s="8">
        <v>42.96</v>
      </c>
      <c r="S562" s="8">
        <v>47.400000000000013</v>
      </c>
      <c r="T562" s="10">
        <v>0.5245683930942896</v>
      </c>
      <c r="U562" s="7"/>
      <c r="V562" s="10"/>
      <c r="W562" s="11"/>
      <c r="X562" s="10"/>
    </row>
    <row r="563" spans="1:24" ht="15.6">
      <c r="A563" s="4">
        <v>2486</v>
      </c>
      <c r="B563" s="5">
        <v>46125</v>
      </c>
      <c r="C563" s="1">
        <f t="shared" si="16"/>
        <v>2026</v>
      </c>
      <c r="D563" s="1" t="str">
        <f>"Q" &amp;ROUNDUP(MONTH(SalesDataTable[[#This Row],[Order Date]])/3,0)</f>
        <v>Q2</v>
      </c>
      <c r="E563" s="1">
        <f t="shared" si="17"/>
        <v>4</v>
      </c>
      <c r="F563" s="1" t="str">
        <f>TEXT(SalesDataTable[[#This Row],[Order Date]],"MMM")</f>
        <v>Apr</v>
      </c>
      <c r="G563" s="6" t="s">
        <v>23</v>
      </c>
      <c r="H563" s="6" t="s">
        <v>58</v>
      </c>
      <c r="I563" s="6" t="s">
        <v>19</v>
      </c>
      <c r="J563" s="6" t="s">
        <v>33</v>
      </c>
      <c r="K563" s="6" t="s">
        <v>26</v>
      </c>
      <c r="L563" s="6" t="s">
        <v>27</v>
      </c>
      <c r="M563" s="11">
        <v>1</v>
      </c>
      <c r="N563" s="8">
        <v>93.65</v>
      </c>
      <c r="O563" s="9">
        <v>0</v>
      </c>
      <c r="P563" s="8">
        <v>44.15</v>
      </c>
      <c r="Q563" s="8">
        <v>93.65</v>
      </c>
      <c r="R563" s="8">
        <v>44.15</v>
      </c>
      <c r="S563" s="8">
        <v>49.500000000000007</v>
      </c>
      <c r="T563" s="10">
        <v>0.5285638013881474</v>
      </c>
      <c r="U563" s="7"/>
      <c r="V563" s="10"/>
      <c r="W563" s="11"/>
      <c r="X563" s="10"/>
    </row>
    <row r="564" spans="1:24" ht="15.6">
      <c r="A564" s="4">
        <v>2688</v>
      </c>
      <c r="B564" s="5">
        <v>46125</v>
      </c>
      <c r="C564" s="1">
        <f t="shared" si="16"/>
        <v>2026</v>
      </c>
      <c r="D564" s="1" t="str">
        <f>"Q" &amp;ROUNDUP(MONTH(SalesDataTable[[#This Row],[Order Date]])/3,0)</f>
        <v>Q2</v>
      </c>
      <c r="E564" s="1">
        <f t="shared" si="17"/>
        <v>4</v>
      </c>
      <c r="F564" s="1" t="str">
        <f>TEXT(SalesDataTable[[#This Row],[Order Date]],"MMM")</f>
        <v>Apr</v>
      </c>
      <c r="G564" s="6" t="s">
        <v>28</v>
      </c>
      <c r="H564" s="6" t="s">
        <v>69</v>
      </c>
      <c r="I564" s="6" t="s">
        <v>45</v>
      </c>
      <c r="J564" s="6" t="s">
        <v>30</v>
      </c>
      <c r="K564" s="6" t="s">
        <v>31</v>
      </c>
      <c r="L564" s="6" t="s">
        <v>49</v>
      </c>
      <c r="M564" s="11">
        <v>5</v>
      </c>
      <c r="N564" s="8">
        <v>47.25</v>
      </c>
      <c r="O564" s="9">
        <v>0.1</v>
      </c>
      <c r="P564" s="8">
        <v>17.93</v>
      </c>
      <c r="Q564" s="8">
        <v>212.625</v>
      </c>
      <c r="R564" s="8">
        <v>89.65</v>
      </c>
      <c r="S564" s="8">
        <v>122.97499999999999</v>
      </c>
      <c r="T564" s="10">
        <v>0.57836566725455607</v>
      </c>
      <c r="U564" s="7"/>
      <c r="V564" s="10"/>
      <c r="W564" s="11"/>
      <c r="X564" s="10"/>
    </row>
    <row r="565" spans="1:24" ht="15.6">
      <c r="A565" s="4">
        <v>2712</v>
      </c>
      <c r="B565" s="5">
        <v>46125</v>
      </c>
      <c r="C565" s="1">
        <f t="shared" si="16"/>
        <v>2026</v>
      </c>
      <c r="D565" s="1" t="str">
        <f>"Q" &amp;ROUNDUP(MONTH(SalesDataTable[[#This Row],[Order Date]])/3,0)</f>
        <v>Q2</v>
      </c>
      <c r="E565" s="1">
        <f t="shared" si="17"/>
        <v>4</v>
      </c>
      <c r="F565" s="1" t="str">
        <f>TEXT(SalesDataTable[[#This Row],[Order Date]],"MMM")</f>
        <v>Apr</v>
      </c>
      <c r="G565" s="6" t="s">
        <v>28</v>
      </c>
      <c r="H565" s="6" t="s">
        <v>42</v>
      </c>
      <c r="I565" s="6" t="s">
        <v>19</v>
      </c>
      <c r="J565" s="6" t="s">
        <v>20</v>
      </c>
      <c r="K565" s="6" t="s">
        <v>51</v>
      </c>
      <c r="L565" s="6" t="s">
        <v>59</v>
      </c>
      <c r="M565" s="11">
        <v>1</v>
      </c>
      <c r="N565" s="8">
        <v>35.69</v>
      </c>
      <c r="O565" s="9">
        <v>0.05</v>
      </c>
      <c r="P565" s="8">
        <v>13.53</v>
      </c>
      <c r="Q565" s="8">
        <v>33.905499999999996</v>
      </c>
      <c r="R565" s="8">
        <v>13.53</v>
      </c>
      <c r="S565" s="8">
        <v>20.375499999999995</v>
      </c>
      <c r="T565" s="10">
        <v>0.60094969842650892</v>
      </c>
      <c r="U565" s="7"/>
      <c r="V565" s="10"/>
      <c r="W565" s="11"/>
      <c r="X565" s="10"/>
    </row>
    <row r="566" spans="1:24" ht="15.6">
      <c r="A566" s="4">
        <v>3853</v>
      </c>
      <c r="B566" s="5">
        <v>46125</v>
      </c>
      <c r="C566" s="1">
        <f t="shared" si="16"/>
        <v>2026</v>
      </c>
      <c r="D566" s="1" t="str">
        <f>"Q" &amp;ROUNDUP(MONTH(SalesDataTable[[#This Row],[Order Date]])/3,0)</f>
        <v>Q2</v>
      </c>
      <c r="E566" s="1">
        <f t="shared" si="17"/>
        <v>4</v>
      </c>
      <c r="F566" s="1" t="str">
        <f>TEXT(SalesDataTable[[#This Row],[Order Date]],"MMM")</f>
        <v>Apr</v>
      </c>
      <c r="G566" s="6" t="s">
        <v>37</v>
      </c>
      <c r="H566" s="6" t="s">
        <v>64</v>
      </c>
      <c r="I566" s="6" t="s">
        <v>19</v>
      </c>
      <c r="J566" s="6" t="s">
        <v>20</v>
      </c>
      <c r="K566" s="6" t="s">
        <v>31</v>
      </c>
      <c r="L566" s="6" t="s">
        <v>61</v>
      </c>
      <c r="M566" s="11">
        <v>3</v>
      </c>
      <c r="N566" s="8">
        <v>136.12</v>
      </c>
      <c r="O566" s="9">
        <v>0</v>
      </c>
      <c r="P566" s="8">
        <v>66.58</v>
      </c>
      <c r="Q566" s="8">
        <v>408.36</v>
      </c>
      <c r="R566" s="8">
        <v>199.74</v>
      </c>
      <c r="S566" s="8">
        <v>208.62</v>
      </c>
      <c r="T566" s="10">
        <v>0.51087275933000298</v>
      </c>
      <c r="U566" s="7"/>
      <c r="V566" s="10"/>
      <c r="W566" s="11"/>
      <c r="X566" s="10"/>
    </row>
    <row r="567" spans="1:24" ht="15.6">
      <c r="A567" s="4">
        <v>4043</v>
      </c>
      <c r="B567" s="5">
        <v>46125</v>
      </c>
      <c r="C567" s="1">
        <f t="shared" si="16"/>
        <v>2026</v>
      </c>
      <c r="D567" s="1" t="str">
        <f>"Q" &amp;ROUNDUP(MONTH(SalesDataTable[[#This Row],[Order Date]])/3,0)</f>
        <v>Q2</v>
      </c>
      <c r="E567" s="1">
        <f t="shared" si="17"/>
        <v>4</v>
      </c>
      <c r="F567" s="1" t="str">
        <f>TEXT(SalesDataTable[[#This Row],[Order Date]],"MMM")</f>
        <v>Apr</v>
      </c>
      <c r="G567" s="6" t="s">
        <v>37</v>
      </c>
      <c r="H567" s="6" t="s">
        <v>48</v>
      </c>
      <c r="I567" s="6" t="s">
        <v>45</v>
      </c>
      <c r="J567" s="6" t="s">
        <v>30</v>
      </c>
      <c r="K567" s="6" t="s">
        <v>26</v>
      </c>
      <c r="L567" s="6" t="s">
        <v>54</v>
      </c>
      <c r="M567" s="11">
        <v>1</v>
      </c>
      <c r="N567" s="8">
        <v>155.88999999999999</v>
      </c>
      <c r="O567" s="9">
        <v>0</v>
      </c>
      <c r="P567" s="8">
        <v>77.260000000000005</v>
      </c>
      <c r="Q567" s="8">
        <v>155.88999999999999</v>
      </c>
      <c r="R567" s="8">
        <v>77.260000000000005</v>
      </c>
      <c r="S567" s="8">
        <v>78.629999999999981</v>
      </c>
      <c r="T567" s="10">
        <v>0.50439412406183837</v>
      </c>
      <c r="U567" s="7"/>
      <c r="V567" s="10"/>
      <c r="W567" s="11"/>
      <c r="X567" s="10"/>
    </row>
    <row r="568" spans="1:24" ht="15.6">
      <c r="A568" s="4">
        <v>290</v>
      </c>
      <c r="B568" s="5">
        <v>46126</v>
      </c>
      <c r="C568" s="1">
        <f t="shared" si="16"/>
        <v>2026</v>
      </c>
      <c r="D568" s="1" t="str">
        <f>"Q" &amp;ROUNDUP(MONTH(SalesDataTable[[#This Row],[Order Date]])/3,0)</f>
        <v>Q2</v>
      </c>
      <c r="E568" s="1">
        <f t="shared" si="17"/>
        <v>4</v>
      </c>
      <c r="F568" s="1" t="str">
        <f>TEXT(SalesDataTable[[#This Row],[Order Date]],"MMM")</f>
        <v>Apr</v>
      </c>
      <c r="G568" s="6" t="s">
        <v>17</v>
      </c>
      <c r="H568" s="6" t="s">
        <v>67</v>
      </c>
      <c r="I568" s="6" t="s">
        <v>19</v>
      </c>
      <c r="J568" s="6" t="s">
        <v>33</v>
      </c>
      <c r="K568" s="6" t="s">
        <v>31</v>
      </c>
      <c r="L568" s="6" t="s">
        <v>61</v>
      </c>
      <c r="M568" s="11">
        <v>1</v>
      </c>
      <c r="N568" s="8">
        <v>130.81</v>
      </c>
      <c r="O568" s="9">
        <v>0</v>
      </c>
      <c r="P568" s="8">
        <v>67.86</v>
      </c>
      <c r="Q568" s="8">
        <v>130.81</v>
      </c>
      <c r="R568" s="8">
        <v>67.86</v>
      </c>
      <c r="S568" s="8">
        <v>62.95</v>
      </c>
      <c r="T568" s="10">
        <v>0.48123232168794439</v>
      </c>
      <c r="U568" s="7"/>
      <c r="V568" s="10"/>
      <c r="W568" s="11"/>
      <c r="X568" s="10"/>
    </row>
    <row r="569" spans="1:24" ht="15.6">
      <c r="A569" s="4">
        <v>2953</v>
      </c>
      <c r="B569" s="5">
        <v>46126</v>
      </c>
      <c r="C569" s="1">
        <f t="shared" si="16"/>
        <v>2026</v>
      </c>
      <c r="D569" s="1" t="str">
        <f>"Q" &amp;ROUNDUP(MONTH(SalesDataTable[[#This Row],[Order Date]])/3,0)</f>
        <v>Q2</v>
      </c>
      <c r="E569" s="1">
        <f t="shared" si="17"/>
        <v>4</v>
      </c>
      <c r="F569" s="1" t="str">
        <f>TEXT(SalesDataTable[[#This Row],[Order Date]],"MMM")</f>
        <v>Apr</v>
      </c>
      <c r="G569" s="6" t="s">
        <v>17</v>
      </c>
      <c r="H569" s="6" t="s">
        <v>18</v>
      </c>
      <c r="I569" s="6" t="s">
        <v>19</v>
      </c>
      <c r="J569" s="6" t="s">
        <v>20</v>
      </c>
      <c r="K569" s="6" t="s">
        <v>31</v>
      </c>
      <c r="L569" s="6" t="s">
        <v>49</v>
      </c>
      <c r="M569" s="11">
        <v>2</v>
      </c>
      <c r="N569" s="8">
        <v>47.56</v>
      </c>
      <c r="O569" s="9">
        <v>0.05</v>
      </c>
      <c r="P569" s="8">
        <v>18.649999999999999</v>
      </c>
      <c r="Q569" s="8">
        <v>90.364000000000004</v>
      </c>
      <c r="R569" s="8">
        <v>37.299999999999997</v>
      </c>
      <c r="S569" s="8">
        <v>53.064000000000007</v>
      </c>
      <c r="T569" s="10">
        <v>0.58722500110663545</v>
      </c>
      <c r="U569" s="7"/>
      <c r="V569" s="10"/>
      <c r="W569" s="11"/>
      <c r="X569" s="10"/>
    </row>
    <row r="570" spans="1:24" ht="15.6">
      <c r="A570" s="4">
        <v>3179</v>
      </c>
      <c r="B570" s="5">
        <v>46126</v>
      </c>
      <c r="C570" s="1">
        <f t="shared" si="16"/>
        <v>2026</v>
      </c>
      <c r="D570" s="1" t="str">
        <f>"Q" &amp;ROUNDUP(MONTH(SalesDataTable[[#This Row],[Order Date]])/3,0)</f>
        <v>Q2</v>
      </c>
      <c r="E570" s="1">
        <f t="shared" si="17"/>
        <v>4</v>
      </c>
      <c r="F570" s="1" t="str">
        <f>TEXT(SalesDataTable[[#This Row],[Order Date]],"MMM")</f>
        <v>Apr</v>
      </c>
      <c r="G570" s="6" t="s">
        <v>23</v>
      </c>
      <c r="H570" s="6" t="s">
        <v>66</v>
      </c>
      <c r="I570" s="6" t="s">
        <v>19</v>
      </c>
      <c r="J570" s="6" t="s">
        <v>30</v>
      </c>
      <c r="K570" s="6" t="s">
        <v>26</v>
      </c>
      <c r="L570" s="6" t="s">
        <v>34</v>
      </c>
      <c r="M570" s="11">
        <v>2</v>
      </c>
      <c r="N570" s="8">
        <v>140.65</v>
      </c>
      <c r="O570" s="9">
        <v>0.05</v>
      </c>
      <c r="P570" s="8">
        <v>78.900000000000006</v>
      </c>
      <c r="Q570" s="8">
        <v>267.23500000000001</v>
      </c>
      <c r="R570" s="8">
        <v>157.80000000000001</v>
      </c>
      <c r="S570" s="8">
        <v>109.435</v>
      </c>
      <c r="T570" s="10">
        <v>0.40950848504125581</v>
      </c>
      <c r="U570" s="7"/>
      <c r="V570" s="10"/>
      <c r="W570" s="11"/>
      <c r="X570" s="10"/>
    </row>
    <row r="571" spans="1:24" ht="15.6">
      <c r="A571" s="4">
        <v>3301</v>
      </c>
      <c r="B571" s="5">
        <v>46126</v>
      </c>
      <c r="C571" s="1">
        <f t="shared" si="16"/>
        <v>2026</v>
      </c>
      <c r="D571" s="1" t="str">
        <f>"Q" &amp;ROUNDUP(MONTH(SalesDataTable[[#This Row],[Order Date]])/3,0)</f>
        <v>Q2</v>
      </c>
      <c r="E571" s="1">
        <f t="shared" si="17"/>
        <v>4</v>
      </c>
      <c r="F571" s="1" t="str">
        <f>TEXT(SalesDataTable[[#This Row],[Order Date]],"MMM")</f>
        <v>Apr</v>
      </c>
      <c r="G571" s="6" t="s">
        <v>37</v>
      </c>
      <c r="H571" s="6" t="s">
        <v>38</v>
      </c>
      <c r="I571" s="6" t="s">
        <v>36</v>
      </c>
      <c r="J571" s="6" t="s">
        <v>30</v>
      </c>
      <c r="K571" s="6" t="s">
        <v>21</v>
      </c>
      <c r="L571" s="6" t="s">
        <v>22</v>
      </c>
      <c r="M571" s="11">
        <v>1</v>
      </c>
      <c r="N571" s="8">
        <v>82.75</v>
      </c>
      <c r="O571" s="9">
        <v>0</v>
      </c>
      <c r="P571" s="8">
        <v>43.18</v>
      </c>
      <c r="Q571" s="8">
        <v>82.75</v>
      </c>
      <c r="R571" s="8">
        <v>43.18</v>
      </c>
      <c r="S571" s="8">
        <v>39.57</v>
      </c>
      <c r="T571" s="10">
        <v>0.47818731117824775</v>
      </c>
      <c r="U571" s="7"/>
      <c r="V571" s="10"/>
      <c r="W571" s="11"/>
      <c r="X571" s="10"/>
    </row>
    <row r="572" spans="1:24" ht="15.6">
      <c r="A572" s="4">
        <v>3349</v>
      </c>
      <c r="B572" s="5">
        <v>46126</v>
      </c>
      <c r="C572" s="1">
        <f t="shared" si="16"/>
        <v>2026</v>
      </c>
      <c r="D572" s="1" t="str">
        <f>"Q" &amp;ROUNDUP(MONTH(SalesDataTable[[#This Row],[Order Date]])/3,0)</f>
        <v>Q2</v>
      </c>
      <c r="E572" s="1">
        <f t="shared" si="17"/>
        <v>4</v>
      </c>
      <c r="F572" s="1" t="str">
        <f>TEXT(SalesDataTable[[#This Row],[Order Date]],"MMM")</f>
        <v>Apr</v>
      </c>
      <c r="G572" s="6" t="s">
        <v>37</v>
      </c>
      <c r="H572" s="6" t="s">
        <v>50</v>
      </c>
      <c r="I572" s="6" t="s">
        <v>19</v>
      </c>
      <c r="J572" s="6" t="s">
        <v>20</v>
      </c>
      <c r="K572" s="6" t="s">
        <v>51</v>
      </c>
      <c r="L572" s="6" t="s">
        <v>52</v>
      </c>
      <c r="M572" s="11">
        <v>2</v>
      </c>
      <c r="N572" s="8">
        <v>40.909999999999997</v>
      </c>
      <c r="O572" s="9">
        <v>0.1</v>
      </c>
      <c r="P572" s="8">
        <v>14.95</v>
      </c>
      <c r="Q572" s="8">
        <v>73.637999999999991</v>
      </c>
      <c r="R572" s="8">
        <v>29.9</v>
      </c>
      <c r="S572" s="8">
        <v>43.737999999999992</v>
      </c>
      <c r="T572" s="10">
        <v>0.59395964040305271</v>
      </c>
      <c r="U572" s="7"/>
      <c r="V572" s="10"/>
      <c r="W572" s="11"/>
      <c r="X572" s="10"/>
    </row>
    <row r="573" spans="1:24" ht="15.6">
      <c r="A573" s="4">
        <v>4874</v>
      </c>
      <c r="B573" s="5">
        <v>46126</v>
      </c>
      <c r="C573" s="1">
        <f t="shared" si="16"/>
        <v>2026</v>
      </c>
      <c r="D573" s="1" t="str">
        <f>"Q" &amp;ROUNDUP(MONTH(SalesDataTable[[#This Row],[Order Date]])/3,0)</f>
        <v>Q2</v>
      </c>
      <c r="E573" s="1">
        <f t="shared" si="17"/>
        <v>4</v>
      </c>
      <c r="F573" s="1" t="str">
        <f>TEXT(SalesDataTable[[#This Row],[Order Date]],"MMM")</f>
        <v>Apr</v>
      </c>
      <c r="G573" s="6" t="s">
        <v>17</v>
      </c>
      <c r="H573" s="6" t="s">
        <v>18</v>
      </c>
      <c r="I573" s="6" t="s">
        <v>36</v>
      </c>
      <c r="J573" s="6" t="s">
        <v>20</v>
      </c>
      <c r="K573" s="6" t="s">
        <v>31</v>
      </c>
      <c r="L573" s="6" t="s">
        <v>49</v>
      </c>
      <c r="M573" s="11">
        <v>1</v>
      </c>
      <c r="N573" s="8">
        <v>46.62</v>
      </c>
      <c r="O573" s="9">
        <v>0</v>
      </c>
      <c r="P573" s="8">
        <v>18.86</v>
      </c>
      <c r="Q573" s="8">
        <v>46.62</v>
      </c>
      <c r="R573" s="8">
        <v>18.86</v>
      </c>
      <c r="S573" s="8">
        <v>27.759999999999998</v>
      </c>
      <c r="T573" s="10">
        <v>0.59545259545259543</v>
      </c>
      <c r="U573" s="7"/>
      <c r="V573" s="10"/>
      <c r="W573" s="11"/>
      <c r="X573" s="10"/>
    </row>
    <row r="574" spans="1:24" ht="15.6">
      <c r="A574" s="4">
        <v>1045</v>
      </c>
      <c r="B574" s="5">
        <v>46127</v>
      </c>
      <c r="C574" s="1">
        <f t="shared" si="16"/>
        <v>2026</v>
      </c>
      <c r="D574" s="1" t="str">
        <f>"Q" &amp;ROUNDUP(MONTH(SalesDataTable[[#This Row],[Order Date]])/3,0)</f>
        <v>Q2</v>
      </c>
      <c r="E574" s="1">
        <f t="shared" si="17"/>
        <v>4</v>
      </c>
      <c r="F574" s="1" t="str">
        <f>TEXT(SalesDataTable[[#This Row],[Order Date]],"MMM")</f>
        <v>Apr</v>
      </c>
      <c r="G574" s="6" t="s">
        <v>17</v>
      </c>
      <c r="H574" s="6" t="s">
        <v>67</v>
      </c>
      <c r="I574" s="6" t="s">
        <v>19</v>
      </c>
      <c r="J574" s="6" t="s">
        <v>20</v>
      </c>
      <c r="K574" s="6" t="s">
        <v>40</v>
      </c>
      <c r="L574" s="6" t="s">
        <v>46</v>
      </c>
      <c r="M574" s="11">
        <v>2</v>
      </c>
      <c r="N574" s="8">
        <v>196.57</v>
      </c>
      <c r="O574" s="9">
        <v>0.05</v>
      </c>
      <c r="P574" s="8">
        <v>106.2</v>
      </c>
      <c r="Q574" s="8">
        <v>373.48299999999995</v>
      </c>
      <c r="R574" s="8">
        <v>212.4</v>
      </c>
      <c r="S574" s="8">
        <v>161.08299999999994</v>
      </c>
      <c r="T574" s="10">
        <v>0.43129941657317727</v>
      </c>
      <c r="U574" s="7"/>
      <c r="V574" s="10"/>
      <c r="W574" s="11"/>
      <c r="X574" s="10"/>
    </row>
    <row r="575" spans="1:24" ht="15.6">
      <c r="A575" s="4">
        <v>1703</v>
      </c>
      <c r="B575" s="5">
        <v>46127</v>
      </c>
      <c r="C575" s="1">
        <f t="shared" si="16"/>
        <v>2026</v>
      </c>
      <c r="D575" s="1" t="str">
        <f>"Q" &amp;ROUNDUP(MONTH(SalesDataTable[[#This Row],[Order Date]])/3,0)</f>
        <v>Q2</v>
      </c>
      <c r="E575" s="1">
        <f t="shared" si="17"/>
        <v>4</v>
      </c>
      <c r="F575" s="1" t="str">
        <f>TEXT(SalesDataTable[[#This Row],[Order Date]],"MMM")</f>
        <v>Apr</v>
      </c>
      <c r="G575" s="6" t="s">
        <v>23</v>
      </c>
      <c r="H575" s="6" t="s">
        <v>24</v>
      </c>
      <c r="I575" s="6" t="s">
        <v>19</v>
      </c>
      <c r="J575" s="6" t="s">
        <v>20</v>
      </c>
      <c r="K575" s="6" t="s">
        <v>26</v>
      </c>
      <c r="L575" s="6" t="s">
        <v>27</v>
      </c>
      <c r="M575" s="11">
        <v>1</v>
      </c>
      <c r="N575" s="8">
        <v>90.52</v>
      </c>
      <c r="O575" s="9">
        <v>0</v>
      </c>
      <c r="P575" s="8">
        <v>46.5</v>
      </c>
      <c r="Q575" s="8">
        <v>90.52</v>
      </c>
      <c r="R575" s="8">
        <v>46.5</v>
      </c>
      <c r="S575" s="8">
        <v>44.019999999999996</v>
      </c>
      <c r="T575" s="10">
        <v>0.4863013698630137</v>
      </c>
      <c r="U575" s="7"/>
      <c r="V575" s="10"/>
      <c r="W575" s="11"/>
      <c r="X575" s="10"/>
    </row>
    <row r="576" spans="1:24" ht="15.6">
      <c r="A576" s="4">
        <v>2107</v>
      </c>
      <c r="B576" s="5">
        <v>46127</v>
      </c>
      <c r="C576" s="1">
        <f t="shared" si="16"/>
        <v>2026</v>
      </c>
      <c r="D576" s="1" t="str">
        <f>"Q" &amp;ROUNDUP(MONTH(SalesDataTable[[#This Row],[Order Date]])/3,0)</f>
        <v>Q2</v>
      </c>
      <c r="E576" s="1">
        <f t="shared" si="17"/>
        <v>4</v>
      </c>
      <c r="F576" s="1" t="str">
        <f>TEXT(SalesDataTable[[#This Row],[Order Date]],"MMM")</f>
        <v>Apr</v>
      </c>
      <c r="G576" s="6" t="s">
        <v>17</v>
      </c>
      <c r="H576" s="6" t="s">
        <v>67</v>
      </c>
      <c r="I576" s="6" t="s">
        <v>19</v>
      </c>
      <c r="J576" s="6" t="s">
        <v>20</v>
      </c>
      <c r="K576" s="6" t="s">
        <v>31</v>
      </c>
      <c r="L576" s="6" t="s">
        <v>65</v>
      </c>
      <c r="M576" s="11">
        <v>5</v>
      </c>
      <c r="N576" s="8">
        <v>165.35</v>
      </c>
      <c r="O576" s="9">
        <v>0.05</v>
      </c>
      <c r="P576" s="8">
        <v>89.38</v>
      </c>
      <c r="Q576" s="8">
        <v>785.41249999999991</v>
      </c>
      <c r="R576" s="8">
        <v>446.9</v>
      </c>
      <c r="S576" s="8">
        <v>338.51249999999993</v>
      </c>
      <c r="T576" s="10">
        <v>0.43099963395031271</v>
      </c>
      <c r="U576" s="7"/>
      <c r="V576" s="10"/>
      <c r="W576" s="11"/>
      <c r="X576" s="10"/>
    </row>
    <row r="577" spans="1:24" ht="15.6">
      <c r="A577" s="4">
        <v>2265</v>
      </c>
      <c r="B577" s="5">
        <v>46127</v>
      </c>
      <c r="C577" s="1">
        <f t="shared" si="16"/>
        <v>2026</v>
      </c>
      <c r="D577" s="1" t="str">
        <f>"Q" &amp;ROUNDUP(MONTH(SalesDataTable[[#This Row],[Order Date]])/3,0)</f>
        <v>Q2</v>
      </c>
      <c r="E577" s="1">
        <f t="shared" si="17"/>
        <v>4</v>
      </c>
      <c r="F577" s="1" t="str">
        <f>TEXT(SalesDataTable[[#This Row],[Order Date]],"MMM")</f>
        <v>Apr</v>
      </c>
      <c r="G577" s="6" t="s">
        <v>23</v>
      </c>
      <c r="H577" s="6" t="s">
        <v>58</v>
      </c>
      <c r="I577" s="6" t="s">
        <v>36</v>
      </c>
      <c r="J577" s="6" t="s">
        <v>20</v>
      </c>
      <c r="K577" s="6" t="s">
        <v>31</v>
      </c>
      <c r="L577" s="6" t="s">
        <v>32</v>
      </c>
      <c r="M577" s="11">
        <v>2</v>
      </c>
      <c r="N577" s="8">
        <v>36.35</v>
      </c>
      <c r="O577" s="9">
        <v>0</v>
      </c>
      <c r="P577" s="8">
        <v>13.55</v>
      </c>
      <c r="Q577" s="8">
        <v>72.7</v>
      </c>
      <c r="R577" s="8">
        <v>27.1</v>
      </c>
      <c r="S577" s="8">
        <v>45.6</v>
      </c>
      <c r="T577" s="10">
        <v>0.6272352132049519</v>
      </c>
      <c r="U577" s="7"/>
      <c r="V577" s="10"/>
      <c r="W577" s="11"/>
      <c r="X577" s="10"/>
    </row>
    <row r="578" spans="1:24" ht="15.6">
      <c r="A578" s="4">
        <v>2839</v>
      </c>
      <c r="B578" s="5">
        <v>46127</v>
      </c>
      <c r="C578" s="1">
        <f t="shared" si="16"/>
        <v>2026</v>
      </c>
      <c r="D578" s="1" t="str">
        <f>"Q" &amp;ROUNDUP(MONTH(SalesDataTable[[#This Row],[Order Date]])/3,0)</f>
        <v>Q2</v>
      </c>
      <c r="E578" s="1">
        <f t="shared" si="17"/>
        <v>4</v>
      </c>
      <c r="F578" s="1" t="str">
        <f>TEXT(SalesDataTable[[#This Row],[Order Date]],"MMM")</f>
        <v>Apr</v>
      </c>
      <c r="G578" s="6" t="s">
        <v>23</v>
      </c>
      <c r="H578" s="6" t="s">
        <v>66</v>
      </c>
      <c r="I578" s="6" t="s">
        <v>36</v>
      </c>
      <c r="J578" s="6" t="s">
        <v>30</v>
      </c>
      <c r="K578" s="6" t="s">
        <v>31</v>
      </c>
      <c r="L578" s="6" t="s">
        <v>49</v>
      </c>
      <c r="M578" s="11">
        <v>1</v>
      </c>
      <c r="N578" s="8">
        <v>47</v>
      </c>
      <c r="O578" s="9">
        <v>0</v>
      </c>
      <c r="P578" s="8">
        <v>18.64</v>
      </c>
      <c r="Q578" s="8">
        <v>47</v>
      </c>
      <c r="R578" s="8">
        <v>18.64</v>
      </c>
      <c r="S578" s="8">
        <v>28.36</v>
      </c>
      <c r="T578" s="10">
        <v>0.60340425531914887</v>
      </c>
      <c r="U578" s="7"/>
      <c r="V578" s="10"/>
      <c r="W578" s="11"/>
      <c r="X578" s="10"/>
    </row>
    <row r="579" spans="1:24" ht="15.6">
      <c r="A579" s="4">
        <v>4742</v>
      </c>
      <c r="B579" s="5">
        <v>46127</v>
      </c>
      <c r="C579" s="1">
        <f t="shared" ref="C579:C642" si="18">YEAR(B579)</f>
        <v>2026</v>
      </c>
      <c r="D579" s="1" t="str">
        <f>"Q" &amp;ROUNDUP(MONTH(SalesDataTable[[#This Row],[Order Date]])/3,0)</f>
        <v>Q2</v>
      </c>
      <c r="E579" s="1">
        <f t="shared" ref="E579:E642" si="19">MONTH(B579)</f>
        <v>4</v>
      </c>
      <c r="F579" s="1" t="str">
        <f>TEXT(SalesDataTable[[#This Row],[Order Date]],"MMM")</f>
        <v>Apr</v>
      </c>
      <c r="G579" s="6" t="s">
        <v>37</v>
      </c>
      <c r="H579" s="6" t="s">
        <v>64</v>
      </c>
      <c r="I579" s="6" t="s">
        <v>45</v>
      </c>
      <c r="J579" s="6" t="s">
        <v>20</v>
      </c>
      <c r="K579" s="6" t="s">
        <v>31</v>
      </c>
      <c r="L579" s="6" t="s">
        <v>49</v>
      </c>
      <c r="M579" s="11">
        <v>1</v>
      </c>
      <c r="N579" s="8">
        <v>46.86</v>
      </c>
      <c r="O579" s="9">
        <v>0</v>
      </c>
      <c r="P579" s="8">
        <v>18.190000000000001</v>
      </c>
      <c r="Q579" s="8">
        <v>46.86</v>
      </c>
      <c r="R579" s="8">
        <v>18.190000000000001</v>
      </c>
      <c r="S579" s="8">
        <v>28.669999999999998</v>
      </c>
      <c r="T579" s="10">
        <v>0.61182244985061884</v>
      </c>
      <c r="U579" s="7"/>
      <c r="V579" s="10"/>
      <c r="W579" s="11"/>
      <c r="X579" s="10"/>
    </row>
    <row r="580" spans="1:24" ht="15.6">
      <c r="A580" s="4">
        <v>4899</v>
      </c>
      <c r="B580" s="5">
        <v>46127</v>
      </c>
      <c r="C580" s="1">
        <f t="shared" si="18"/>
        <v>2026</v>
      </c>
      <c r="D580" s="1" t="str">
        <f>"Q" &amp;ROUNDUP(MONTH(SalesDataTable[[#This Row],[Order Date]])/3,0)</f>
        <v>Q2</v>
      </c>
      <c r="E580" s="1">
        <f t="shared" si="19"/>
        <v>4</v>
      </c>
      <c r="F580" s="1" t="str">
        <f>TEXT(SalesDataTable[[#This Row],[Order Date]],"MMM")</f>
        <v>Apr</v>
      </c>
      <c r="G580" s="6" t="s">
        <v>17</v>
      </c>
      <c r="H580" s="6" t="s">
        <v>53</v>
      </c>
      <c r="I580" s="6" t="s">
        <v>19</v>
      </c>
      <c r="J580" s="6" t="s">
        <v>30</v>
      </c>
      <c r="K580" s="6" t="s">
        <v>40</v>
      </c>
      <c r="L580" s="6" t="s">
        <v>57</v>
      </c>
      <c r="M580" s="11">
        <v>2</v>
      </c>
      <c r="N580" s="8">
        <v>82.13</v>
      </c>
      <c r="O580" s="9">
        <v>0.05</v>
      </c>
      <c r="P580" s="8">
        <v>39.909999999999997</v>
      </c>
      <c r="Q580" s="8">
        <v>156.047</v>
      </c>
      <c r="R580" s="8">
        <v>79.819999999999993</v>
      </c>
      <c r="S580" s="8">
        <v>76.227000000000004</v>
      </c>
      <c r="T580" s="10">
        <v>0.48848744288579726</v>
      </c>
      <c r="U580" s="7"/>
      <c r="V580" s="10"/>
      <c r="W580" s="11"/>
      <c r="X580" s="10"/>
    </row>
    <row r="581" spans="1:24" ht="15.6">
      <c r="A581" s="4">
        <v>5042</v>
      </c>
      <c r="B581" s="5">
        <v>46127</v>
      </c>
      <c r="C581" s="1">
        <f t="shared" si="18"/>
        <v>2026</v>
      </c>
      <c r="D581" s="1" t="str">
        <f>"Q" &amp;ROUNDUP(MONTH(SalesDataTable[[#This Row],[Order Date]])/3,0)</f>
        <v>Q2</v>
      </c>
      <c r="E581" s="1">
        <f t="shared" si="19"/>
        <v>4</v>
      </c>
      <c r="F581" s="1" t="str">
        <f>TEXT(SalesDataTable[[#This Row],[Order Date]],"MMM")</f>
        <v>Apr</v>
      </c>
      <c r="G581" s="6" t="s">
        <v>23</v>
      </c>
      <c r="H581" s="6" t="s">
        <v>44</v>
      </c>
      <c r="I581" s="6" t="s">
        <v>36</v>
      </c>
      <c r="J581" s="6" t="s">
        <v>33</v>
      </c>
      <c r="K581" s="6" t="s">
        <v>31</v>
      </c>
      <c r="L581" s="6" t="s">
        <v>65</v>
      </c>
      <c r="M581" s="11">
        <v>1</v>
      </c>
      <c r="N581" s="8">
        <v>163.16</v>
      </c>
      <c r="O581" s="9">
        <v>0</v>
      </c>
      <c r="P581" s="8">
        <v>88.78</v>
      </c>
      <c r="Q581" s="8">
        <v>163.16</v>
      </c>
      <c r="R581" s="8">
        <v>88.78</v>
      </c>
      <c r="S581" s="8">
        <v>74.38</v>
      </c>
      <c r="T581" s="10">
        <v>0.45587153714145623</v>
      </c>
      <c r="U581" s="7"/>
      <c r="V581" s="10"/>
      <c r="W581" s="11"/>
      <c r="X581" s="10"/>
    </row>
    <row r="582" spans="1:24" ht="15.6">
      <c r="A582" s="4">
        <v>2248</v>
      </c>
      <c r="B582" s="5">
        <v>46128</v>
      </c>
      <c r="C582" s="1">
        <f t="shared" si="18"/>
        <v>2026</v>
      </c>
      <c r="D582" s="1" t="str">
        <f>"Q" &amp;ROUNDUP(MONTH(SalesDataTable[[#This Row],[Order Date]])/3,0)</f>
        <v>Q2</v>
      </c>
      <c r="E582" s="1">
        <f t="shared" si="19"/>
        <v>4</v>
      </c>
      <c r="F582" s="1" t="str">
        <f>TEXT(SalesDataTable[[#This Row],[Order Date]],"MMM")</f>
        <v>Apr</v>
      </c>
      <c r="G582" s="6" t="s">
        <v>17</v>
      </c>
      <c r="H582" s="6" t="s">
        <v>67</v>
      </c>
      <c r="I582" s="6" t="s">
        <v>36</v>
      </c>
      <c r="J582" s="6" t="s">
        <v>30</v>
      </c>
      <c r="K582" s="6" t="s">
        <v>31</v>
      </c>
      <c r="L582" s="6" t="s">
        <v>32</v>
      </c>
      <c r="M582" s="11">
        <v>2</v>
      </c>
      <c r="N582" s="8">
        <v>36.68</v>
      </c>
      <c r="O582" s="9">
        <v>0.1</v>
      </c>
      <c r="P582" s="8">
        <v>13.92</v>
      </c>
      <c r="Q582" s="8">
        <v>66.024000000000001</v>
      </c>
      <c r="R582" s="8">
        <v>27.84</v>
      </c>
      <c r="S582" s="8">
        <v>38.183999999999997</v>
      </c>
      <c r="T582" s="10">
        <v>0.57833515085423481</v>
      </c>
      <c r="U582" s="7"/>
      <c r="V582" s="10"/>
      <c r="W582" s="11"/>
      <c r="X582" s="10"/>
    </row>
    <row r="583" spans="1:24" ht="15.6">
      <c r="A583" s="4">
        <v>2427</v>
      </c>
      <c r="B583" s="5">
        <v>46128</v>
      </c>
      <c r="C583" s="1">
        <f t="shared" si="18"/>
        <v>2026</v>
      </c>
      <c r="D583" s="1" t="str">
        <f>"Q" &amp;ROUNDUP(MONTH(SalesDataTable[[#This Row],[Order Date]])/3,0)</f>
        <v>Q2</v>
      </c>
      <c r="E583" s="1">
        <f t="shared" si="19"/>
        <v>4</v>
      </c>
      <c r="F583" s="1" t="str">
        <f>TEXT(SalesDataTable[[#This Row],[Order Date]],"MMM")</f>
        <v>Apr</v>
      </c>
      <c r="G583" s="6" t="s">
        <v>37</v>
      </c>
      <c r="H583" s="6" t="s">
        <v>64</v>
      </c>
      <c r="I583" s="6" t="s">
        <v>19</v>
      </c>
      <c r="J583" s="6" t="s">
        <v>30</v>
      </c>
      <c r="K583" s="6" t="s">
        <v>31</v>
      </c>
      <c r="L583" s="6" t="s">
        <v>49</v>
      </c>
      <c r="M583" s="11">
        <v>1</v>
      </c>
      <c r="N583" s="8">
        <v>45.82</v>
      </c>
      <c r="O583" s="9">
        <v>0.1</v>
      </c>
      <c r="P583" s="8">
        <v>18.48</v>
      </c>
      <c r="Q583" s="8">
        <v>41.238</v>
      </c>
      <c r="R583" s="8">
        <v>18.48</v>
      </c>
      <c r="S583" s="8">
        <v>22.757999999999999</v>
      </c>
      <c r="T583" s="10">
        <v>0.55186963480285167</v>
      </c>
      <c r="U583" s="7"/>
      <c r="V583" s="10"/>
      <c r="W583" s="11"/>
      <c r="X583" s="10"/>
    </row>
    <row r="584" spans="1:24" ht="15.6">
      <c r="A584" s="4">
        <v>2445</v>
      </c>
      <c r="B584" s="5">
        <v>46128</v>
      </c>
      <c r="C584" s="1">
        <f t="shared" si="18"/>
        <v>2026</v>
      </c>
      <c r="D584" s="1" t="str">
        <f>"Q" &amp;ROUNDUP(MONTH(SalesDataTable[[#This Row],[Order Date]])/3,0)</f>
        <v>Q2</v>
      </c>
      <c r="E584" s="1">
        <f t="shared" si="19"/>
        <v>4</v>
      </c>
      <c r="F584" s="1" t="str">
        <f>TEXT(SalesDataTable[[#This Row],[Order Date]],"MMM")</f>
        <v>Apr</v>
      </c>
      <c r="G584" s="6" t="s">
        <v>17</v>
      </c>
      <c r="H584" s="6" t="s">
        <v>67</v>
      </c>
      <c r="I584" s="6" t="s">
        <v>19</v>
      </c>
      <c r="J584" s="6" t="s">
        <v>20</v>
      </c>
      <c r="K584" s="6" t="s">
        <v>26</v>
      </c>
      <c r="L584" s="6" t="s">
        <v>63</v>
      </c>
      <c r="M584" s="11">
        <v>1</v>
      </c>
      <c r="N584" s="8">
        <v>70.95</v>
      </c>
      <c r="O584" s="9">
        <v>0</v>
      </c>
      <c r="P584" s="8">
        <v>31.43</v>
      </c>
      <c r="Q584" s="8">
        <v>70.95</v>
      </c>
      <c r="R584" s="8">
        <v>31.43</v>
      </c>
      <c r="S584" s="8">
        <v>39.520000000000003</v>
      </c>
      <c r="T584" s="10">
        <v>0.55701198026779419</v>
      </c>
      <c r="U584" s="7"/>
      <c r="V584" s="10"/>
      <c r="W584" s="11"/>
      <c r="X584" s="10"/>
    </row>
    <row r="585" spans="1:24" ht="15.6">
      <c r="A585" s="4">
        <v>3311</v>
      </c>
      <c r="B585" s="5">
        <v>46128</v>
      </c>
      <c r="C585" s="1">
        <f t="shared" si="18"/>
        <v>2026</v>
      </c>
      <c r="D585" s="1" t="str">
        <f>"Q" &amp;ROUNDUP(MONTH(SalesDataTable[[#This Row],[Order Date]])/3,0)</f>
        <v>Q2</v>
      </c>
      <c r="E585" s="1">
        <f t="shared" si="19"/>
        <v>4</v>
      </c>
      <c r="F585" s="1" t="str">
        <f>TEXT(SalesDataTable[[#This Row],[Order Date]],"MMM")</f>
        <v>Apr</v>
      </c>
      <c r="G585" s="6" t="s">
        <v>23</v>
      </c>
      <c r="H585" s="6" t="s">
        <v>58</v>
      </c>
      <c r="I585" s="6" t="s">
        <v>19</v>
      </c>
      <c r="J585" s="6" t="s">
        <v>30</v>
      </c>
      <c r="K585" s="6" t="s">
        <v>31</v>
      </c>
      <c r="L585" s="6" t="s">
        <v>49</v>
      </c>
      <c r="M585" s="11">
        <v>1</v>
      </c>
      <c r="N585" s="8">
        <v>46.68</v>
      </c>
      <c r="O585" s="9">
        <v>0.05</v>
      </c>
      <c r="P585" s="8">
        <v>18.350000000000001</v>
      </c>
      <c r="Q585" s="8">
        <v>44.345999999999997</v>
      </c>
      <c r="R585" s="8">
        <v>18.350000000000001</v>
      </c>
      <c r="S585" s="8">
        <v>25.995999999999995</v>
      </c>
      <c r="T585" s="10">
        <v>0.58620845172056102</v>
      </c>
      <c r="U585" s="7"/>
      <c r="V585" s="10"/>
      <c r="W585" s="11"/>
      <c r="X585" s="10"/>
    </row>
    <row r="586" spans="1:24" ht="15.6">
      <c r="A586" s="4">
        <v>3320</v>
      </c>
      <c r="B586" s="5">
        <v>46128</v>
      </c>
      <c r="C586" s="1">
        <f t="shared" si="18"/>
        <v>2026</v>
      </c>
      <c r="D586" s="1" t="str">
        <f>"Q" &amp;ROUNDUP(MONTH(SalesDataTable[[#This Row],[Order Date]])/3,0)</f>
        <v>Q2</v>
      </c>
      <c r="E586" s="1">
        <f t="shared" si="19"/>
        <v>4</v>
      </c>
      <c r="F586" s="1" t="str">
        <f>TEXT(SalesDataTable[[#This Row],[Order Date]],"MMM")</f>
        <v>Apr</v>
      </c>
      <c r="G586" s="6" t="s">
        <v>28</v>
      </c>
      <c r="H586" s="6" t="s">
        <v>69</v>
      </c>
      <c r="I586" s="6" t="s">
        <v>19</v>
      </c>
      <c r="J586" s="6" t="s">
        <v>33</v>
      </c>
      <c r="K586" s="6" t="s">
        <v>31</v>
      </c>
      <c r="L586" s="6" t="s">
        <v>65</v>
      </c>
      <c r="M586" s="11">
        <v>5</v>
      </c>
      <c r="N586" s="8">
        <v>164.31</v>
      </c>
      <c r="O586" s="9">
        <v>0.05</v>
      </c>
      <c r="P586" s="8">
        <v>85.41</v>
      </c>
      <c r="Q586" s="8">
        <v>780.47249999999997</v>
      </c>
      <c r="R586" s="8">
        <v>427.04999999999995</v>
      </c>
      <c r="S586" s="8">
        <v>353.42250000000001</v>
      </c>
      <c r="T586" s="10">
        <v>0.45283145786686912</v>
      </c>
      <c r="U586" s="7"/>
      <c r="V586" s="10"/>
      <c r="W586" s="11"/>
      <c r="X586" s="10"/>
    </row>
    <row r="587" spans="1:24" ht="15.6">
      <c r="A587" s="4">
        <v>3321</v>
      </c>
      <c r="B587" s="5">
        <v>46128</v>
      </c>
      <c r="C587" s="1">
        <f t="shared" si="18"/>
        <v>2026</v>
      </c>
      <c r="D587" s="1" t="str">
        <f>"Q" &amp;ROUNDUP(MONTH(SalesDataTable[[#This Row],[Order Date]])/3,0)</f>
        <v>Q2</v>
      </c>
      <c r="E587" s="1">
        <f t="shared" si="19"/>
        <v>4</v>
      </c>
      <c r="F587" s="1" t="str">
        <f>TEXT(SalesDataTable[[#This Row],[Order Date]],"MMM")</f>
        <v>Apr</v>
      </c>
      <c r="G587" s="6" t="s">
        <v>23</v>
      </c>
      <c r="H587" s="6" t="s">
        <v>44</v>
      </c>
      <c r="I587" s="6" t="s">
        <v>19</v>
      </c>
      <c r="J587" s="6" t="s">
        <v>33</v>
      </c>
      <c r="K587" s="6" t="s">
        <v>31</v>
      </c>
      <c r="L587" s="6" t="s">
        <v>32</v>
      </c>
      <c r="M587" s="11">
        <v>3</v>
      </c>
      <c r="N587" s="8">
        <v>35.57</v>
      </c>
      <c r="O587" s="9">
        <v>0</v>
      </c>
      <c r="P587" s="8">
        <v>13.67</v>
      </c>
      <c r="Q587" s="8">
        <v>106.71000000000001</v>
      </c>
      <c r="R587" s="8">
        <v>41.01</v>
      </c>
      <c r="S587" s="8">
        <v>65.700000000000017</v>
      </c>
      <c r="T587" s="10">
        <v>0.61568737700309262</v>
      </c>
      <c r="U587" s="7"/>
      <c r="V587" s="10"/>
      <c r="W587" s="11"/>
      <c r="X587" s="10"/>
    </row>
    <row r="588" spans="1:24" ht="15.6">
      <c r="A588" s="4">
        <v>5181</v>
      </c>
      <c r="B588" s="5">
        <v>46128</v>
      </c>
      <c r="C588" s="1">
        <f t="shared" si="18"/>
        <v>2026</v>
      </c>
      <c r="D588" s="1" t="str">
        <f>"Q" &amp;ROUNDUP(MONTH(SalesDataTable[[#This Row],[Order Date]])/3,0)</f>
        <v>Q2</v>
      </c>
      <c r="E588" s="1">
        <f t="shared" si="19"/>
        <v>4</v>
      </c>
      <c r="F588" s="1" t="str">
        <f>TEXT(SalesDataTable[[#This Row],[Order Date]],"MMM")</f>
        <v>Apr</v>
      </c>
      <c r="G588" s="6" t="s">
        <v>17</v>
      </c>
      <c r="H588" s="6" t="s">
        <v>18</v>
      </c>
      <c r="I588" s="6" t="s">
        <v>45</v>
      </c>
      <c r="J588" s="6" t="s">
        <v>30</v>
      </c>
      <c r="K588" s="6" t="s">
        <v>31</v>
      </c>
      <c r="L588" s="6" t="s">
        <v>49</v>
      </c>
      <c r="M588" s="11">
        <v>2</v>
      </c>
      <c r="N588" s="8">
        <v>45.51</v>
      </c>
      <c r="O588" s="9">
        <v>0.1</v>
      </c>
      <c r="P588" s="8">
        <v>18.809999999999999</v>
      </c>
      <c r="Q588" s="8">
        <v>81.917999999999992</v>
      </c>
      <c r="R588" s="8">
        <v>37.619999999999997</v>
      </c>
      <c r="S588" s="8">
        <v>44.297999999999995</v>
      </c>
      <c r="T588" s="10">
        <v>0.54076027246758951</v>
      </c>
      <c r="U588" s="7"/>
      <c r="V588" s="10"/>
      <c r="W588" s="11"/>
      <c r="X588" s="10"/>
    </row>
    <row r="589" spans="1:24" ht="15.6">
      <c r="A589" s="4">
        <v>5187</v>
      </c>
      <c r="B589" s="5">
        <v>46128</v>
      </c>
      <c r="C589" s="1">
        <f t="shared" si="18"/>
        <v>2026</v>
      </c>
      <c r="D589" s="1" t="str">
        <f>"Q" &amp;ROUNDUP(MONTH(SalesDataTable[[#This Row],[Order Date]])/3,0)</f>
        <v>Q2</v>
      </c>
      <c r="E589" s="1">
        <f t="shared" si="19"/>
        <v>4</v>
      </c>
      <c r="F589" s="1" t="str">
        <f>TEXT(SalesDataTable[[#This Row],[Order Date]],"MMM")</f>
        <v>Apr</v>
      </c>
      <c r="G589" s="6" t="s">
        <v>37</v>
      </c>
      <c r="H589" s="6" t="s">
        <v>50</v>
      </c>
      <c r="I589" s="6" t="s">
        <v>19</v>
      </c>
      <c r="J589" s="6" t="s">
        <v>20</v>
      </c>
      <c r="K589" s="6" t="s">
        <v>40</v>
      </c>
      <c r="L589" s="6" t="s">
        <v>46</v>
      </c>
      <c r="M589" s="11">
        <v>2</v>
      </c>
      <c r="N589" s="8">
        <v>198.32</v>
      </c>
      <c r="O589" s="9">
        <v>0</v>
      </c>
      <c r="P589" s="8">
        <v>106.8</v>
      </c>
      <c r="Q589" s="8">
        <v>396.64</v>
      </c>
      <c r="R589" s="8">
        <v>213.6</v>
      </c>
      <c r="S589" s="8">
        <v>183.04</v>
      </c>
      <c r="T589" s="10">
        <v>0.46147640177490923</v>
      </c>
      <c r="U589" s="7"/>
      <c r="V589" s="10"/>
      <c r="W589" s="11"/>
      <c r="X589" s="10"/>
    </row>
    <row r="590" spans="1:24" ht="15.6">
      <c r="A590" s="4">
        <v>605</v>
      </c>
      <c r="B590" s="5">
        <v>46129</v>
      </c>
      <c r="C590" s="1">
        <f t="shared" si="18"/>
        <v>2026</v>
      </c>
      <c r="D590" s="1" t="str">
        <f>"Q" &amp;ROUNDUP(MONTH(SalesDataTable[[#This Row],[Order Date]])/3,0)</f>
        <v>Q2</v>
      </c>
      <c r="E590" s="1">
        <f t="shared" si="19"/>
        <v>4</v>
      </c>
      <c r="F590" s="1" t="str">
        <f>TEXT(SalesDataTable[[#This Row],[Order Date]],"MMM")</f>
        <v>Apr</v>
      </c>
      <c r="G590" s="6" t="s">
        <v>37</v>
      </c>
      <c r="H590" s="6" t="s">
        <v>50</v>
      </c>
      <c r="I590" s="6" t="s">
        <v>45</v>
      </c>
      <c r="J590" s="6" t="s">
        <v>33</v>
      </c>
      <c r="K590" s="6" t="s">
        <v>31</v>
      </c>
      <c r="L590" s="6" t="s">
        <v>61</v>
      </c>
      <c r="M590" s="11">
        <v>2</v>
      </c>
      <c r="N590" s="8">
        <v>130.94</v>
      </c>
      <c r="O590" s="9">
        <v>0</v>
      </c>
      <c r="P590" s="8">
        <v>67.459999999999994</v>
      </c>
      <c r="Q590" s="8">
        <v>261.88</v>
      </c>
      <c r="R590" s="8">
        <v>134.91999999999999</v>
      </c>
      <c r="S590" s="8">
        <v>126.96000000000001</v>
      </c>
      <c r="T590" s="10">
        <v>0.48480219948067821</v>
      </c>
      <c r="U590" s="7"/>
      <c r="V590" s="10"/>
      <c r="W590" s="11"/>
      <c r="X590" s="10"/>
    </row>
    <row r="591" spans="1:24" ht="15.6">
      <c r="A591" s="4">
        <v>3244</v>
      </c>
      <c r="B591" s="5">
        <v>46129</v>
      </c>
      <c r="C591" s="1">
        <f t="shared" si="18"/>
        <v>2026</v>
      </c>
      <c r="D591" s="1" t="str">
        <f>"Q" &amp;ROUNDUP(MONTH(SalesDataTable[[#This Row],[Order Date]])/3,0)</f>
        <v>Q2</v>
      </c>
      <c r="E591" s="1">
        <f t="shared" si="19"/>
        <v>4</v>
      </c>
      <c r="F591" s="1" t="str">
        <f>TEXT(SalesDataTable[[#This Row],[Order Date]],"MMM")</f>
        <v>Apr</v>
      </c>
      <c r="G591" s="6" t="s">
        <v>23</v>
      </c>
      <c r="H591" s="6" t="s">
        <v>58</v>
      </c>
      <c r="I591" s="6" t="s">
        <v>45</v>
      </c>
      <c r="J591" s="6" t="s">
        <v>20</v>
      </c>
      <c r="K591" s="6" t="s">
        <v>31</v>
      </c>
      <c r="L591" s="6" t="s">
        <v>61</v>
      </c>
      <c r="M591" s="11">
        <v>1</v>
      </c>
      <c r="N591" s="8">
        <v>131.62</v>
      </c>
      <c r="O591" s="9">
        <v>0</v>
      </c>
      <c r="P591" s="8">
        <v>66.95</v>
      </c>
      <c r="Q591" s="8">
        <v>131.62</v>
      </c>
      <c r="R591" s="8">
        <v>66.95</v>
      </c>
      <c r="S591" s="8">
        <v>64.67</v>
      </c>
      <c r="T591" s="10">
        <v>0.49133870232487464</v>
      </c>
      <c r="U591" s="7"/>
      <c r="V591" s="10"/>
      <c r="W591" s="11"/>
      <c r="X591" s="10"/>
    </row>
    <row r="592" spans="1:24" ht="15.6">
      <c r="A592" s="4">
        <v>4047</v>
      </c>
      <c r="B592" s="5">
        <v>46129</v>
      </c>
      <c r="C592" s="1">
        <f t="shared" si="18"/>
        <v>2026</v>
      </c>
      <c r="D592" s="1" t="str">
        <f>"Q" &amp;ROUNDUP(MONTH(SalesDataTable[[#This Row],[Order Date]])/3,0)</f>
        <v>Q2</v>
      </c>
      <c r="E592" s="1">
        <f t="shared" si="19"/>
        <v>4</v>
      </c>
      <c r="F592" s="1" t="str">
        <f>TEXT(SalesDataTable[[#This Row],[Order Date]],"MMM")</f>
        <v>Apr</v>
      </c>
      <c r="G592" s="6" t="s">
        <v>17</v>
      </c>
      <c r="H592" s="6" t="s">
        <v>18</v>
      </c>
      <c r="I592" s="6" t="s">
        <v>25</v>
      </c>
      <c r="J592" s="6" t="s">
        <v>33</v>
      </c>
      <c r="K592" s="6" t="s">
        <v>31</v>
      </c>
      <c r="L592" s="6" t="s">
        <v>65</v>
      </c>
      <c r="M592" s="11">
        <v>8</v>
      </c>
      <c r="N592" s="8">
        <v>168.34</v>
      </c>
      <c r="O592" s="9">
        <v>0.15</v>
      </c>
      <c r="P592" s="8">
        <v>88.7</v>
      </c>
      <c r="Q592" s="8">
        <v>1144.712</v>
      </c>
      <c r="R592" s="8">
        <v>709.6</v>
      </c>
      <c r="S592" s="8">
        <v>435.11199999999997</v>
      </c>
      <c r="T592" s="10">
        <v>0.38010608781946897</v>
      </c>
      <c r="U592" s="7"/>
      <c r="V592" s="10"/>
      <c r="W592" s="11"/>
      <c r="X592" s="10"/>
    </row>
    <row r="593" spans="1:24" ht="15.6">
      <c r="A593" s="4">
        <v>4101</v>
      </c>
      <c r="B593" s="5">
        <v>46129</v>
      </c>
      <c r="C593" s="1">
        <f t="shared" si="18"/>
        <v>2026</v>
      </c>
      <c r="D593" s="1" t="str">
        <f>"Q" &amp;ROUNDUP(MONTH(SalesDataTable[[#This Row],[Order Date]])/3,0)</f>
        <v>Q2</v>
      </c>
      <c r="E593" s="1">
        <f t="shared" si="19"/>
        <v>4</v>
      </c>
      <c r="F593" s="1" t="str">
        <f>TEXT(SalesDataTable[[#This Row],[Order Date]],"MMM")</f>
        <v>Apr</v>
      </c>
      <c r="G593" s="6" t="s">
        <v>23</v>
      </c>
      <c r="H593" s="6" t="s">
        <v>44</v>
      </c>
      <c r="I593" s="6" t="s">
        <v>19</v>
      </c>
      <c r="J593" s="6" t="s">
        <v>20</v>
      </c>
      <c r="K593" s="6" t="s">
        <v>40</v>
      </c>
      <c r="L593" s="6" t="s">
        <v>57</v>
      </c>
      <c r="M593" s="11">
        <v>1</v>
      </c>
      <c r="N593" s="8">
        <v>81.040000000000006</v>
      </c>
      <c r="O593" s="9">
        <v>0</v>
      </c>
      <c r="P593" s="8">
        <v>39.97</v>
      </c>
      <c r="Q593" s="8">
        <v>81.040000000000006</v>
      </c>
      <c r="R593" s="8">
        <v>39.97</v>
      </c>
      <c r="S593" s="8">
        <v>41.070000000000007</v>
      </c>
      <c r="T593" s="10">
        <v>0.50678677196446209</v>
      </c>
      <c r="U593" s="7"/>
      <c r="V593" s="10"/>
      <c r="W593" s="11"/>
      <c r="X593" s="10"/>
    </row>
    <row r="594" spans="1:24" ht="15.6">
      <c r="A594" s="4">
        <v>4537</v>
      </c>
      <c r="B594" s="5">
        <v>46129</v>
      </c>
      <c r="C594" s="1">
        <f t="shared" si="18"/>
        <v>2026</v>
      </c>
      <c r="D594" s="1" t="str">
        <f>"Q" &amp;ROUNDUP(MONTH(SalesDataTable[[#This Row],[Order Date]])/3,0)</f>
        <v>Q2</v>
      </c>
      <c r="E594" s="1">
        <f t="shared" si="19"/>
        <v>4</v>
      </c>
      <c r="F594" s="1" t="str">
        <f>TEXT(SalesDataTable[[#This Row],[Order Date]],"MMM")</f>
        <v>Apr</v>
      </c>
      <c r="G594" s="6" t="s">
        <v>37</v>
      </c>
      <c r="H594" s="6" t="s">
        <v>50</v>
      </c>
      <c r="I594" s="6" t="s">
        <v>19</v>
      </c>
      <c r="J594" s="6" t="s">
        <v>33</v>
      </c>
      <c r="K594" s="6" t="s">
        <v>40</v>
      </c>
      <c r="L594" s="6" t="s">
        <v>57</v>
      </c>
      <c r="M594" s="11">
        <v>3</v>
      </c>
      <c r="N594" s="8">
        <v>81.53</v>
      </c>
      <c r="O594" s="9">
        <v>0.05</v>
      </c>
      <c r="P594" s="8">
        <v>38.630000000000003</v>
      </c>
      <c r="Q594" s="8">
        <v>232.3605</v>
      </c>
      <c r="R594" s="8">
        <v>115.89000000000001</v>
      </c>
      <c r="S594" s="8">
        <v>116.47049999999999</v>
      </c>
      <c r="T594" s="10">
        <v>0.50124913657872139</v>
      </c>
      <c r="U594" s="7"/>
      <c r="V594" s="10"/>
      <c r="W594" s="11"/>
      <c r="X594" s="10"/>
    </row>
    <row r="595" spans="1:24" ht="15.6">
      <c r="A595" s="4">
        <v>754</v>
      </c>
      <c r="B595" s="5">
        <v>46130</v>
      </c>
      <c r="C595" s="1">
        <f t="shared" si="18"/>
        <v>2026</v>
      </c>
      <c r="D595" s="1" t="str">
        <f>"Q" &amp;ROUNDUP(MONTH(SalesDataTable[[#This Row],[Order Date]])/3,0)</f>
        <v>Q2</v>
      </c>
      <c r="E595" s="1">
        <f t="shared" si="19"/>
        <v>4</v>
      </c>
      <c r="F595" s="1" t="str">
        <f>TEXT(SalesDataTable[[#This Row],[Order Date]],"MMM")</f>
        <v>Apr</v>
      </c>
      <c r="G595" s="6" t="s">
        <v>28</v>
      </c>
      <c r="H595" s="6" t="s">
        <v>56</v>
      </c>
      <c r="I595" s="6" t="s">
        <v>45</v>
      </c>
      <c r="J595" s="6" t="s">
        <v>20</v>
      </c>
      <c r="K595" s="6" t="s">
        <v>21</v>
      </c>
      <c r="L595" s="6" t="s">
        <v>47</v>
      </c>
      <c r="M595" s="11">
        <v>3</v>
      </c>
      <c r="N595" s="8">
        <v>104.8</v>
      </c>
      <c r="O595" s="9">
        <v>0.1</v>
      </c>
      <c r="P595" s="8">
        <v>50.59</v>
      </c>
      <c r="Q595" s="8">
        <v>282.95999999999998</v>
      </c>
      <c r="R595" s="8">
        <v>151.77000000000001</v>
      </c>
      <c r="S595" s="8">
        <v>131.18999999999997</v>
      </c>
      <c r="T595" s="10">
        <v>0.46363443596268017</v>
      </c>
      <c r="U595" s="7"/>
      <c r="V595" s="10"/>
      <c r="W595" s="11"/>
      <c r="X595" s="10"/>
    </row>
    <row r="596" spans="1:24" ht="15.6">
      <c r="A596" s="4">
        <v>1340</v>
      </c>
      <c r="B596" s="5">
        <v>46130</v>
      </c>
      <c r="C596" s="1">
        <f t="shared" si="18"/>
        <v>2026</v>
      </c>
      <c r="D596" s="1" t="str">
        <f>"Q" &amp;ROUNDUP(MONTH(SalesDataTable[[#This Row],[Order Date]])/3,0)</f>
        <v>Q2</v>
      </c>
      <c r="E596" s="1">
        <f t="shared" si="19"/>
        <v>4</v>
      </c>
      <c r="F596" s="1" t="str">
        <f>TEXT(SalesDataTable[[#This Row],[Order Date]],"MMM")</f>
        <v>Apr</v>
      </c>
      <c r="G596" s="6" t="s">
        <v>37</v>
      </c>
      <c r="H596" s="6" t="s">
        <v>50</v>
      </c>
      <c r="I596" s="6" t="s">
        <v>19</v>
      </c>
      <c r="J596" s="6" t="s">
        <v>30</v>
      </c>
      <c r="K596" s="6" t="s">
        <v>51</v>
      </c>
      <c r="L596" s="6" t="s">
        <v>62</v>
      </c>
      <c r="M596" s="11">
        <v>2</v>
      </c>
      <c r="N596" s="8">
        <v>51.24</v>
      </c>
      <c r="O596" s="9">
        <v>0</v>
      </c>
      <c r="P596" s="8">
        <v>22.52</v>
      </c>
      <c r="Q596" s="8">
        <v>102.48</v>
      </c>
      <c r="R596" s="8">
        <v>45.04</v>
      </c>
      <c r="S596" s="8">
        <v>57.440000000000005</v>
      </c>
      <c r="T596" s="10">
        <v>0.56049960967993762</v>
      </c>
      <c r="U596" s="7"/>
      <c r="V596" s="10"/>
      <c r="W596" s="11"/>
      <c r="X596" s="10"/>
    </row>
    <row r="597" spans="1:24" ht="15.6">
      <c r="A597" s="4">
        <v>1444</v>
      </c>
      <c r="B597" s="5">
        <v>46130</v>
      </c>
      <c r="C597" s="1">
        <f t="shared" si="18"/>
        <v>2026</v>
      </c>
      <c r="D597" s="1" t="str">
        <f>"Q" &amp;ROUNDUP(MONTH(SalesDataTable[[#This Row],[Order Date]])/3,0)</f>
        <v>Q2</v>
      </c>
      <c r="E597" s="1">
        <f t="shared" si="19"/>
        <v>4</v>
      </c>
      <c r="F597" s="1" t="str">
        <f>TEXT(SalesDataTable[[#This Row],[Order Date]],"MMM")</f>
        <v>Apr</v>
      </c>
      <c r="G597" s="6" t="s">
        <v>28</v>
      </c>
      <c r="H597" s="6" t="s">
        <v>56</v>
      </c>
      <c r="I597" s="6" t="s">
        <v>36</v>
      </c>
      <c r="J597" s="6" t="s">
        <v>20</v>
      </c>
      <c r="K597" s="6" t="s">
        <v>40</v>
      </c>
      <c r="L597" s="6" t="s">
        <v>68</v>
      </c>
      <c r="M597" s="11">
        <v>1</v>
      </c>
      <c r="N597" s="8">
        <v>120.52</v>
      </c>
      <c r="O597" s="9">
        <v>0.1</v>
      </c>
      <c r="P597" s="8">
        <v>59.01</v>
      </c>
      <c r="Q597" s="8">
        <v>108.468</v>
      </c>
      <c r="R597" s="8">
        <v>59.01</v>
      </c>
      <c r="S597" s="8">
        <v>49.458000000000006</v>
      </c>
      <c r="T597" s="10">
        <v>0.45596858059519862</v>
      </c>
      <c r="U597" s="7"/>
      <c r="V597" s="10"/>
      <c r="W597" s="11"/>
      <c r="X597" s="10"/>
    </row>
    <row r="598" spans="1:24" ht="15.6">
      <c r="A598" s="4">
        <v>2390</v>
      </c>
      <c r="B598" s="5">
        <v>46130</v>
      </c>
      <c r="C598" s="1">
        <f t="shared" si="18"/>
        <v>2026</v>
      </c>
      <c r="D598" s="1" t="str">
        <f>"Q" &amp;ROUNDUP(MONTH(SalesDataTable[[#This Row],[Order Date]])/3,0)</f>
        <v>Q2</v>
      </c>
      <c r="E598" s="1">
        <f t="shared" si="19"/>
        <v>4</v>
      </c>
      <c r="F598" s="1" t="str">
        <f>TEXT(SalesDataTable[[#This Row],[Order Date]],"MMM")</f>
        <v>Apr</v>
      </c>
      <c r="G598" s="6" t="s">
        <v>37</v>
      </c>
      <c r="H598" s="6" t="s">
        <v>50</v>
      </c>
      <c r="I598" s="6" t="s">
        <v>36</v>
      </c>
      <c r="J598" s="6" t="s">
        <v>20</v>
      </c>
      <c r="K598" s="6" t="s">
        <v>40</v>
      </c>
      <c r="L598" s="6" t="s">
        <v>57</v>
      </c>
      <c r="M598" s="11">
        <v>1</v>
      </c>
      <c r="N598" s="8">
        <v>80.98</v>
      </c>
      <c r="O598" s="9">
        <v>0</v>
      </c>
      <c r="P598" s="8">
        <v>40.19</v>
      </c>
      <c r="Q598" s="8">
        <v>80.98</v>
      </c>
      <c r="R598" s="8">
        <v>40.19</v>
      </c>
      <c r="S598" s="8">
        <v>40.790000000000006</v>
      </c>
      <c r="T598" s="10">
        <v>0.50370461842430236</v>
      </c>
      <c r="U598" s="7"/>
      <c r="V598" s="10"/>
      <c r="W598" s="11"/>
      <c r="X598" s="10"/>
    </row>
    <row r="599" spans="1:24" ht="15.6">
      <c r="A599" s="4">
        <v>3076</v>
      </c>
      <c r="B599" s="5">
        <v>46130</v>
      </c>
      <c r="C599" s="1">
        <f t="shared" si="18"/>
        <v>2026</v>
      </c>
      <c r="D599" s="1" t="str">
        <f>"Q" &amp;ROUNDUP(MONTH(SalesDataTable[[#This Row],[Order Date]])/3,0)</f>
        <v>Q2</v>
      </c>
      <c r="E599" s="1">
        <f t="shared" si="19"/>
        <v>4</v>
      </c>
      <c r="F599" s="1" t="str">
        <f>TEXT(SalesDataTable[[#This Row],[Order Date]],"MMM")</f>
        <v>Apr</v>
      </c>
      <c r="G599" s="6" t="s">
        <v>28</v>
      </c>
      <c r="H599" s="6" t="s">
        <v>29</v>
      </c>
      <c r="I599" s="6" t="s">
        <v>19</v>
      </c>
      <c r="J599" s="6" t="s">
        <v>33</v>
      </c>
      <c r="K599" s="6" t="s">
        <v>40</v>
      </c>
      <c r="L599" s="6" t="s">
        <v>57</v>
      </c>
      <c r="M599" s="11">
        <v>2</v>
      </c>
      <c r="N599" s="8">
        <v>82.58</v>
      </c>
      <c r="O599" s="9">
        <v>0.1</v>
      </c>
      <c r="P599" s="8">
        <v>39.93</v>
      </c>
      <c r="Q599" s="8">
        <v>148.64400000000001</v>
      </c>
      <c r="R599" s="8">
        <v>79.86</v>
      </c>
      <c r="S599" s="8">
        <v>68.784000000000006</v>
      </c>
      <c r="T599" s="10">
        <v>0.46274319851457174</v>
      </c>
      <c r="U599" s="7"/>
      <c r="V599" s="10"/>
      <c r="W599" s="11"/>
      <c r="X599" s="10"/>
    </row>
    <row r="600" spans="1:24" ht="15.6">
      <c r="A600" s="4">
        <v>3157</v>
      </c>
      <c r="B600" s="5">
        <v>46130</v>
      </c>
      <c r="C600" s="1">
        <f t="shared" si="18"/>
        <v>2026</v>
      </c>
      <c r="D600" s="1" t="str">
        <f>"Q" &amp;ROUNDUP(MONTH(SalesDataTable[[#This Row],[Order Date]])/3,0)</f>
        <v>Q2</v>
      </c>
      <c r="E600" s="1">
        <f t="shared" si="19"/>
        <v>4</v>
      </c>
      <c r="F600" s="1" t="str">
        <f>TEXT(SalesDataTable[[#This Row],[Order Date]],"MMM")</f>
        <v>Apr</v>
      </c>
      <c r="G600" s="6" t="s">
        <v>37</v>
      </c>
      <c r="H600" s="6" t="s">
        <v>50</v>
      </c>
      <c r="I600" s="6" t="s">
        <v>19</v>
      </c>
      <c r="J600" s="6" t="s">
        <v>30</v>
      </c>
      <c r="K600" s="6" t="s">
        <v>40</v>
      </c>
      <c r="L600" s="6" t="s">
        <v>46</v>
      </c>
      <c r="M600" s="11">
        <v>2</v>
      </c>
      <c r="N600" s="8">
        <v>200.36</v>
      </c>
      <c r="O600" s="9">
        <v>0</v>
      </c>
      <c r="P600" s="8">
        <v>105.12</v>
      </c>
      <c r="Q600" s="8">
        <v>400.72</v>
      </c>
      <c r="R600" s="8">
        <v>210.24</v>
      </c>
      <c r="S600" s="8">
        <v>190.48000000000002</v>
      </c>
      <c r="T600" s="10">
        <v>0.47534438011579161</v>
      </c>
      <c r="U600" s="7"/>
      <c r="V600" s="10"/>
      <c r="W600" s="11"/>
      <c r="X600" s="10"/>
    </row>
    <row r="601" spans="1:24" ht="15.6">
      <c r="A601" s="4">
        <v>4516</v>
      </c>
      <c r="B601" s="5">
        <v>46130</v>
      </c>
      <c r="C601" s="1">
        <f t="shared" si="18"/>
        <v>2026</v>
      </c>
      <c r="D601" s="1" t="str">
        <f>"Q" &amp;ROUNDUP(MONTH(SalesDataTable[[#This Row],[Order Date]])/3,0)</f>
        <v>Q2</v>
      </c>
      <c r="E601" s="1">
        <f t="shared" si="19"/>
        <v>4</v>
      </c>
      <c r="F601" s="1" t="str">
        <f>TEXT(SalesDataTable[[#This Row],[Order Date]],"MMM")</f>
        <v>Apr</v>
      </c>
      <c r="G601" s="6" t="s">
        <v>28</v>
      </c>
      <c r="H601" s="6" t="s">
        <v>42</v>
      </c>
      <c r="I601" s="6" t="s">
        <v>19</v>
      </c>
      <c r="J601" s="6" t="s">
        <v>20</v>
      </c>
      <c r="K601" s="6" t="s">
        <v>40</v>
      </c>
      <c r="L601" s="6" t="s">
        <v>46</v>
      </c>
      <c r="M601" s="11">
        <v>1</v>
      </c>
      <c r="N601" s="8">
        <v>196.24</v>
      </c>
      <c r="O601" s="9">
        <v>0</v>
      </c>
      <c r="P601" s="8">
        <v>106.34</v>
      </c>
      <c r="Q601" s="8">
        <v>196.24</v>
      </c>
      <c r="R601" s="8">
        <v>106.34</v>
      </c>
      <c r="S601" s="8">
        <v>89.9</v>
      </c>
      <c r="T601" s="10">
        <v>0.45811251528740321</v>
      </c>
      <c r="U601" s="7"/>
      <c r="V601" s="10"/>
      <c r="W601" s="11"/>
      <c r="X601" s="10"/>
    </row>
    <row r="602" spans="1:24" ht="15.6">
      <c r="A602" s="4">
        <v>5119</v>
      </c>
      <c r="B602" s="5">
        <v>46130</v>
      </c>
      <c r="C602" s="1">
        <f t="shared" si="18"/>
        <v>2026</v>
      </c>
      <c r="D602" s="1" t="str">
        <f>"Q" &amp;ROUNDUP(MONTH(SalesDataTable[[#This Row],[Order Date]])/3,0)</f>
        <v>Q2</v>
      </c>
      <c r="E602" s="1">
        <f t="shared" si="19"/>
        <v>4</v>
      </c>
      <c r="F602" s="1" t="str">
        <f>TEXT(SalesDataTable[[#This Row],[Order Date]],"MMM")</f>
        <v>Apr</v>
      </c>
      <c r="G602" s="6" t="s">
        <v>17</v>
      </c>
      <c r="H602" s="6" t="s">
        <v>67</v>
      </c>
      <c r="I602" s="6" t="s">
        <v>19</v>
      </c>
      <c r="J602" s="6" t="s">
        <v>33</v>
      </c>
      <c r="K602" s="6" t="s">
        <v>26</v>
      </c>
      <c r="L602" s="6" t="s">
        <v>27</v>
      </c>
      <c r="M602" s="11">
        <v>1</v>
      </c>
      <c r="N602" s="8">
        <v>93.32</v>
      </c>
      <c r="O602" s="9">
        <v>0</v>
      </c>
      <c r="P602" s="8">
        <v>44.82</v>
      </c>
      <c r="Q602" s="8">
        <v>93.32</v>
      </c>
      <c r="R602" s="8">
        <v>44.82</v>
      </c>
      <c r="S602" s="8">
        <v>48.499999999999993</v>
      </c>
      <c r="T602" s="10">
        <v>0.51971710244320612</v>
      </c>
      <c r="U602" s="7"/>
      <c r="V602" s="10"/>
      <c r="W602" s="11"/>
      <c r="X602" s="10"/>
    </row>
    <row r="603" spans="1:24" ht="15.6">
      <c r="A603" s="4">
        <v>125</v>
      </c>
      <c r="B603" s="5">
        <v>46131</v>
      </c>
      <c r="C603" s="1">
        <f t="shared" si="18"/>
        <v>2026</v>
      </c>
      <c r="D603" s="1" t="str">
        <f>"Q" &amp;ROUNDUP(MONTH(SalesDataTable[[#This Row],[Order Date]])/3,0)</f>
        <v>Q2</v>
      </c>
      <c r="E603" s="1">
        <f t="shared" si="19"/>
        <v>4</v>
      </c>
      <c r="F603" s="1" t="str">
        <f>TEXT(SalesDataTable[[#This Row],[Order Date]],"MMM")</f>
        <v>Apr</v>
      </c>
      <c r="G603" s="6" t="s">
        <v>37</v>
      </c>
      <c r="H603" s="6" t="s">
        <v>48</v>
      </c>
      <c r="I603" s="6" t="s">
        <v>19</v>
      </c>
      <c r="J603" s="6" t="s">
        <v>20</v>
      </c>
      <c r="K603" s="6" t="s">
        <v>21</v>
      </c>
      <c r="L603" s="6" t="s">
        <v>47</v>
      </c>
      <c r="M603" s="11">
        <v>2</v>
      </c>
      <c r="N603" s="8">
        <v>101.61</v>
      </c>
      <c r="O603" s="9">
        <v>0</v>
      </c>
      <c r="P603" s="8">
        <v>49.9</v>
      </c>
      <c r="Q603" s="8">
        <v>203.22</v>
      </c>
      <c r="R603" s="8">
        <v>99.8</v>
      </c>
      <c r="S603" s="8">
        <v>103.42</v>
      </c>
      <c r="T603" s="10">
        <v>0.50890660368074014</v>
      </c>
      <c r="U603" s="7"/>
      <c r="V603" s="10"/>
      <c r="W603" s="11"/>
      <c r="X603" s="10"/>
    </row>
    <row r="604" spans="1:24" ht="15.6">
      <c r="A604" s="4">
        <v>728</v>
      </c>
      <c r="B604" s="5">
        <v>46131</v>
      </c>
      <c r="C604" s="1">
        <f t="shared" si="18"/>
        <v>2026</v>
      </c>
      <c r="D604" s="1" t="str">
        <f>"Q" &amp;ROUNDUP(MONTH(SalesDataTable[[#This Row],[Order Date]])/3,0)</f>
        <v>Q2</v>
      </c>
      <c r="E604" s="1">
        <f t="shared" si="19"/>
        <v>4</v>
      </c>
      <c r="F604" s="1" t="str">
        <f>TEXT(SalesDataTable[[#This Row],[Order Date]],"MMM")</f>
        <v>Apr</v>
      </c>
      <c r="G604" s="6" t="s">
        <v>23</v>
      </c>
      <c r="H604" s="6" t="s">
        <v>66</v>
      </c>
      <c r="I604" s="6" t="s">
        <v>19</v>
      </c>
      <c r="J604" s="6" t="s">
        <v>20</v>
      </c>
      <c r="K604" s="6" t="s">
        <v>21</v>
      </c>
      <c r="L604" s="6" t="s">
        <v>47</v>
      </c>
      <c r="M604" s="11">
        <v>1</v>
      </c>
      <c r="N604" s="8">
        <v>104.91</v>
      </c>
      <c r="O604" s="9">
        <v>0</v>
      </c>
      <c r="P604" s="8">
        <v>51.68</v>
      </c>
      <c r="Q604" s="8">
        <v>104.91</v>
      </c>
      <c r="R604" s="8">
        <v>51.68</v>
      </c>
      <c r="S604" s="8">
        <v>53.23</v>
      </c>
      <c r="T604" s="10">
        <v>0.50738728433895719</v>
      </c>
      <c r="U604" s="7"/>
      <c r="V604" s="10"/>
      <c r="W604" s="11"/>
      <c r="X604" s="10"/>
    </row>
    <row r="605" spans="1:24" ht="15.6">
      <c r="A605" s="4">
        <v>1271</v>
      </c>
      <c r="B605" s="5">
        <v>46131</v>
      </c>
      <c r="C605" s="1">
        <f t="shared" si="18"/>
        <v>2026</v>
      </c>
      <c r="D605" s="1" t="str">
        <f>"Q" &amp;ROUNDUP(MONTH(SalesDataTable[[#This Row],[Order Date]])/3,0)</f>
        <v>Q2</v>
      </c>
      <c r="E605" s="1">
        <f t="shared" si="19"/>
        <v>4</v>
      </c>
      <c r="F605" s="1" t="str">
        <f>TEXT(SalesDataTable[[#This Row],[Order Date]],"MMM")</f>
        <v>Apr</v>
      </c>
      <c r="G605" s="6" t="s">
        <v>28</v>
      </c>
      <c r="H605" s="6" t="s">
        <v>29</v>
      </c>
      <c r="I605" s="6" t="s">
        <v>25</v>
      </c>
      <c r="J605" s="6" t="s">
        <v>33</v>
      </c>
      <c r="K605" s="6" t="s">
        <v>51</v>
      </c>
      <c r="L605" s="6" t="s">
        <v>52</v>
      </c>
      <c r="M605" s="11">
        <v>8</v>
      </c>
      <c r="N605" s="8">
        <v>39.99</v>
      </c>
      <c r="O605" s="9">
        <v>0.15</v>
      </c>
      <c r="P605" s="8">
        <v>14.92</v>
      </c>
      <c r="Q605" s="8">
        <v>271.93200000000002</v>
      </c>
      <c r="R605" s="8">
        <v>119.36</v>
      </c>
      <c r="S605" s="8">
        <v>152.572</v>
      </c>
      <c r="T605" s="10">
        <v>0.56106673727255341</v>
      </c>
      <c r="U605" s="7"/>
      <c r="V605" s="10"/>
      <c r="W605" s="11"/>
      <c r="X605" s="10"/>
    </row>
    <row r="606" spans="1:24" ht="15.6">
      <c r="A606" s="4">
        <v>1284</v>
      </c>
      <c r="B606" s="5">
        <v>46131</v>
      </c>
      <c r="C606" s="1">
        <f t="shared" si="18"/>
        <v>2026</v>
      </c>
      <c r="D606" s="1" t="str">
        <f>"Q" &amp;ROUNDUP(MONTH(SalesDataTable[[#This Row],[Order Date]])/3,0)</f>
        <v>Q2</v>
      </c>
      <c r="E606" s="1">
        <f t="shared" si="19"/>
        <v>4</v>
      </c>
      <c r="F606" s="1" t="str">
        <f>TEXT(SalesDataTable[[#This Row],[Order Date]],"MMM")</f>
        <v>Apr</v>
      </c>
      <c r="G606" s="6" t="s">
        <v>23</v>
      </c>
      <c r="H606" s="6" t="s">
        <v>60</v>
      </c>
      <c r="I606" s="6" t="s">
        <v>36</v>
      </c>
      <c r="J606" s="6" t="s">
        <v>30</v>
      </c>
      <c r="K606" s="6" t="s">
        <v>31</v>
      </c>
      <c r="L606" s="6" t="s">
        <v>61</v>
      </c>
      <c r="M606" s="11">
        <v>1</v>
      </c>
      <c r="N606" s="8">
        <v>136.01</v>
      </c>
      <c r="O606" s="9">
        <v>0</v>
      </c>
      <c r="P606" s="8">
        <v>66.59</v>
      </c>
      <c r="Q606" s="8">
        <v>136.01</v>
      </c>
      <c r="R606" s="8">
        <v>66.59</v>
      </c>
      <c r="S606" s="8">
        <v>69.419999999999987</v>
      </c>
      <c r="T606" s="10">
        <v>0.51040364679067707</v>
      </c>
      <c r="U606" s="7"/>
      <c r="V606" s="10"/>
      <c r="W606" s="11"/>
      <c r="X606" s="10"/>
    </row>
    <row r="607" spans="1:24" ht="15.6">
      <c r="A607" s="4">
        <v>1657</v>
      </c>
      <c r="B607" s="5">
        <v>46131</v>
      </c>
      <c r="C607" s="1">
        <f t="shared" si="18"/>
        <v>2026</v>
      </c>
      <c r="D607" s="1" t="str">
        <f>"Q" &amp;ROUNDUP(MONTH(SalesDataTable[[#This Row],[Order Date]])/3,0)</f>
        <v>Q2</v>
      </c>
      <c r="E607" s="1">
        <f t="shared" si="19"/>
        <v>4</v>
      </c>
      <c r="F607" s="1" t="str">
        <f>TEXT(SalesDataTable[[#This Row],[Order Date]],"MMM")</f>
        <v>Apr</v>
      </c>
      <c r="G607" s="6" t="s">
        <v>17</v>
      </c>
      <c r="H607" s="6" t="s">
        <v>18</v>
      </c>
      <c r="I607" s="6" t="s">
        <v>25</v>
      </c>
      <c r="J607" s="6" t="s">
        <v>33</v>
      </c>
      <c r="K607" s="6" t="s">
        <v>40</v>
      </c>
      <c r="L607" s="6" t="s">
        <v>68</v>
      </c>
      <c r="M607" s="11">
        <v>15</v>
      </c>
      <c r="N607" s="8">
        <v>122.1</v>
      </c>
      <c r="O607" s="9">
        <v>0.15</v>
      </c>
      <c r="P607" s="8">
        <v>62.33</v>
      </c>
      <c r="Q607" s="8">
        <v>1556.7749999999999</v>
      </c>
      <c r="R607" s="8">
        <v>934.94999999999993</v>
      </c>
      <c r="S607" s="8">
        <v>621.82499999999993</v>
      </c>
      <c r="T607" s="10">
        <v>0.39943151707857588</v>
      </c>
      <c r="U607" s="7"/>
      <c r="V607" s="10"/>
      <c r="W607" s="11"/>
      <c r="X607" s="10"/>
    </row>
    <row r="608" spans="1:24" ht="15.6">
      <c r="A608" s="4">
        <v>2240</v>
      </c>
      <c r="B608" s="5">
        <v>46131</v>
      </c>
      <c r="C608" s="1">
        <f t="shared" si="18"/>
        <v>2026</v>
      </c>
      <c r="D608" s="1" t="str">
        <f>"Q" &amp;ROUNDUP(MONTH(SalesDataTable[[#This Row],[Order Date]])/3,0)</f>
        <v>Q2</v>
      </c>
      <c r="E608" s="1">
        <f t="shared" si="19"/>
        <v>4</v>
      </c>
      <c r="F608" s="1" t="str">
        <f>TEXT(SalesDataTable[[#This Row],[Order Date]],"MMM")</f>
        <v>Apr</v>
      </c>
      <c r="G608" s="6" t="s">
        <v>17</v>
      </c>
      <c r="H608" s="6" t="s">
        <v>67</v>
      </c>
      <c r="I608" s="6" t="s">
        <v>45</v>
      </c>
      <c r="J608" s="6" t="s">
        <v>20</v>
      </c>
      <c r="K608" s="6" t="s">
        <v>40</v>
      </c>
      <c r="L608" s="6" t="s">
        <v>41</v>
      </c>
      <c r="M608" s="11">
        <v>4</v>
      </c>
      <c r="N608" s="8">
        <v>341.75</v>
      </c>
      <c r="O608" s="9">
        <v>0.1</v>
      </c>
      <c r="P608" s="8">
        <v>191.91</v>
      </c>
      <c r="Q608" s="8">
        <v>1230.3</v>
      </c>
      <c r="R608" s="8">
        <v>767.64</v>
      </c>
      <c r="S608" s="8">
        <v>462.65999999999997</v>
      </c>
      <c r="T608" s="10">
        <v>0.37605462082418922</v>
      </c>
      <c r="U608" s="7"/>
      <c r="V608" s="10"/>
      <c r="W608" s="11"/>
      <c r="X608" s="10"/>
    </row>
    <row r="609" spans="1:24" ht="15.6">
      <c r="A609" s="4">
        <v>3050</v>
      </c>
      <c r="B609" s="5">
        <v>46131</v>
      </c>
      <c r="C609" s="1">
        <f t="shared" si="18"/>
        <v>2026</v>
      </c>
      <c r="D609" s="1" t="str">
        <f>"Q" &amp;ROUNDUP(MONTH(SalesDataTable[[#This Row],[Order Date]])/3,0)</f>
        <v>Q2</v>
      </c>
      <c r="E609" s="1">
        <f t="shared" si="19"/>
        <v>4</v>
      </c>
      <c r="F609" s="1" t="str">
        <f>TEXT(SalesDataTable[[#This Row],[Order Date]],"MMM")</f>
        <v>Apr</v>
      </c>
      <c r="G609" s="6" t="s">
        <v>37</v>
      </c>
      <c r="H609" s="6" t="s">
        <v>64</v>
      </c>
      <c r="I609" s="6" t="s">
        <v>36</v>
      </c>
      <c r="J609" s="6" t="s">
        <v>20</v>
      </c>
      <c r="K609" s="6" t="s">
        <v>26</v>
      </c>
      <c r="L609" s="6" t="s">
        <v>54</v>
      </c>
      <c r="M609" s="11">
        <v>3</v>
      </c>
      <c r="N609" s="8">
        <v>156.16</v>
      </c>
      <c r="O609" s="9">
        <v>0.05</v>
      </c>
      <c r="P609" s="8">
        <v>77.81</v>
      </c>
      <c r="Q609" s="8">
        <v>445.05599999999998</v>
      </c>
      <c r="R609" s="8">
        <v>233.43</v>
      </c>
      <c r="S609" s="8">
        <v>211.62599999999998</v>
      </c>
      <c r="T609" s="10">
        <v>0.47550420621225192</v>
      </c>
      <c r="U609" s="7"/>
      <c r="V609" s="10"/>
      <c r="W609" s="11"/>
      <c r="X609" s="10"/>
    </row>
    <row r="610" spans="1:24" ht="15.6">
      <c r="A610" s="4">
        <v>3213</v>
      </c>
      <c r="B610" s="5">
        <v>46131</v>
      </c>
      <c r="C610" s="1">
        <f t="shared" si="18"/>
        <v>2026</v>
      </c>
      <c r="D610" s="1" t="str">
        <f>"Q" &amp;ROUNDUP(MONTH(SalesDataTable[[#This Row],[Order Date]])/3,0)</f>
        <v>Q2</v>
      </c>
      <c r="E610" s="1">
        <f t="shared" si="19"/>
        <v>4</v>
      </c>
      <c r="F610" s="1" t="str">
        <f>TEXT(SalesDataTable[[#This Row],[Order Date]],"MMM")</f>
        <v>Apr</v>
      </c>
      <c r="G610" s="6" t="s">
        <v>17</v>
      </c>
      <c r="H610" s="6" t="s">
        <v>67</v>
      </c>
      <c r="I610" s="6" t="s">
        <v>19</v>
      </c>
      <c r="J610" s="6" t="s">
        <v>20</v>
      </c>
      <c r="K610" s="6" t="s">
        <v>31</v>
      </c>
      <c r="L610" s="6" t="s">
        <v>61</v>
      </c>
      <c r="M610" s="11">
        <v>2</v>
      </c>
      <c r="N610" s="8">
        <v>132.53</v>
      </c>
      <c r="O610" s="9">
        <v>0.05</v>
      </c>
      <c r="P610" s="8">
        <v>66.39</v>
      </c>
      <c r="Q610" s="8">
        <v>251.80699999999999</v>
      </c>
      <c r="R610" s="8">
        <v>132.78</v>
      </c>
      <c r="S610" s="8">
        <v>119.02699999999999</v>
      </c>
      <c r="T610" s="10">
        <v>0.47269138665724142</v>
      </c>
      <c r="U610" s="7"/>
      <c r="V610" s="10"/>
      <c r="W610" s="11"/>
      <c r="X610" s="10"/>
    </row>
    <row r="611" spans="1:24" ht="15.6">
      <c r="A611" s="4">
        <v>3367</v>
      </c>
      <c r="B611" s="5">
        <v>46131</v>
      </c>
      <c r="C611" s="1">
        <f t="shared" si="18"/>
        <v>2026</v>
      </c>
      <c r="D611" s="1" t="str">
        <f>"Q" &amp;ROUNDUP(MONTH(SalesDataTable[[#This Row],[Order Date]])/3,0)</f>
        <v>Q2</v>
      </c>
      <c r="E611" s="1">
        <f t="shared" si="19"/>
        <v>4</v>
      </c>
      <c r="F611" s="1" t="str">
        <f>TEXT(SalesDataTable[[#This Row],[Order Date]],"MMM")</f>
        <v>Apr</v>
      </c>
      <c r="G611" s="6" t="s">
        <v>28</v>
      </c>
      <c r="H611" s="6" t="s">
        <v>35</v>
      </c>
      <c r="I611" s="6" t="s">
        <v>19</v>
      </c>
      <c r="J611" s="6" t="s">
        <v>20</v>
      </c>
      <c r="K611" s="6" t="s">
        <v>31</v>
      </c>
      <c r="L611" s="6" t="s">
        <v>49</v>
      </c>
      <c r="M611" s="11">
        <v>3</v>
      </c>
      <c r="N611" s="8">
        <v>45.79</v>
      </c>
      <c r="O611" s="9">
        <v>0</v>
      </c>
      <c r="P611" s="8">
        <v>17.98</v>
      </c>
      <c r="Q611" s="8">
        <v>137.37</v>
      </c>
      <c r="R611" s="8">
        <v>53.94</v>
      </c>
      <c r="S611" s="8">
        <v>83.43</v>
      </c>
      <c r="T611" s="10">
        <v>0.60733784669141733</v>
      </c>
      <c r="U611" s="7"/>
      <c r="V611" s="10"/>
      <c r="W611" s="11"/>
      <c r="X611" s="10"/>
    </row>
    <row r="612" spans="1:24" ht="15.6">
      <c r="A612" s="4">
        <v>3885</v>
      </c>
      <c r="B612" s="5">
        <v>46131</v>
      </c>
      <c r="C612" s="1">
        <f t="shared" si="18"/>
        <v>2026</v>
      </c>
      <c r="D612" s="1" t="str">
        <f>"Q" &amp;ROUNDUP(MONTH(SalesDataTable[[#This Row],[Order Date]])/3,0)</f>
        <v>Q2</v>
      </c>
      <c r="E612" s="1">
        <f t="shared" si="19"/>
        <v>4</v>
      </c>
      <c r="F612" s="1" t="str">
        <f>TEXT(SalesDataTable[[#This Row],[Order Date]],"MMM")</f>
        <v>Apr</v>
      </c>
      <c r="G612" s="6" t="s">
        <v>17</v>
      </c>
      <c r="H612" s="6" t="s">
        <v>67</v>
      </c>
      <c r="I612" s="6" t="s">
        <v>19</v>
      </c>
      <c r="J612" s="6" t="s">
        <v>30</v>
      </c>
      <c r="K612" s="6" t="s">
        <v>31</v>
      </c>
      <c r="L612" s="6" t="s">
        <v>61</v>
      </c>
      <c r="M612" s="11">
        <v>2</v>
      </c>
      <c r="N612" s="8">
        <v>133.97</v>
      </c>
      <c r="O612" s="9">
        <v>0.15</v>
      </c>
      <c r="P612" s="8">
        <v>67.36</v>
      </c>
      <c r="Q612" s="8">
        <v>227.749</v>
      </c>
      <c r="R612" s="8">
        <v>134.72</v>
      </c>
      <c r="S612" s="8">
        <v>93.028999999999996</v>
      </c>
      <c r="T612" s="10">
        <v>0.40847160690057915</v>
      </c>
      <c r="U612" s="7"/>
      <c r="V612" s="10"/>
      <c r="W612" s="11"/>
      <c r="X612" s="10"/>
    </row>
    <row r="613" spans="1:24" ht="15.6">
      <c r="A613" s="4">
        <v>4372</v>
      </c>
      <c r="B613" s="5">
        <v>46131</v>
      </c>
      <c r="C613" s="1">
        <f t="shared" si="18"/>
        <v>2026</v>
      </c>
      <c r="D613" s="1" t="str">
        <f>"Q" &amp;ROUNDUP(MONTH(SalesDataTable[[#This Row],[Order Date]])/3,0)</f>
        <v>Q2</v>
      </c>
      <c r="E613" s="1">
        <f t="shared" si="19"/>
        <v>4</v>
      </c>
      <c r="F613" s="1" t="str">
        <f>TEXT(SalesDataTable[[#This Row],[Order Date]],"MMM")</f>
        <v>Apr</v>
      </c>
      <c r="G613" s="6" t="s">
        <v>17</v>
      </c>
      <c r="H613" s="6" t="s">
        <v>67</v>
      </c>
      <c r="I613" s="6" t="s">
        <v>19</v>
      </c>
      <c r="J613" s="6" t="s">
        <v>30</v>
      </c>
      <c r="K613" s="6" t="s">
        <v>51</v>
      </c>
      <c r="L613" s="6" t="s">
        <v>59</v>
      </c>
      <c r="M613" s="11">
        <v>1</v>
      </c>
      <c r="N613" s="8">
        <v>37.11</v>
      </c>
      <c r="O613" s="9">
        <v>0.1</v>
      </c>
      <c r="P613" s="8">
        <v>14.27</v>
      </c>
      <c r="Q613" s="8">
        <v>33.399000000000001</v>
      </c>
      <c r="R613" s="8">
        <v>14.27</v>
      </c>
      <c r="S613" s="8">
        <v>19.129000000000001</v>
      </c>
      <c r="T613" s="10">
        <v>0.5727416988532591</v>
      </c>
      <c r="U613" s="7"/>
      <c r="V613" s="10"/>
      <c r="W613" s="11"/>
      <c r="X613" s="10"/>
    </row>
    <row r="614" spans="1:24" ht="15.6">
      <c r="A614" s="4">
        <v>4417</v>
      </c>
      <c r="B614" s="5">
        <v>46131</v>
      </c>
      <c r="C614" s="1">
        <f t="shared" si="18"/>
        <v>2026</v>
      </c>
      <c r="D614" s="1" t="str">
        <f>"Q" &amp;ROUNDUP(MONTH(SalesDataTable[[#This Row],[Order Date]])/3,0)</f>
        <v>Q2</v>
      </c>
      <c r="E614" s="1">
        <f t="shared" si="19"/>
        <v>4</v>
      </c>
      <c r="F614" s="1" t="str">
        <f>TEXT(SalesDataTable[[#This Row],[Order Date]],"MMM")</f>
        <v>Apr</v>
      </c>
      <c r="G614" s="6" t="s">
        <v>37</v>
      </c>
      <c r="H614" s="6" t="s">
        <v>50</v>
      </c>
      <c r="I614" s="6" t="s">
        <v>36</v>
      </c>
      <c r="J614" s="6" t="s">
        <v>30</v>
      </c>
      <c r="K614" s="6" t="s">
        <v>40</v>
      </c>
      <c r="L614" s="6" t="s">
        <v>41</v>
      </c>
      <c r="M614" s="11">
        <v>3</v>
      </c>
      <c r="N614" s="8">
        <v>334.01</v>
      </c>
      <c r="O614" s="9">
        <v>0.15</v>
      </c>
      <c r="P614" s="8">
        <v>192.17</v>
      </c>
      <c r="Q614" s="8">
        <v>851.72550000000001</v>
      </c>
      <c r="R614" s="8">
        <v>576.51</v>
      </c>
      <c r="S614" s="8">
        <v>275.21550000000002</v>
      </c>
      <c r="T614" s="10">
        <v>0.32312699337990941</v>
      </c>
      <c r="U614" s="7"/>
      <c r="V614" s="10"/>
      <c r="W614" s="11"/>
      <c r="X614" s="10"/>
    </row>
    <row r="615" spans="1:24" ht="15.6">
      <c r="A615" s="4">
        <v>1147</v>
      </c>
      <c r="B615" s="5">
        <v>46132</v>
      </c>
      <c r="C615" s="1">
        <f t="shared" si="18"/>
        <v>2026</v>
      </c>
      <c r="D615" s="1" t="str">
        <f>"Q" &amp;ROUNDUP(MONTH(SalesDataTable[[#This Row],[Order Date]])/3,0)</f>
        <v>Q2</v>
      </c>
      <c r="E615" s="1">
        <f t="shared" si="19"/>
        <v>4</v>
      </c>
      <c r="F615" s="1" t="str">
        <f>TEXT(SalesDataTable[[#This Row],[Order Date]],"MMM")</f>
        <v>Apr</v>
      </c>
      <c r="G615" s="6" t="s">
        <v>37</v>
      </c>
      <c r="H615" s="6" t="s">
        <v>48</v>
      </c>
      <c r="I615" s="6" t="s">
        <v>19</v>
      </c>
      <c r="J615" s="6" t="s">
        <v>30</v>
      </c>
      <c r="K615" s="6" t="s">
        <v>31</v>
      </c>
      <c r="L615" s="6" t="s">
        <v>61</v>
      </c>
      <c r="M615" s="11">
        <v>1</v>
      </c>
      <c r="N615" s="8">
        <v>131.46</v>
      </c>
      <c r="O615" s="9">
        <v>0</v>
      </c>
      <c r="P615" s="8">
        <v>67.77</v>
      </c>
      <c r="Q615" s="8">
        <v>131.46</v>
      </c>
      <c r="R615" s="8">
        <v>67.77</v>
      </c>
      <c r="S615" s="8">
        <v>63.690000000000012</v>
      </c>
      <c r="T615" s="10">
        <v>0.48448197170241902</v>
      </c>
      <c r="U615" s="7"/>
      <c r="V615" s="10"/>
      <c r="W615" s="11"/>
      <c r="X615" s="10"/>
    </row>
    <row r="616" spans="1:24" ht="15.6">
      <c r="A616" s="4">
        <v>1514</v>
      </c>
      <c r="B616" s="5">
        <v>46132</v>
      </c>
      <c r="C616" s="1">
        <f t="shared" si="18"/>
        <v>2026</v>
      </c>
      <c r="D616" s="1" t="str">
        <f>"Q" &amp;ROUNDUP(MONTH(SalesDataTable[[#This Row],[Order Date]])/3,0)</f>
        <v>Q2</v>
      </c>
      <c r="E616" s="1">
        <f t="shared" si="19"/>
        <v>4</v>
      </c>
      <c r="F616" s="1" t="str">
        <f>TEXT(SalesDataTable[[#This Row],[Order Date]],"MMM")</f>
        <v>Apr</v>
      </c>
      <c r="G616" s="6" t="s">
        <v>28</v>
      </c>
      <c r="H616" s="6" t="s">
        <v>35</v>
      </c>
      <c r="I616" s="6" t="s">
        <v>36</v>
      </c>
      <c r="J616" s="6" t="s">
        <v>20</v>
      </c>
      <c r="K616" s="6" t="s">
        <v>26</v>
      </c>
      <c r="L616" s="6" t="s">
        <v>63</v>
      </c>
      <c r="M616" s="11">
        <v>3</v>
      </c>
      <c r="N616" s="8">
        <v>72.48</v>
      </c>
      <c r="O616" s="9">
        <v>0</v>
      </c>
      <c r="P616" s="8">
        <v>32.36</v>
      </c>
      <c r="Q616" s="8">
        <v>217.44</v>
      </c>
      <c r="R616" s="8">
        <v>97.08</v>
      </c>
      <c r="S616" s="8">
        <v>120.36</v>
      </c>
      <c r="T616" s="10">
        <v>0.55353200883002207</v>
      </c>
      <c r="U616" s="7"/>
      <c r="V616" s="10"/>
      <c r="W616" s="11"/>
      <c r="X616" s="10"/>
    </row>
    <row r="617" spans="1:24" ht="15.6">
      <c r="A617" s="4">
        <v>1538</v>
      </c>
      <c r="B617" s="5">
        <v>46132</v>
      </c>
      <c r="C617" s="1">
        <f t="shared" si="18"/>
        <v>2026</v>
      </c>
      <c r="D617" s="1" t="str">
        <f>"Q" &amp;ROUNDUP(MONTH(SalesDataTable[[#This Row],[Order Date]])/3,0)</f>
        <v>Q2</v>
      </c>
      <c r="E617" s="1">
        <f t="shared" si="19"/>
        <v>4</v>
      </c>
      <c r="F617" s="1" t="str">
        <f>TEXT(SalesDataTable[[#This Row],[Order Date]],"MMM")</f>
        <v>Apr</v>
      </c>
      <c r="G617" s="6" t="s">
        <v>28</v>
      </c>
      <c r="H617" s="6" t="s">
        <v>29</v>
      </c>
      <c r="I617" s="6" t="s">
        <v>45</v>
      </c>
      <c r="J617" s="6" t="s">
        <v>30</v>
      </c>
      <c r="K617" s="6" t="s">
        <v>21</v>
      </c>
      <c r="L617" s="6" t="s">
        <v>22</v>
      </c>
      <c r="M617" s="11">
        <v>1</v>
      </c>
      <c r="N617" s="8">
        <v>81.98</v>
      </c>
      <c r="O617" s="9">
        <v>0</v>
      </c>
      <c r="P617" s="8">
        <v>43.15</v>
      </c>
      <c r="Q617" s="8">
        <v>81.98</v>
      </c>
      <c r="R617" s="8">
        <v>43.15</v>
      </c>
      <c r="S617" s="8">
        <v>38.830000000000005</v>
      </c>
      <c r="T617" s="10">
        <v>0.47365211027079779</v>
      </c>
      <c r="U617" s="7"/>
      <c r="V617" s="10"/>
      <c r="W617" s="11"/>
      <c r="X617" s="10"/>
    </row>
    <row r="618" spans="1:24" ht="15.6">
      <c r="A618" s="4">
        <v>1679</v>
      </c>
      <c r="B618" s="5">
        <v>46132</v>
      </c>
      <c r="C618" s="1">
        <f t="shared" si="18"/>
        <v>2026</v>
      </c>
      <c r="D618" s="1" t="str">
        <f>"Q" &amp;ROUNDUP(MONTH(SalesDataTable[[#This Row],[Order Date]])/3,0)</f>
        <v>Q2</v>
      </c>
      <c r="E618" s="1">
        <f t="shared" si="19"/>
        <v>4</v>
      </c>
      <c r="F618" s="1" t="str">
        <f>TEXT(SalesDataTable[[#This Row],[Order Date]],"MMM")</f>
        <v>Apr</v>
      </c>
      <c r="G618" s="6" t="s">
        <v>37</v>
      </c>
      <c r="H618" s="6" t="s">
        <v>64</v>
      </c>
      <c r="I618" s="6" t="s">
        <v>45</v>
      </c>
      <c r="J618" s="6" t="s">
        <v>20</v>
      </c>
      <c r="K618" s="6" t="s">
        <v>31</v>
      </c>
      <c r="L618" s="6" t="s">
        <v>49</v>
      </c>
      <c r="M618" s="11">
        <v>1</v>
      </c>
      <c r="N618" s="8">
        <v>46.71</v>
      </c>
      <c r="O618" s="9">
        <v>0</v>
      </c>
      <c r="P618" s="8">
        <v>18.18</v>
      </c>
      <c r="Q618" s="8">
        <v>46.71</v>
      </c>
      <c r="R618" s="8">
        <v>18.18</v>
      </c>
      <c r="S618" s="8">
        <v>28.53</v>
      </c>
      <c r="T618" s="10">
        <v>0.61078998073217727</v>
      </c>
      <c r="U618" s="7"/>
      <c r="V618" s="10"/>
      <c r="W618" s="11"/>
      <c r="X618" s="10"/>
    </row>
    <row r="619" spans="1:24" ht="15.6">
      <c r="A619" s="4">
        <v>1708</v>
      </c>
      <c r="B619" s="5">
        <v>46132</v>
      </c>
      <c r="C619" s="1">
        <f t="shared" si="18"/>
        <v>2026</v>
      </c>
      <c r="D619" s="1" t="str">
        <f>"Q" &amp;ROUNDUP(MONTH(SalesDataTable[[#This Row],[Order Date]])/3,0)</f>
        <v>Q2</v>
      </c>
      <c r="E619" s="1">
        <f t="shared" si="19"/>
        <v>4</v>
      </c>
      <c r="F619" s="1" t="str">
        <f>TEXT(SalesDataTable[[#This Row],[Order Date]],"MMM")</f>
        <v>Apr</v>
      </c>
      <c r="G619" s="6" t="s">
        <v>28</v>
      </c>
      <c r="H619" s="6" t="s">
        <v>42</v>
      </c>
      <c r="I619" s="6" t="s">
        <v>45</v>
      </c>
      <c r="J619" s="6" t="s">
        <v>30</v>
      </c>
      <c r="K619" s="6" t="s">
        <v>51</v>
      </c>
      <c r="L619" s="6" t="s">
        <v>52</v>
      </c>
      <c r="M619" s="11">
        <v>1</v>
      </c>
      <c r="N619" s="8">
        <v>41.01</v>
      </c>
      <c r="O619" s="9">
        <v>0</v>
      </c>
      <c r="P619" s="8">
        <v>14.5</v>
      </c>
      <c r="Q619" s="8">
        <v>41.01</v>
      </c>
      <c r="R619" s="8">
        <v>14.5</v>
      </c>
      <c r="S619" s="8">
        <v>26.509999999999998</v>
      </c>
      <c r="T619" s="10">
        <v>0.64642770056083876</v>
      </c>
      <c r="U619" s="7"/>
      <c r="V619" s="10"/>
      <c r="W619" s="11"/>
      <c r="X619" s="10"/>
    </row>
    <row r="620" spans="1:24" ht="15.6">
      <c r="A620" s="4">
        <v>2686</v>
      </c>
      <c r="B620" s="5">
        <v>46132</v>
      </c>
      <c r="C620" s="1">
        <f t="shared" si="18"/>
        <v>2026</v>
      </c>
      <c r="D620" s="1" t="str">
        <f>"Q" &amp;ROUNDUP(MONTH(SalesDataTable[[#This Row],[Order Date]])/3,0)</f>
        <v>Q2</v>
      </c>
      <c r="E620" s="1">
        <f t="shared" si="19"/>
        <v>4</v>
      </c>
      <c r="F620" s="1" t="str">
        <f>TEXT(SalesDataTable[[#This Row],[Order Date]],"MMM")</f>
        <v>Apr</v>
      </c>
      <c r="G620" s="6" t="s">
        <v>23</v>
      </c>
      <c r="H620" s="6" t="s">
        <v>60</v>
      </c>
      <c r="I620" s="6" t="s">
        <v>19</v>
      </c>
      <c r="J620" s="6" t="s">
        <v>20</v>
      </c>
      <c r="K620" s="6" t="s">
        <v>26</v>
      </c>
      <c r="L620" s="6" t="s">
        <v>63</v>
      </c>
      <c r="M620" s="11">
        <v>1</v>
      </c>
      <c r="N620" s="8">
        <v>70.45</v>
      </c>
      <c r="O620" s="9">
        <v>0.05</v>
      </c>
      <c r="P620" s="8">
        <v>31.98</v>
      </c>
      <c r="Q620" s="8">
        <v>66.927499999999995</v>
      </c>
      <c r="R620" s="8">
        <v>31.98</v>
      </c>
      <c r="S620" s="8">
        <v>34.947499999999991</v>
      </c>
      <c r="T620" s="10">
        <v>0.52216951178514059</v>
      </c>
      <c r="U620" s="7"/>
      <c r="V620" s="10"/>
      <c r="W620" s="11"/>
      <c r="X620" s="10"/>
    </row>
    <row r="621" spans="1:24" ht="15.6">
      <c r="A621" s="4">
        <v>3307</v>
      </c>
      <c r="B621" s="5">
        <v>46132</v>
      </c>
      <c r="C621" s="1">
        <f t="shared" si="18"/>
        <v>2026</v>
      </c>
      <c r="D621" s="1" t="str">
        <f>"Q" &amp;ROUNDUP(MONTH(SalesDataTable[[#This Row],[Order Date]])/3,0)</f>
        <v>Q2</v>
      </c>
      <c r="E621" s="1">
        <f t="shared" si="19"/>
        <v>4</v>
      </c>
      <c r="F621" s="1" t="str">
        <f>TEXT(SalesDataTable[[#This Row],[Order Date]],"MMM")</f>
        <v>Apr</v>
      </c>
      <c r="G621" s="6" t="s">
        <v>37</v>
      </c>
      <c r="H621" s="6" t="s">
        <v>64</v>
      </c>
      <c r="I621" s="6" t="s">
        <v>36</v>
      </c>
      <c r="J621" s="6" t="s">
        <v>33</v>
      </c>
      <c r="K621" s="6" t="s">
        <v>21</v>
      </c>
      <c r="L621" s="6" t="s">
        <v>39</v>
      </c>
      <c r="M621" s="11">
        <v>2</v>
      </c>
      <c r="N621" s="8">
        <v>51.39</v>
      </c>
      <c r="O621" s="9">
        <v>0.05</v>
      </c>
      <c r="P621" s="8">
        <v>22.28</v>
      </c>
      <c r="Q621" s="8">
        <v>97.640999999999991</v>
      </c>
      <c r="R621" s="8">
        <v>44.56</v>
      </c>
      <c r="S621" s="8">
        <v>53.080999999999989</v>
      </c>
      <c r="T621" s="10">
        <v>0.54363433393758764</v>
      </c>
      <c r="U621" s="7"/>
      <c r="V621" s="10"/>
      <c r="W621" s="11"/>
      <c r="X621" s="10"/>
    </row>
    <row r="622" spans="1:24" ht="15.6">
      <c r="A622" s="4">
        <v>3772</v>
      </c>
      <c r="B622" s="5">
        <v>46132</v>
      </c>
      <c r="C622" s="1">
        <f t="shared" si="18"/>
        <v>2026</v>
      </c>
      <c r="D622" s="1" t="str">
        <f>"Q" &amp;ROUNDUP(MONTH(SalesDataTable[[#This Row],[Order Date]])/3,0)</f>
        <v>Q2</v>
      </c>
      <c r="E622" s="1">
        <f t="shared" si="19"/>
        <v>4</v>
      </c>
      <c r="F622" s="1" t="str">
        <f>TEXT(SalesDataTable[[#This Row],[Order Date]],"MMM")</f>
        <v>Apr</v>
      </c>
      <c r="G622" s="6" t="s">
        <v>17</v>
      </c>
      <c r="H622" s="6" t="s">
        <v>67</v>
      </c>
      <c r="I622" s="6" t="s">
        <v>36</v>
      </c>
      <c r="J622" s="6" t="s">
        <v>20</v>
      </c>
      <c r="K622" s="6" t="s">
        <v>40</v>
      </c>
      <c r="L622" s="6" t="s">
        <v>68</v>
      </c>
      <c r="M622" s="11">
        <v>2</v>
      </c>
      <c r="N622" s="8">
        <v>122.03</v>
      </c>
      <c r="O622" s="9">
        <v>0</v>
      </c>
      <c r="P622" s="8">
        <v>59.43</v>
      </c>
      <c r="Q622" s="8">
        <v>244.06</v>
      </c>
      <c r="R622" s="8">
        <v>118.86</v>
      </c>
      <c r="S622" s="8">
        <v>125.2</v>
      </c>
      <c r="T622" s="10">
        <v>0.51298860935835455</v>
      </c>
      <c r="U622" s="7"/>
      <c r="V622" s="10"/>
      <c r="W622" s="11"/>
      <c r="X622" s="10"/>
    </row>
    <row r="623" spans="1:24" ht="15.6">
      <c r="A623" s="4">
        <v>3877</v>
      </c>
      <c r="B623" s="5">
        <v>46132</v>
      </c>
      <c r="C623" s="1">
        <f t="shared" si="18"/>
        <v>2026</v>
      </c>
      <c r="D623" s="1" t="str">
        <f>"Q" &amp;ROUNDUP(MONTH(SalesDataTable[[#This Row],[Order Date]])/3,0)</f>
        <v>Q2</v>
      </c>
      <c r="E623" s="1">
        <f t="shared" si="19"/>
        <v>4</v>
      </c>
      <c r="F623" s="1" t="str">
        <f>TEXT(SalesDataTable[[#This Row],[Order Date]],"MMM")</f>
        <v>Apr</v>
      </c>
      <c r="G623" s="6" t="s">
        <v>37</v>
      </c>
      <c r="H623" s="6" t="s">
        <v>38</v>
      </c>
      <c r="I623" s="6" t="s">
        <v>19</v>
      </c>
      <c r="J623" s="6" t="s">
        <v>30</v>
      </c>
      <c r="K623" s="6" t="s">
        <v>31</v>
      </c>
      <c r="L623" s="6" t="s">
        <v>61</v>
      </c>
      <c r="M623" s="11">
        <v>3</v>
      </c>
      <c r="N623" s="8">
        <v>132.07</v>
      </c>
      <c r="O623" s="9">
        <v>0.05</v>
      </c>
      <c r="P623" s="8">
        <v>66.41</v>
      </c>
      <c r="Q623" s="8">
        <v>376.39949999999999</v>
      </c>
      <c r="R623" s="8">
        <v>199.23</v>
      </c>
      <c r="S623" s="8">
        <v>177.1695</v>
      </c>
      <c r="T623" s="10">
        <v>0.47069536489819991</v>
      </c>
      <c r="U623" s="7"/>
      <c r="V623" s="10"/>
      <c r="W623" s="11"/>
      <c r="X623" s="10"/>
    </row>
    <row r="624" spans="1:24" ht="15.6">
      <c r="A624" s="4">
        <v>4117</v>
      </c>
      <c r="B624" s="5">
        <v>46132</v>
      </c>
      <c r="C624" s="1">
        <f t="shared" si="18"/>
        <v>2026</v>
      </c>
      <c r="D624" s="1" t="str">
        <f>"Q" &amp;ROUNDUP(MONTH(SalesDataTable[[#This Row],[Order Date]])/3,0)</f>
        <v>Q2</v>
      </c>
      <c r="E624" s="1">
        <f t="shared" si="19"/>
        <v>4</v>
      </c>
      <c r="F624" s="1" t="str">
        <f>TEXT(SalesDataTable[[#This Row],[Order Date]],"MMM")</f>
        <v>Apr</v>
      </c>
      <c r="G624" s="6" t="s">
        <v>37</v>
      </c>
      <c r="H624" s="6" t="s">
        <v>48</v>
      </c>
      <c r="I624" s="6" t="s">
        <v>45</v>
      </c>
      <c r="J624" s="6" t="s">
        <v>20</v>
      </c>
      <c r="K624" s="6" t="s">
        <v>21</v>
      </c>
      <c r="L624" s="6" t="s">
        <v>43</v>
      </c>
      <c r="M624" s="11">
        <v>1</v>
      </c>
      <c r="N624" s="8">
        <v>41.04</v>
      </c>
      <c r="O624" s="9">
        <v>0.1</v>
      </c>
      <c r="P624" s="8">
        <v>17.02</v>
      </c>
      <c r="Q624" s="8">
        <v>36.936</v>
      </c>
      <c r="R624" s="8">
        <v>17.02</v>
      </c>
      <c r="S624" s="8">
        <v>19.916</v>
      </c>
      <c r="T624" s="10">
        <v>0.53920294563569415</v>
      </c>
      <c r="U624" s="7"/>
      <c r="V624" s="10"/>
      <c r="W624" s="11"/>
      <c r="X624" s="10"/>
    </row>
    <row r="625" spans="1:24" ht="15.6">
      <c r="A625" s="4">
        <v>4562</v>
      </c>
      <c r="B625" s="5">
        <v>46132</v>
      </c>
      <c r="C625" s="1">
        <f t="shared" si="18"/>
        <v>2026</v>
      </c>
      <c r="D625" s="1" t="str">
        <f>"Q" &amp;ROUNDUP(MONTH(SalesDataTable[[#This Row],[Order Date]])/3,0)</f>
        <v>Q2</v>
      </c>
      <c r="E625" s="1">
        <f t="shared" si="19"/>
        <v>4</v>
      </c>
      <c r="F625" s="1" t="str">
        <f>TEXT(SalesDataTable[[#This Row],[Order Date]],"MMM")</f>
        <v>Apr</v>
      </c>
      <c r="G625" s="6" t="s">
        <v>23</v>
      </c>
      <c r="H625" s="6" t="s">
        <v>24</v>
      </c>
      <c r="I625" s="6" t="s">
        <v>36</v>
      </c>
      <c r="J625" s="6" t="s">
        <v>30</v>
      </c>
      <c r="K625" s="6" t="s">
        <v>51</v>
      </c>
      <c r="L625" s="6" t="s">
        <v>52</v>
      </c>
      <c r="M625" s="11">
        <v>2</v>
      </c>
      <c r="N625" s="8">
        <v>40.56</v>
      </c>
      <c r="O625" s="9">
        <v>0</v>
      </c>
      <c r="P625" s="8">
        <v>15.09</v>
      </c>
      <c r="Q625" s="8">
        <v>81.12</v>
      </c>
      <c r="R625" s="8">
        <v>30.18</v>
      </c>
      <c r="S625" s="8">
        <v>50.940000000000005</v>
      </c>
      <c r="T625" s="10">
        <v>0.62795857988165682</v>
      </c>
      <c r="U625" s="7"/>
      <c r="V625" s="10"/>
      <c r="W625" s="11"/>
      <c r="X625" s="10"/>
    </row>
    <row r="626" spans="1:24" ht="15.6">
      <c r="A626" s="4">
        <v>4683</v>
      </c>
      <c r="B626" s="5">
        <v>46132</v>
      </c>
      <c r="C626" s="1">
        <f t="shared" si="18"/>
        <v>2026</v>
      </c>
      <c r="D626" s="1" t="str">
        <f>"Q" &amp;ROUNDUP(MONTH(SalesDataTable[[#This Row],[Order Date]])/3,0)</f>
        <v>Q2</v>
      </c>
      <c r="E626" s="1">
        <f t="shared" si="19"/>
        <v>4</v>
      </c>
      <c r="F626" s="1" t="str">
        <f>TEXT(SalesDataTable[[#This Row],[Order Date]],"MMM")</f>
        <v>Apr</v>
      </c>
      <c r="G626" s="6" t="s">
        <v>28</v>
      </c>
      <c r="H626" s="6" t="s">
        <v>69</v>
      </c>
      <c r="I626" s="6" t="s">
        <v>19</v>
      </c>
      <c r="J626" s="6" t="s">
        <v>33</v>
      </c>
      <c r="K626" s="6" t="s">
        <v>51</v>
      </c>
      <c r="L626" s="6" t="s">
        <v>62</v>
      </c>
      <c r="M626" s="11">
        <v>3</v>
      </c>
      <c r="N626" s="8">
        <v>51.36</v>
      </c>
      <c r="O626" s="9">
        <v>0</v>
      </c>
      <c r="P626" s="8">
        <v>22.05</v>
      </c>
      <c r="Q626" s="8">
        <v>154.07999999999998</v>
      </c>
      <c r="R626" s="8">
        <v>66.150000000000006</v>
      </c>
      <c r="S626" s="8">
        <v>87.929999999999978</v>
      </c>
      <c r="T626" s="10">
        <v>0.57067757009345788</v>
      </c>
      <c r="U626" s="7"/>
      <c r="V626" s="10"/>
      <c r="W626" s="11"/>
      <c r="X626" s="10"/>
    </row>
    <row r="627" spans="1:24" ht="15.6">
      <c r="A627" s="4">
        <v>308</v>
      </c>
      <c r="B627" s="5">
        <v>46133</v>
      </c>
      <c r="C627" s="1">
        <f t="shared" si="18"/>
        <v>2026</v>
      </c>
      <c r="D627" s="1" t="str">
        <f>"Q" &amp;ROUNDUP(MONTH(SalesDataTable[[#This Row],[Order Date]])/3,0)</f>
        <v>Q2</v>
      </c>
      <c r="E627" s="1">
        <f t="shared" si="19"/>
        <v>4</v>
      </c>
      <c r="F627" s="1" t="str">
        <f>TEXT(SalesDataTable[[#This Row],[Order Date]],"MMM")</f>
        <v>Apr</v>
      </c>
      <c r="G627" s="6" t="s">
        <v>37</v>
      </c>
      <c r="H627" s="6" t="s">
        <v>48</v>
      </c>
      <c r="I627" s="6" t="s">
        <v>19</v>
      </c>
      <c r="J627" s="6" t="s">
        <v>20</v>
      </c>
      <c r="K627" s="6" t="s">
        <v>26</v>
      </c>
      <c r="L627" s="6" t="s">
        <v>27</v>
      </c>
      <c r="M627" s="11">
        <v>6</v>
      </c>
      <c r="N627" s="8">
        <v>93.58</v>
      </c>
      <c r="O627" s="9">
        <v>0</v>
      </c>
      <c r="P627" s="8">
        <v>46.68</v>
      </c>
      <c r="Q627" s="8">
        <v>561.48</v>
      </c>
      <c r="R627" s="8">
        <v>280.08</v>
      </c>
      <c r="S627" s="8">
        <v>281.40000000000003</v>
      </c>
      <c r="T627" s="10">
        <v>0.5011754648429152</v>
      </c>
      <c r="U627" s="7"/>
      <c r="V627" s="10"/>
      <c r="W627" s="11"/>
      <c r="X627" s="10"/>
    </row>
    <row r="628" spans="1:24" ht="15.6">
      <c r="A628" s="4">
        <v>773</v>
      </c>
      <c r="B628" s="5">
        <v>46133</v>
      </c>
      <c r="C628" s="1">
        <f t="shared" si="18"/>
        <v>2026</v>
      </c>
      <c r="D628" s="1" t="str">
        <f>"Q" &amp;ROUNDUP(MONTH(SalesDataTable[[#This Row],[Order Date]])/3,0)</f>
        <v>Q2</v>
      </c>
      <c r="E628" s="1">
        <f t="shared" si="19"/>
        <v>4</v>
      </c>
      <c r="F628" s="1" t="str">
        <f>TEXT(SalesDataTable[[#This Row],[Order Date]],"MMM")</f>
        <v>Apr</v>
      </c>
      <c r="G628" s="6" t="s">
        <v>37</v>
      </c>
      <c r="H628" s="6" t="s">
        <v>48</v>
      </c>
      <c r="I628" s="6" t="s">
        <v>19</v>
      </c>
      <c r="J628" s="6" t="s">
        <v>33</v>
      </c>
      <c r="K628" s="6" t="s">
        <v>21</v>
      </c>
      <c r="L628" s="6" t="s">
        <v>22</v>
      </c>
      <c r="M628" s="11">
        <v>5</v>
      </c>
      <c r="N628" s="8">
        <v>80.16</v>
      </c>
      <c r="O628" s="9">
        <v>0.1</v>
      </c>
      <c r="P628" s="8">
        <v>42.5</v>
      </c>
      <c r="Q628" s="8">
        <v>360.71999999999997</v>
      </c>
      <c r="R628" s="8">
        <v>212.5</v>
      </c>
      <c r="S628" s="8">
        <v>148.21999999999997</v>
      </c>
      <c r="T628" s="10">
        <v>0.41090042137946325</v>
      </c>
      <c r="U628" s="7"/>
      <c r="V628" s="10"/>
      <c r="W628" s="11"/>
      <c r="X628" s="10"/>
    </row>
    <row r="629" spans="1:24" ht="15.6">
      <c r="A629" s="4">
        <v>1303</v>
      </c>
      <c r="B629" s="5">
        <v>46133</v>
      </c>
      <c r="C629" s="1">
        <f t="shared" si="18"/>
        <v>2026</v>
      </c>
      <c r="D629" s="1" t="str">
        <f>"Q" &amp;ROUNDUP(MONTH(SalesDataTable[[#This Row],[Order Date]])/3,0)</f>
        <v>Q2</v>
      </c>
      <c r="E629" s="1">
        <f t="shared" si="19"/>
        <v>4</v>
      </c>
      <c r="F629" s="1" t="str">
        <f>TEXT(SalesDataTable[[#This Row],[Order Date]],"MMM")</f>
        <v>Apr</v>
      </c>
      <c r="G629" s="6" t="s">
        <v>23</v>
      </c>
      <c r="H629" s="6" t="s">
        <v>60</v>
      </c>
      <c r="I629" s="6" t="s">
        <v>19</v>
      </c>
      <c r="J629" s="6" t="s">
        <v>30</v>
      </c>
      <c r="K629" s="6" t="s">
        <v>26</v>
      </c>
      <c r="L629" s="6" t="s">
        <v>34</v>
      </c>
      <c r="M629" s="11">
        <v>1</v>
      </c>
      <c r="N629" s="8">
        <v>142.22999999999999</v>
      </c>
      <c r="O629" s="9">
        <v>0.05</v>
      </c>
      <c r="P629" s="8">
        <v>77.66</v>
      </c>
      <c r="Q629" s="8">
        <v>135.11849999999998</v>
      </c>
      <c r="R629" s="8">
        <v>77.66</v>
      </c>
      <c r="S629" s="8">
        <v>57.458499999999987</v>
      </c>
      <c r="T629" s="10">
        <v>0.42524524768999061</v>
      </c>
      <c r="U629" s="7"/>
      <c r="V629" s="10"/>
      <c r="W629" s="11"/>
      <c r="X629" s="10"/>
    </row>
    <row r="630" spans="1:24" ht="15.6">
      <c r="A630" s="4">
        <v>1348</v>
      </c>
      <c r="B630" s="5">
        <v>46133</v>
      </c>
      <c r="C630" s="1">
        <f t="shared" si="18"/>
        <v>2026</v>
      </c>
      <c r="D630" s="1" t="str">
        <f>"Q" &amp;ROUNDUP(MONTH(SalesDataTable[[#This Row],[Order Date]])/3,0)</f>
        <v>Q2</v>
      </c>
      <c r="E630" s="1">
        <f t="shared" si="19"/>
        <v>4</v>
      </c>
      <c r="F630" s="1" t="str">
        <f>TEXT(SalesDataTable[[#This Row],[Order Date]],"MMM")</f>
        <v>Apr</v>
      </c>
      <c r="G630" s="6" t="s">
        <v>23</v>
      </c>
      <c r="H630" s="6" t="s">
        <v>66</v>
      </c>
      <c r="I630" s="6" t="s">
        <v>19</v>
      </c>
      <c r="J630" s="6" t="s">
        <v>20</v>
      </c>
      <c r="K630" s="6" t="s">
        <v>26</v>
      </c>
      <c r="L630" s="6" t="s">
        <v>63</v>
      </c>
      <c r="M630" s="11">
        <v>2</v>
      </c>
      <c r="N630" s="8">
        <v>71.77</v>
      </c>
      <c r="O630" s="9">
        <v>0</v>
      </c>
      <c r="P630" s="8">
        <v>32.450000000000003</v>
      </c>
      <c r="Q630" s="8">
        <v>143.54</v>
      </c>
      <c r="R630" s="8">
        <v>64.900000000000006</v>
      </c>
      <c r="S630" s="8">
        <v>78.639999999999986</v>
      </c>
      <c r="T630" s="10">
        <v>0.54786122335237553</v>
      </c>
      <c r="U630" s="7"/>
      <c r="V630" s="10"/>
      <c r="W630" s="11"/>
      <c r="X630" s="10"/>
    </row>
    <row r="631" spans="1:24" ht="15.6">
      <c r="A631" s="4">
        <v>1496</v>
      </c>
      <c r="B631" s="5">
        <v>46133</v>
      </c>
      <c r="C631" s="1">
        <f t="shared" si="18"/>
        <v>2026</v>
      </c>
      <c r="D631" s="1" t="str">
        <f>"Q" &amp;ROUNDUP(MONTH(SalesDataTable[[#This Row],[Order Date]])/3,0)</f>
        <v>Q2</v>
      </c>
      <c r="E631" s="1">
        <f t="shared" si="19"/>
        <v>4</v>
      </c>
      <c r="F631" s="1" t="str">
        <f>TEXT(SalesDataTable[[#This Row],[Order Date]],"MMM")</f>
        <v>Apr</v>
      </c>
      <c r="G631" s="6" t="s">
        <v>17</v>
      </c>
      <c r="H631" s="6" t="s">
        <v>18</v>
      </c>
      <c r="I631" s="6" t="s">
        <v>45</v>
      </c>
      <c r="J631" s="6" t="s">
        <v>20</v>
      </c>
      <c r="K631" s="6" t="s">
        <v>26</v>
      </c>
      <c r="L631" s="6" t="s">
        <v>63</v>
      </c>
      <c r="M631" s="11">
        <v>1</v>
      </c>
      <c r="N631" s="8">
        <v>71.23</v>
      </c>
      <c r="O631" s="9">
        <v>0.05</v>
      </c>
      <c r="P631" s="8">
        <v>33.28</v>
      </c>
      <c r="Q631" s="8">
        <v>67.668499999999995</v>
      </c>
      <c r="R631" s="8">
        <v>33.28</v>
      </c>
      <c r="S631" s="8">
        <v>34.388499999999993</v>
      </c>
      <c r="T631" s="10">
        <v>0.50819066478494423</v>
      </c>
      <c r="U631" s="7"/>
      <c r="V631" s="10"/>
      <c r="W631" s="11"/>
      <c r="X631" s="10"/>
    </row>
    <row r="632" spans="1:24" ht="15.6">
      <c r="A632" s="4">
        <v>1695</v>
      </c>
      <c r="B632" s="5">
        <v>46133</v>
      </c>
      <c r="C632" s="1">
        <f t="shared" si="18"/>
        <v>2026</v>
      </c>
      <c r="D632" s="1" t="str">
        <f>"Q" &amp;ROUNDUP(MONTH(SalesDataTable[[#This Row],[Order Date]])/3,0)</f>
        <v>Q2</v>
      </c>
      <c r="E632" s="1">
        <f t="shared" si="19"/>
        <v>4</v>
      </c>
      <c r="F632" s="1" t="str">
        <f>TEXT(SalesDataTable[[#This Row],[Order Date]],"MMM")</f>
        <v>Apr</v>
      </c>
      <c r="G632" s="6" t="s">
        <v>17</v>
      </c>
      <c r="H632" s="6" t="s">
        <v>18</v>
      </c>
      <c r="I632" s="6" t="s">
        <v>36</v>
      </c>
      <c r="J632" s="6" t="s">
        <v>20</v>
      </c>
      <c r="K632" s="6" t="s">
        <v>26</v>
      </c>
      <c r="L632" s="6" t="s">
        <v>63</v>
      </c>
      <c r="M632" s="11">
        <v>1</v>
      </c>
      <c r="N632" s="8">
        <v>71.239999999999995</v>
      </c>
      <c r="O632" s="9">
        <v>0.1</v>
      </c>
      <c r="P632" s="8">
        <v>33.07</v>
      </c>
      <c r="Q632" s="8">
        <v>64.116</v>
      </c>
      <c r="R632" s="8">
        <v>33.07</v>
      </c>
      <c r="S632" s="8">
        <v>31.045999999999999</v>
      </c>
      <c r="T632" s="10">
        <v>0.48421610830369954</v>
      </c>
      <c r="U632" s="7"/>
      <c r="V632" s="10"/>
      <c r="W632" s="11"/>
      <c r="X632" s="10"/>
    </row>
    <row r="633" spans="1:24" ht="15.6">
      <c r="A633" s="4">
        <v>2812</v>
      </c>
      <c r="B633" s="5">
        <v>46133</v>
      </c>
      <c r="C633" s="1">
        <f t="shared" si="18"/>
        <v>2026</v>
      </c>
      <c r="D633" s="1" t="str">
        <f>"Q" &amp;ROUNDUP(MONTH(SalesDataTable[[#This Row],[Order Date]])/3,0)</f>
        <v>Q2</v>
      </c>
      <c r="E633" s="1">
        <f t="shared" si="19"/>
        <v>4</v>
      </c>
      <c r="F633" s="1" t="str">
        <f>TEXT(SalesDataTable[[#This Row],[Order Date]],"MMM")</f>
        <v>Apr</v>
      </c>
      <c r="G633" s="6" t="s">
        <v>23</v>
      </c>
      <c r="H633" s="6" t="s">
        <v>44</v>
      </c>
      <c r="I633" s="6" t="s">
        <v>19</v>
      </c>
      <c r="J633" s="6" t="s">
        <v>30</v>
      </c>
      <c r="K633" s="6" t="s">
        <v>21</v>
      </c>
      <c r="L633" s="6" t="s">
        <v>39</v>
      </c>
      <c r="M633" s="11">
        <v>1</v>
      </c>
      <c r="N633" s="8">
        <v>51.39</v>
      </c>
      <c r="O633" s="9">
        <v>0</v>
      </c>
      <c r="P633" s="8">
        <v>22.08</v>
      </c>
      <c r="Q633" s="8">
        <v>51.39</v>
      </c>
      <c r="R633" s="8">
        <v>22.08</v>
      </c>
      <c r="S633" s="8">
        <v>29.310000000000002</v>
      </c>
      <c r="T633" s="10">
        <v>0.57034442498540572</v>
      </c>
      <c r="U633" s="7"/>
      <c r="V633" s="10"/>
      <c r="W633" s="11"/>
      <c r="X633" s="10"/>
    </row>
    <row r="634" spans="1:24" ht="15.6">
      <c r="A634" s="4">
        <v>3017</v>
      </c>
      <c r="B634" s="5">
        <v>46133</v>
      </c>
      <c r="C634" s="1">
        <f t="shared" si="18"/>
        <v>2026</v>
      </c>
      <c r="D634" s="1" t="str">
        <f>"Q" &amp;ROUNDUP(MONTH(SalesDataTable[[#This Row],[Order Date]])/3,0)</f>
        <v>Q2</v>
      </c>
      <c r="E634" s="1">
        <f t="shared" si="19"/>
        <v>4</v>
      </c>
      <c r="F634" s="1" t="str">
        <f>TEXT(SalesDataTable[[#This Row],[Order Date]],"MMM")</f>
        <v>Apr</v>
      </c>
      <c r="G634" s="6" t="s">
        <v>23</v>
      </c>
      <c r="H634" s="6" t="s">
        <v>60</v>
      </c>
      <c r="I634" s="6" t="s">
        <v>19</v>
      </c>
      <c r="J634" s="6" t="s">
        <v>20</v>
      </c>
      <c r="K634" s="6" t="s">
        <v>21</v>
      </c>
      <c r="L634" s="6" t="s">
        <v>47</v>
      </c>
      <c r="M634" s="11">
        <v>1</v>
      </c>
      <c r="N634" s="8">
        <v>102.64</v>
      </c>
      <c r="O634" s="9">
        <v>0</v>
      </c>
      <c r="P634" s="8">
        <v>51.86</v>
      </c>
      <c r="Q634" s="8">
        <v>102.64</v>
      </c>
      <c r="R634" s="8">
        <v>51.86</v>
      </c>
      <c r="S634" s="8">
        <v>50.78</v>
      </c>
      <c r="T634" s="10">
        <v>0.49473889321901793</v>
      </c>
      <c r="U634" s="7"/>
      <c r="V634" s="10"/>
      <c r="W634" s="11"/>
      <c r="X634" s="10"/>
    </row>
    <row r="635" spans="1:24" ht="15.6">
      <c r="A635" s="4">
        <v>3719</v>
      </c>
      <c r="B635" s="5">
        <v>46133</v>
      </c>
      <c r="C635" s="1">
        <f t="shared" si="18"/>
        <v>2026</v>
      </c>
      <c r="D635" s="1" t="str">
        <f>"Q" &amp;ROUNDUP(MONTH(SalesDataTable[[#This Row],[Order Date]])/3,0)</f>
        <v>Q2</v>
      </c>
      <c r="E635" s="1">
        <f t="shared" si="19"/>
        <v>4</v>
      </c>
      <c r="F635" s="1" t="str">
        <f>TEXT(SalesDataTable[[#This Row],[Order Date]],"MMM")</f>
        <v>Apr</v>
      </c>
      <c r="G635" s="6" t="s">
        <v>28</v>
      </c>
      <c r="H635" s="6" t="s">
        <v>29</v>
      </c>
      <c r="I635" s="6" t="s">
        <v>19</v>
      </c>
      <c r="J635" s="6" t="s">
        <v>30</v>
      </c>
      <c r="K635" s="6" t="s">
        <v>51</v>
      </c>
      <c r="L635" s="6" t="s">
        <v>59</v>
      </c>
      <c r="M635" s="11">
        <v>2</v>
      </c>
      <c r="N635" s="8">
        <v>35.56</v>
      </c>
      <c r="O635" s="9">
        <v>0.1</v>
      </c>
      <c r="P635" s="8">
        <v>13.85</v>
      </c>
      <c r="Q635" s="8">
        <v>64.00800000000001</v>
      </c>
      <c r="R635" s="8">
        <v>27.7</v>
      </c>
      <c r="S635" s="8">
        <v>36.308000000000007</v>
      </c>
      <c r="T635" s="10">
        <v>0.56724159480064995</v>
      </c>
      <c r="U635" s="7"/>
      <c r="V635" s="10"/>
      <c r="W635" s="11"/>
      <c r="X635" s="10"/>
    </row>
    <row r="636" spans="1:24" ht="15.6">
      <c r="A636" s="4">
        <v>3920</v>
      </c>
      <c r="B636" s="5">
        <v>46133</v>
      </c>
      <c r="C636" s="1">
        <f t="shared" si="18"/>
        <v>2026</v>
      </c>
      <c r="D636" s="1" t="str">
        <f>"Q" &amp;ROUNDUP(MONTH(SalesDataTable[[#This Row],[Order Date]])/3,0)</f>
        <v>Q2</v>
      </c>
      <c r="E636" s="1">
        <f t="shared" si="19"/>
        <v>4</v>
      </c>
      <c r="F636" s="1" t="str">
        <f>TEXT(SalesDataTable[[#This Row],[Order Date]],"MMM")</f>
        <v>Apr</v>
      </c>
      <c r="G636" s="6" t="s">
        <v>23</v>
      </c>
      <c r="H636" s="6" t="s">
        <v>58</v>
      </c>
      <c r="I636" s="6" t="s">
        <v>19</v>
      </c>
      <c r="J636" s="6" t="s">
        <v>20</v>
      </c>
      <c r="K636" s="6" t="s">
        <v>21</v>
      </c>
      <c r="L636" s="6" t="s">
        <v>47</v>
      </c>
      <c r="M636" s="11">
        <v>2</v>
      </c>
      <c r="N636" s="8">
        <v>100.39</v>
      </c>
      <c r="O636" s="9">
        <v>0</v>
      </c>
      <c r="P636" s="8">
        <v>49.05</v>
      </c>
      <c r="Q636" s="8">
        <v>200.78</v>
      </c>
      <c r="R636" s="8">
        <v>98.1</v>
      </c>
      <c r="S636" s="8">
        <v>102.68</v>
      </c>
      <c r="T636" s="10">
        <v>0.51140551847793603</v>
      </c>
      <c r="U636" s="7"/>
      <c r="V636" s="10"/>
      <c r="W636" s="11"/>
      <c r="X636" s="10"/>
    </row>
    <row r="637" spans="1:24" ht="15.6">
      <c r="A637" s="4">
        <v>4654</v>
      </c>
      <c r="B637" s="5">
        <v>46133</v>
      </c>
      <c r="C637" s="1">
        <f t="shared" si="18"/>
        <v>2026</v>
      </c>
      <c r="D637" s="1" t="str">
        <f>"Q" &amp;ROUNDUP(MONTH(SalesDataTable[[#This Row],[Order Date]])/3,0)</f>
        <v>Q2</v>
      </c>
      <c r="E637" s="1">
        <f t="shared" si="19"/>
        <v>4</v>
      </c>
      <c r="F637" s="1" t="str">
        <f>TEXT(SalesDataTable[[#This Row],[Order Date]],"MMM")</f>
        <v>Apr</v>
      </c>
      <c r="G637" s="6" t="s">
        <v>17</v>
      </c>
      <c r="H637" s="6" t="s">
        <v>67</v>
      </c>
      <c r="I637" s="6" t="s">
        <v>36</v>
      </c>
      <c r="J637" s="6" t="s">
        <v>20</v>
      </c>
      <c r="K637" s="6" t="s">
        <v>40</v>
      </c>
      <c r="L637" s="6" t="s">
        <v>46</v>
      </c>
      <c r="M637" s="11">
        <v>2</v>
      </c>
      <c r="N637" s="8">
        <v>191.51</v>
      </c>
      <c r="O637" s="9">
        <v>0.1</v>
      </c>
      <c r="P637" s="8">
        <v>101.25</v>
      </c>
      <c r="Q637" s="8">
        <v>344.71800000000002</v>
      </c>
      <c r="R637" s="8">
        <v>202.5</v>
      </c>
      <c r="S637" s="8">
        <v>142.21800000000002</v>
      </c>
      <c r="T637" s="10">
        <v>0.41256331262075091</v>
      </c>
      <c r="U637" s="7"/>
      <c r="V637" s="10"/>
      <c r="W637" s="11"/>
      <c r="X637" s="10"/>
    </row>
    <row r="638" spans="1:24" ht="15.6">
      <c r="A638" s="4">
        <v>4920</v>
      </c>
      <c r="B638" s="5">
        <v>46133</v>
      </c>
      <c r="C638" s="1">
        <f t="shared" si="18"/>
        <v>2026</v>
      </c>
      <c r="D638" s="1" t="str">
        <f>"Q" &amp;ROUNDUP(MONTH(SalesDataTable[[#This Row],[Order Date]])/3,0)</f>
        <v>Q2</v>
      </c>
      <c r="E638" s="1">
        <f t="shared" si="19"/>
        <v>4</v>
      </c>
      <c r="F638" s="1" t="str">
        <f>TEXT(SalesDataTable[[#This Row],[Order Date]],"MMM")</f>
        <v>Apr</v>
      </c>
      <c r="G638" s="6" t="s">
        <v>23</v>
      </c>
      <c r="H638" s="6" t="s">
        <v>60</v>
      </c>
      <c r="I638" s="6" t="s">
        <v>36</v>
      </c>
      <c r="J638" s="6" t="s">
        <v>30</v>
      </c>
      <c r="K638" s="6" t="s">
        <v>26</v>
      </c>
      <c r="L638" s="6" t="s">
        <v>34</v>
      </c>
      <c r="M638" s="11">
        <v>2</v>
      </c>
      <c r="N638" s="8">
        <v>147.30000000000001</v>
      </c>
      <c r="O638" s="9">
        <v>0</v>
      </c>
      <c r="P638" s="8">
        <v>81.2</v>
      </c>
      <c r="Q638" s="8">
        <v>294.60000000000002</v>
      </c>
      <c r="R638" s="8">
        <v>162.4</v>
      </c>
      <c r="S638" s="8">
        <v>132.20000000000002</v>
      </c>
      <c r="T638" s="10">
        <v>0.44874405974202308</v>
      </c>
      <c r="U638" s="7"/>
      <c r="V638" s="10"/>
      <c r="W638" s="11"/>
      <c r="X638" s="10"/>
    </row>
    <row r="639" spans="1:24" ht="15.6">
      <c r="A639" s="4">
        <v>5191</v>
      </c>
      <c r="B639" s="5">
        <v>46133</v>
      </c>
      <c r="C639" s="1">
        <f t="shared" si="18"/>
        <v>2026</v>
      </c>
      <c r="D639" s="1" t="str">
        <f>"Q" &amp;ROUNDUP(MONTH(SalesDataTable[[#This Row],[Order Date]])/3,0)</f>
        <v>Q2</v>
      </c>
      <c r="E639" s="1">
        <f t="shared" si="19"/>
        <v>4</v>
      </c>
      <c r="F639" s="1" t="str">
        <f>TEXT(SalesDataTable[[#This Row],[Order Date]],"MMM")</f>
        <v>Apr</v>
      </c>
      <c r="G639" s="6" t="s">
        <v>23</v>
      </c>
      <c r="H639" s="6" t="s">
        <v>58</v>
      </c>
      <c r="I639" s="6" t="s">
        <v>36</v>
      </c>
      <c r="J639" s="6" t="s">
        <v>20</v>
      </c>
      <c r="K639" s="6" t="s">
        <v>21</v>
      </c>
      <c r="L639" s="6" t="s">
        <v>22</v>
      </c>
      <c r="M639" s="11">
        <v>1</v>
      </c>
      <c r="N639" s="8">
        <v>79.92</v>
      </c>
      <c r="O639" s="9">
        <v>0.1</v>
      </c>
      <c r="P639" s="8">
        <v>43.13</v>
      </c>
      <c r="Q639" s="8">
        <v>71.927999999999997</v>
      </c>
      <c r="R639" s="8">
        <v>43.13</v>
      </c>
      <c r="S639" s="8">
        <v>28.797999999999995</v>
      </c>
      <c r="T639" s="10">
        <v>0.40037259481703918</v>
      </c>
      <c r="U639" s="7"/>
      <c r="V639" s="10"/>
      <c r="W639" s="11"/>
      <c r="X639" s="10"/>
    </row>
    <row r="640" spans="1:24" ht="15.6">
      <c r="A640" s="4">
        <v>413</v>
      </c>
      <c r="B640" s="5">
        <v>46134</v>
      </c>
      <c r="C640" s="1">
        <f t="shared" si="18"/>
        <v>2026</v>
      </c>
      <c r="D640" s="1" t="str">
        <f>"Q" &amp;ROUNDUP(MONTH(SalesDataTable[[#This Row],[Order Date]])/3,0)</f>
        <v>Q2</v>
      </c>
      <c r="E640" s="1">
        <f t="shared" si="19"/>
        <v>4</v>
      </c>
      <c r="F640" s="1" t="str">
        <f>TEXT(SalesDataTable[[#This Row],[Order Date]],"MMM")</f>
        <v>Apr</v>
      </c>
      <c r="G640" s="6" t="s">
        <v>23</v>
      </c>
      <c r="H640" s="6" t="s">
        <v>24</v>
      </c>
      <c r="I640" s="6" t="s">
        <v>19</v>
      </c>
      <c r="J640" s="6" t="s">
        <v>20</v>
      </c>
      <c r="K640" s="6" t="s">
        <v>40</v>
      </c>
      <c r="L640" s="6" t="s">
        <v>41</v>
      </c>
      <c r="M640" s="11">
        <v>2</v>
      </c>
      <c r="N640" s="8">
        <v>344.29</v>
      </c>
      <c r="O640" s="9">
        <v>0.1</v>
      </c>
      <c r="P640" s="8">
        <v>192.66</v>
      </c>
      <c r="Q640" s="8">
        <v>619.72200000000009</v>
      </c>
      <c r="R640" s="8">
        <v>385.32</v>
      </c>
      <c r="S640" s="8">
        <v>234.4020000000001</v>
      </c>
      <c r="T640" s="10">
        <v>0.37823733867766524</v>
      </c>
      <c r="U640" s="7"/>
      <c r="V640" s="10"/>
      <c r="W640" s="11"/>
      <c r="X640" s="10"/>
    </row>
    <row r="641" spans="1:24" ht="15.6">
      <c r="A641" s="4">
        <v>1658</v>
      </c>
      <c r="B641" s="5">
        <v>46134</v>
      </c>
      <c r="C641" s="1">
        <f t="shared" si="18"/>
        <v>2026</v>
      </c>
      <c r="D641" s="1" t="str">
        <f>"Q" &amp;ROUNDUP(MONTH(SalesDataTable[[#This Row],[Order Date]])/3,0)</f>
        <v>Q2</v>
      </c>
      <c r="E641" s="1">
        <f t="shared" si="19"/>
        <v>4</v>
      </c>
      <c r="F641" s="1" t="str">
        <f>TEXT(SalesDataTable[[#This Row],[Order Date]],"MMM")</f>
        <v>Apr</v>
      </c>
      <c r="G641" s="6" t="s">
        <v>28</v>
      </c>
      <c r="H641" s="6" t="s">
        <v>42</v>
      </c>
      <c r="I641" s="6" t="s">
        <v>19</v>
      </c>
      <c r="J641" s="6" t="s">
        <v>20</v>
      </c>
      <c r="K641" s="6" t="s">
        <v>26</v>
      </c>
      <c r="L641" s="6" t="s">
        <v>54</v>
      </c>
      <c r="M641" s="11">
        <v>1</v>
      </c>
      <c r="N641" s="8">
        <v>151.15</v>
      </c>
      <c r="O641" s="9">
        <v>0</v>
      </c>
      <c r="P641" s="8">
        <v>77.680000000000007</v>
      </c>
      <c r="Q641" s="8">
        <v>151.15</v>
      </c>
      <c r="R641" s="8">
        <v>77.680000000000007</v>
      </c>
      <c r="S641" s="8">
        <v>73.47</v>
      </c>
      <c r="T641" s="10">
        <v>0.48607343698312933</v>
      </c>
      <c r="U641" s="7"/>
      <c r="V641" s="10"/>
      <c r="W641" s="11"/>
      <c r="X641" s="10"/>
    </row>
    <row r="642" spans="1:24" ht="15.6">
      <c r="A642" s="4">
        <v>2024</v>
      </c>
      <c r="B642" s="5">
        <v>46134</v>
      </c>
      <c r="C642" s="1">
        <f t="shared" si="18"/>
        <v>2026</v>
      </c>
      <c r="D642" s="1" t="str">
        <f>"Q" &amp;ROUNDUP(MONTH(SalesDataTable[[#This Row],[Order Date]])/3,0)</f>
        <v>Q2</v>
      </c>
      <c r="E642" s="1">
        <f t="shared" si="19"/>
        <v>4</v>
      </c>
      <c r="F642" s="1" t="str">
        <f>TEXT(SalesDataTable[[#This Row],[Order Date]],"MMM")</f>
        <v>Apr</v>
      </c>
      <c r="G642" s="6" t="s">
        <v>23</v>
      </c>
      <c r="H642" s="6" t="s">
        <v>44</v>
      </c>
      <c r="I642" s="6" t="s">
        <v>36</v>
      </c>
      <c r="J642" s="6" t="s">
        <v>30</v>
      </c>
      <c r="K642" s="6" t="s">
        <v>40</v>
      </c>
      <c r="L642" s="6" t="s">
        <v>57</v>
      </c>
      <c r="M642" s="11">
        <v>1</v>
      </c>
      <c r="N642" s="8">
        <v>81.73</v>
      </c>
      <c r="O642" s="9">
        <v>0.05</v>
      </c>
      <c r="P642" s="8">
        <v>39.979999999999997</v>
      </c>
      <c r="Q642" s="8">
        <v>77.643500000000003</v>
      </c>
      <c r="R642" s="8">
        <v>39.979999999999997</v>
      </c>
      <c r="S642" s="8">
        <v>37.663500000000006</v>
      </c>
      <c r="T642" s="10">
        <v>0.48508246021882068</v>
      </c>
      <c r="U642" s="7"/>
      <c r="V642" s="10"/>
      <c r="W642" s="11"/>
      <c r="X642" s="10"/>
    </row>
    <row r="643" spans="1:24" ht="15.6">
      <c r="A643" s="4">
        <v>3980</v>
      </c>
      <c r="B643" s="5">
        <v>46134</v>
      </c>
      <c r="C643" s="1">
        <f t="shared" ref="C643:C706" si="20">YEAR(B643)</f>
        <v>2026</v>
      </c>
      <c r="D643" s="1" t="str">
        <f>"Q" &amp;ROUNDUP(MONTH(SalesDataTable[[#This Row],[Order Date]])/3,0)</f>
        <v>Q2</v>
      </c>
      <c r="E643" s="1">
        <f t="shared" ref="E643:E706" si="21">MONTH(B643)</f>
        <v>4</v>
      </c>
      <c r="F643" s="1" t="str">
        <f>TEXT(SalesDataTable[[#This Row],[Order Date]],"MMM")</f>
        <v>Apr</v>
      </c>
      <c r="G643" s="6" t="s">
        <v>37</v>
      </c>
      <c r="H643" s="6" t="s">
        <v>38</v>
      </c>
      <c r="I643" s="6" t="s">
        <v>36</v>
      </c>
      <c r="J643" s="6" t="s">
        <v>30</v>
      </c>
      <c r="K643" s="6" t="s">
        <v>26</v>
      </c>
      <c r="L643" s="6" t="s">
        <v>34</v>
      </c>
      <c r="M643" s="11">
        <v>1</v>
      </c>
      <c r="N643" s="8">
        <v>142.53</v>
      </c>
      <c r="O643" s="9">
        <v>0.05</v>
      </c>
      <c r="P643" s="8">
        <v>77.77</v>
      </c>
      <c r="Q643" s="8">
        <v>135.40350000000001</v>
      </c>
      <c r="R643" s="8">
        <v>77.77</v>
      </c>
      <c r="S643" s="8">
        <v>57.633500000000012</v>
      </c>
      <c r="T643" s="10">
        <v>0.4256426163282338</v>
      </c>
      <c r="U643" s="7"/>
      <c r="V643" s="10"/>
      <c r="W643" s="11"/>
      <c r="X643" s="10"/>
    </row>
    <row r="644" spans="1:24" ht="15.6">
      <c r="A644" s="4">
        <v>4239</v>
      </c>
      <c r="B644" s="5">
        <v>46134</v>
      </c>
      <c r="C644" s="1">
        <f t="shared" si="20"/>
        <v>2026</v>
      </c>
      <c r="D644" s="1" t="str">
        <f>"Q" &amp;ROUNDUP(MONTH(SalesDataTable[[#This Row],[Order Date]])/3,0)</f>
        <v>Q2</v>
      </c>
      <c r="E644" s="1">
        <f t="shared" si="21"/>
        <v>4</v>
      </c>
      <c r="F644" s="1" t="str">
        <f>TEXT(SalesDataTable[[#This Row],[Order Date]],"MMM")</f>
        <v>Apr</v>
      </c>
      <c r="G644" s="6" t="s">
        <v>23</v>
      </c>
      <c r="H644" s="6" t="s">
        <v>24</v>
      </c>
      <c r="I644" s="6" t="s">
        <v>19</v>
      </c>
      <c r="J644" s="6" t="s">
        <v>30</v>
      </c>
      <c r="K644" s="6" t="s">
        <v>40</v>
      </c>
      <c r="L644" s="6" t="s">
        <v>57</v>
      </c>
      <c r="M644" s="11">
        <v>2</v>
      </c>
      <c r="N644" s="8">
        <v>83.24</v>
      </c>
      <c r="O644" s="9">
        <v>0</v>
      </c>
      <c r="P644" s="8">
        <v>40.03</v>
      </c>
      <c r="Q644" s="8">
        <v>166.48</v>
      </c>
      <c r="R644" s="8">
        <v>80.06</v>
      </c>
      <c r="S644" s="8">
        <v>86.419999999999987</v>
      </c>
      <c r="T644" s="10">
        <v>0.51910139356078799</v>
      </c>
      <c r="U644" s="7"/>
      <c r="V644" s="10"/>
      <c r="W644" s="11"/>
      <c r="X644" s="10"/>
    </row>
    <row r="645" spans="1:24" ht="15.6">
      <c r="A645" s="4">
        <v>4761</v>
      </c>
      <c r="B645" s="5">
        <v>46134</v>
      </c>
      <c r="C645" s="1">
        <f t="shared" si="20"/>
        <v>2026</v>
      </c>
      <c r="D645" s="1" t="str">
        <f>"Q" &amp;ROUNDUP(MONTH(SalesDataTable[[#This Row],[Order Date]])/3,0)</f>
        <v>Q2</v>
      </c>
      <c r="E645" s="1">
        <f t="shared" si="21"/>
        <v>4</v>
      </c>
      <c r="F645" s="1" t="str">
        <f>TEXT(SalesDataTable[[#This Row],[Order Date]],"MMM")</f>
        <v>Apr</v>
      </c>
      <c r="G645" s="6" t="s">
        <v>17</v>
      </c>
      <c r="H645" s="6" t="s">
        <v>18</v>
      </c>
      <c r="I645" s="6" t="s">
        <v>45</v>
      </c>
      <c r="J645" s="6" t="s">
        <v>30</v>
      </c>
      <c r="K645" s="6" t="s">
        <v>26</v>
      </c>
      <c r="L645" s="6" t="s">
        <v>34</v>
      </c>
      <c r="M645" s="11">
        <v>1</v>
      </c>
      <c r="N645" s="8">
        <v>141.99</v>
      </c>
      <c r="O645" s="9">
        <v>0.05</v>
      </c>
      <c r="P645" s="8">
        <v>79.7</v>
      </c>
      <c r="Q645" s="8">
        <v>134.8905</v>
      </c>
      <c r="R645" s="8">
        <v>79.7</v>
      </c>
      <c r="S645" s="8">
        <v>55.1905</v>
      </c>
      <c r="T645" s="10">
        <v>0.40915038494186023</v>
      </c>
      <c r="U645" s="7"/>
      <c r="V645" s="10"/>
      <c r="W645" s="11"/>
      <c r="X645" s="10"/>
    </row>
    <row r="646" spans="1:24" ht="15.6">
      <c r="A646" s="4">
        <v>5160</v>
      </c>
      <c r="B646" s="5">
        <v>46134</v>
      </c>
      <c r="C646" s="1">
        <f t="shared" si="20"/>
        <v>2026</v>
      </c>
      <c r="D646" s="1" t="str">
        <f>"Q" &amp;ROUNDUP(MONTH(SalesDataTable[[#This Row],[Order Date]])/3,0)</f>
        <v>Q2</v>
      </c>
      <c r="E646" s="1">
        <f t="shared" si="21"/>
        <v>4</v>
      </c>
      <c r="F646" s="1" t="str">
        <f>TEXT(SalesDataTable[[#This Row],[Order Date]],"MMM")</f>
        <v>Apr</v>
      </c>
      <c r="G646" s="6" t="s">
        <v>23</v>
      </c>
      <c r="H646" s="6" t="s">
        <v>60</v>
      </c>
      <c r="I646" s="6" t="s">
        <v>19</v>
      </c>
      <c r="J646" s="6" t="s">
        <v>30</v>
      </c>
      <c r="K646" s="6" t="s">
        <v>51</v>
      </c>
      <c r="L646" s="6" t="s">
        <v>59</v>
      </c>
      <c r="M646" s="11">
        <v>2</v>
      </c>
      <c r="N646" s="8">
        <v>35.94</v>
      </c>
      <c r="O646" s="9">
        <v>0.05</v>
      </c>
      <c r="P646" s="8">
        <v>14.17</v>
      </c>
      <c r="Q646" s="8">
        <v>68.285999999999987</v>
      </c>
      <c r="R646" s="8">
        <v>28.34</v>
      </c>
      <c r="S646" s="8">
        <v>39.945999999999984</v>
      </c>
      <c r="T646" s="10">
        <v>0.5849808159798493</v>
      </c>
      <c r="U646" s="7"/>
      <c r="V646" s="10"/>
      <c r="W646" s="11"/>
      <c r="X646" s="10"/>
    </row>
    <row r="647" spans="1:24" ht="15.6">
      <c r="A647" s="4">
        <v>2224</v>
      </c>
      <c r="B647" s="5">
        <v>46135</v>
      </c>
      <c r="C647" s="1">
        <f t="shared" si="20"/>
        <v>2026</v>
      </c>
      <c r="D647" s="1" t="str">
        <f>"Q" &amp;ROUNDUP(MONTH(SalesDataTable[[#This Row],[Order Date]])/3,0)</f>
        <v>Q2</v>
      </c>
      <c r="E647" s="1">
        <f t="shared" si="21"/>
        <v>4</v>
      </c>
      <c r="F647" s="1" t="str">
        <f>TEXT(SalesDataTable[[#This Row],[Order Date]],"MMM")</f>
        <v>Apr</v>
      </c>
      <c r="G647" s="6" t="s">
        <v>23</v>
      </c>
      <c r="H647" s="6" t="s">
        <v>24</v>
      </c>
      <c r="I647" s="6" t="s">
        <v>19</v>
      </c>
      <c r="J647" s="6" t="s">
        <v>30</v>
      </c>
      <c r="K647" s="6" t="s">
        <v>51</v>
      </c>
      <c r="L647" s="6" t="s">
        <v>62</v>
      </c>
      <c r="M647" s="11">
        <v>3</v>
      </c>
      <c r="N647" s="8">
        <v>49.55</v>
      </c>
      <c r="O647" s="9">
        <v>0</v>
      </c>
      <c r="P647" s="8">
        <v>22.55</v>
      </c>
      <c r="Q647" s="8">
        <v>148.64999999999998</v>
      </c>
      <c r="R647" s="8">
        <v>67.650000000000006</v>
      </c>
      <c r="S647" s="8">
        <v>80.999999999999972</v>
      </c>
      <c r="T647" s="10">
        <v>0.54490413723511588</v>
      </c>
      <c r="U647" s="7"/>
      <c r="V647" s="10"/>
      <c r="W647" s="11"/>
      <c r="X647" s="10"/>
    </row>
    <row r="648" spans="1:24" ht="15.6">
      <c r="A648" s="4">
        <v>2832</v>
      </c>
      <c r="B648" s="5">
        <v>46135</v>
      </c>
      <c r="C648" s="1">
        <f t="shared" si="20"/>
        <v>2026</v>
      </c>
      <c r="D648" s="1" t="str">
        <f>"Q" &amp;ROUNDUP(MONTH(SalesDataTable[[#This Row],[Order Date]])/3,0)</f>
        <v>Q2</v>
      </c>
      <c r="E648" s="1">
        <f t="shared" si="21"/>
        <v>4</v>
      </c>
      <c r="F648" s="1" t="str">
        <f>TEXT(SalesDataTable[[#This Row],[Order Date]],"MMM")</f>
        <v>Apr</v>
      </c>
      <c r="G648" s="6" t="s">
        <v>37</v>
      </c>
      <c r="H648" s="6" t="s">
        <v>50</v>
      </c>
      <c r="I648" s="6" t="s">
        <v>45</v>
      </c>
      <c r="J648" s="6" t="s">
        <v>20</v>
      </c>
      <c r="K648" s="6" t="s">
        <v>51</v>
      </c>
      <c r="L648" s="6" t="s">
        <v>52</v>
      </c>
      <c r="M648" s="11">
        <v>1</v>
      </c>
      <c r="N648" s="8">
        <v>39.89</v>
      </c>
      <c r="O648" s="9">
        <v>0.05</v>
      </c>
      <c r="P648" s="8">
        <v>15.06</v>
      </c>
      <c r="Q648" s="8">
        <v>37.895499999999998</v>
      </c>
      <c r="R648" s="8">
        <v>15.06</v>
      </c>
      <c r="S648" s="8">
        <v>22.835499999999996</v>
      </c>
      <c r="T648" s="10">
        <v>0.60259133670224685</v>
      </c>
      <c r="U648" s="7"/>
      <c r="V648" s="10"/>
      <c r="W648" s="11"/>
      <c r="X648" s="10"/>
    </row>
    <row r="649" spans="1:24" ht="15.6">
      <c r="A649" s="4">
        <v>3000</v>
      </c>
      <c r="B649" s="5">
        <v>46135</v>
      </c>
      <c r="C649" s="1">
        <f t="shared" si="20"/>
        <v>2026</v>
      </c>
      <c r="D649" s="1" t="str">
        <f>"Q" &amp;ROUNDUP(MONTH(SalesDataTable[[#This Row],[Order Date]])/3,0)</f>
        <v>Q2</v>
      </c>
      <c r="E649" s="1">
        <f t="shared" si="21"/>
        <v>4</v>
      </c>
      <c r="F649" s="1" t="str">
        <f>TEXT(SalesDataTable[[#This Row],[Order Date]],"MMM")</f>
        <v>Apr</v>
      </c>
      <c r="G649" s="6" t="s">
        <v>37</v>
      </c>
      <c r="H649" s="6" t="s">
        <v>48</v>
      </c>
      <c r="I649" s="6" t="s">
        <v>45</v>
      </c>
      <c r="J649" s="6" t="s">
        <v>30</v>
      </c>
      <c r="K649" s="6" t="s">
        <v>51</v>
      </c>
      <c r="L649" s="6" t="s">
        <v>52</v>
      </c>
      <c r="M649" s="11">
        <v>1</v>
      </c>
      <c r="N649" s="8">
        <v>40.630000000000003</v>
      </c>
      <c r="O649" s="9">
        <v>0.1</v>
      </c>
      <c r="P649" s="8">
        <v>14.67</v>
      </c>
      <c r="Q649" s="8">
        <v>36.567</v>
      </c>
      <c r="R649" s="8">
        <v>14.67</v>
      </c>
      <c r="S649" s="8">
        <v>21.896999999999998</v>
      </c>
      <c r="T649" s="10">
        <v>0.59881860694068423</v>
      </c>
      <c r="U649" s="7"/>
      <c r="V649" s="10"/>
      <c r="W649" s="11"/>
      <c r="X649" s="10"/>
    </row>
    <row r="650" spans="1:24" ht="15.6">
      <c r="A650" s="4">
        <v>3206</v>
      </c>
      <c r="B650" s="5">
        <v>46135</v>
      </c>
      <c r="C650" s="1">
        <f t="shared" si="20"/>
        <v>2026</v>
      </c>
      <c r="D650" s="1" t="str">
        <f>"Q" &amp;ROUNDUP(MONTH(SalesDataTable[[#This Row],[Order Date]])/3,0)</f>
        <v>Q2</v>
      </c>
      <c r="E650" s="1">
        <f t="shared" si="21"/>
        <v>4</v>
      </c>
      <c r="F650" s="1" t="str">
        <f>TEXT(SalesDataTable[[#This Row],[Order Date]],"MMM")</f>
        <v>Apr</v>
      </c>
      <c r="G650" s="6" t="s">
        <v>37</v>
      </c>
      <c r="H650" s="6" t="s">
        <v>50</v>
      </c>
      <c r="I650" s="6" t="s">
        <v>45</v>
      </c>
      <c r="J650" s="6" t="s">
        <v>20</v>
      </c>
      <c r="K650" s="6" t="s">
        <v>21</v>
      </c>
      <c r="L650" s="6" t="s">
        <v>43</v>
      </c>
      <c r="M650" s="11">
        <v>4</v>
      </c>
      <c r="N650" s="8">
        <v>39.78</v>
      </c>
      <c r="O650" s="9">
        <v>0.05</v>
      </c>
      <c r="P650" s="8">
        <v>16.7</v>
      </c>
      <c r="Q650" s="8">
        <v>151.16399999999999</v>
      </c>
      <c r="R650" s="8">
        <v>66.8</v>
      </c>
      <c r="S650" s="8">
        <v>84.36399999999999</v>
      </c>
      <c r="T650" s="10">
        <v>0.55809584292556425</v>
      </c>
      <c r="U650" s="7"/>
      <c r="V650" s="10"/>
      <c r="W650" s="11"/>
      <c r="X650" s="10"/>
    </row>
    <row r="651" spans="1:24" ht="15.6">
      <c r="A651" s="4">
        <v>3777</v>
      </c>
      <c r="B651" s="5">
        <v>46135</v>
      </c>
      <c r="C651" s="1">
        <f t="shared" si="20"/>
        <v>2026</v>
      </c>
      <c r="D651" s="1" t="str">
        <f>"Q" &amp;ROUNDUP(MONTH(SalesDataTable[[#This Row],[Order Date]])/3,0)</f>
        <v>Q2</v>
      </c>
      <c r="E651" s="1">
        <f t="shared" si="21"/>
        <v>4</v>
      </c>
      <c r="F651" s="1" t="str">
        <f>TEXT(SalesDataTable[[#This Row],[Order Date]],"MMM")</f>
        <v>Apr</v>
      </c>
      <c r="G651" s="6" t="s">
        <v>37</v>
      </c>
      <c r="H651" s="6" t="s">
        <v>38</v>
      </c>
      <c r="I651" s="6" t="s">
        <v>45</v>
      </c>
      <c r="J651" s="6" t="s">
        <v>33</v>
      </c>
      <c r="K651" s="6" t="s">
        <v>26</v>
      </c>
      <c r="L651" s="6" t="s">
        <v>27</v>
      </c>
      <c r="M651" s="11">
        <v>1</v>
      </c>
      <c r="N651" s="8">
        <v>92.74</v>
      </c>
      <c r="O651" s="9">
        <v>0</v>
      </c>
      <c r="P651" s="8">
        <v>46.1</v>
      </c>
      <c r="Q651" s="8">
        <v>92.74</v>
      </c>
      <c r="R651" s="8">
        <v>46.1</v>
      </c>
      <c r="S651" s="8">
        <v>46.639999999999993</v>
      </c>
      <c r="T651" s="10">
        <v>0.50291136510675005</v>
      </c>
      <c r="U651" s="7"/>
      <c r="V651" s="10"/>
      <c r="W651" s="11"/>
      <c r="X651" s="10"/>
    </row>
    <row r="652" spans="1:24" ht="15.6">
      <c r="A652" s="4">
        <v>4980</v>
      </c>
      <c r="B652" s="5">
        <v>46135</v>
      </c>
      <c r="C652" s="1">
        <f t="shared" si="20"/>
        <v>2026</v>
      </c>
      <c r="D652" s="1" t="str">
        <f>"Q" &amp;ROUNDUP(MONTH(SalesDataTable[[#This Row],[Order Date]])/3,0)</f>
        <v>Q2</v>
      </c>
      <c r="E652" s="1">
        <f t="shared" si="21"/>
        <v>4</v>
      </c>
      <c r="F652" s="1" t="str">
        <f>TEXT(SalesDataTable[[#This Row],[Order Date]],"MMM")</f>
        <v>Apr</v>
      </c>
      <c r="G652" s="6" t="s">
        <v>23</v>
      </c>
      <c r="H652" s="6" t="s">
        <v>44</v>
      </c>
      <c r="I652" s="6" t="s">
        <v>36</v>
      </c>
      <c r="J652" s="6" t="s">
        <v>20</v>
      </c>
      <c r="K652" s="6" t="s">
        <v>40</v>
      </c>
      <c r="L652" s="6" t="s">
        <v>68</v>
      </c>
      <c r="M652" s="11">
        <v>2</v>
      </c>
      <c r="N652" s="8">
        <v>120.49</v>
      </c>
      <c r="O652" s="9">
        <v>0.1</v>
      </c>
      <c r="P652" s="8">
        <v>62.23</v>
      </c>
      <c r="Q652" s="8">
        <v>216.88200000000001</v>
      </c>
      <c r="R652" s="8">
        <v>124.46</v>
      </c>
      <c r="S652" s="8">
        <v>92.422000000000011</v>
      </c>
      <c r="T652" s="10">
        <v>0.42613955976060719</v>
      </c>
      <c r="U652" s="7"/>
      <c r="V652" s="10"/>
      <c r="W652" s="11"/>
      <c r="X652" s="10"/>
    </row>
    <row r="653" spans="1:24" ht="15.6">
      <c r="A653" s="4">
        <v>1102</v>
      </c>
      <c r="B653" s="5">
        <v>46136</v>
      </c>
      <c r="C653" s="1">
        <f t="shared" si="20"/>
        <v>2026</v>
      </c>
      <c r="D653" s="1" t="str">
        <f>"Q" &amp;ROUNDUP(MONTH(SalesDataTable[[#This Row],[Order Date]])/3,0)</f>
        <v>Q2</v>
      </c>
      <c r="E653" s="1">
        <f t="shared" si="21"/>
        <v>4</v>
      </c>
      <c r="F653" s="1" t="str">
        <f>TEXT(SalesDataTable[[#This Row],[Order Date]],"MMM")</f>
        <v>Apr</v>
      </c>
      <c r="G653" s="6" t="s">
        <v>23</v>
      </c>
      <c r="H653" s="6" t="s">
        <v>44</v>
      </c>
      <c r="I653" s="6" t="s">
        <v>19</v>
      </c>
      <c r="J653" s="6" t="s">
        <v>33</v>
      </c>
      <c r="K653" s="6" t="s">
        <v>26</v>
      </c>
      <c r="L653" s="6" t="s">
        <v>63</v>
      </c>
      <c r="M653" s="11">
        <v>2</v>
      </c>
      <c r="N653" s="8">
        <v>70.53</v>
      </c>
      <c r="O653" s="9">
        <v>0</v>
      </c>
      <c r="P653" s="8">
        <v>32.229999999999997</v>
      </c>
      <c r="Q653" s="8">
        <v>141.06</v>
      </c>
      <c r="R653" s="8">
        <v>64.459999999999994</v>
      </c>
      <c r="S653" s="8">
        <v>76.600000000000009</v>
      </c>
      <c r="T653" s="10">
        <v>0.54303133418403526</v>
      </c>
      <c r="U653" s="7"/>
      <c r="V653" s="10"/>
      <c r="W653" s="11"/>
      <c r="X653" s="10"/>
    </row>
    <row r="654" spans="1:24" ht="15.6">
      <c r="A654" s="4">
        <v>1333</v>
      </c>
      <c r="B654" s="5">
        <v>46136</v>
      </c>
      <c r="C654" s="1">
        <f t="shared" si="20"/>
        <v>2026</v>
      </c>
      <c r="D654" s="1" t="str">
        <f>"Q" &amp;ROUNDUP(MONTH(SalesDataTable[[#This Row],[Order Date]])/3,0)</f>
        <v>Q2</v>
      </c>
      <c r="E654" s="1">
        <f t="shared" si="21"/>
        <v>4</v>
      </c>
      <c r="F654" s="1" t="str">
        <f>TEXT(SalesDataTable[[#This Row],[Order Date]],"MMM")</f>
        <v>Apr</v>
      </c>
      <c r="G654" s="6" t="s">
        <v>23</v>
      </c>
      <c r="H654" s="6" t="s">
        <v>66</v>
      </c>
      <c r="I654" s="6" t="s">
        <v>19</v>
      </c>
      <c r="J654" s="6" t="s">
        <v>30</v>
      </c>
      <c r="K654" s="6" t="s">
        <v>26</v>
      </c>
      <c r="L654" s="6" t="s">
        <v>27</v>
      </c>
      <c r="M654" s="11">
        <v>1</v>
      </c>
      <c r="N654" s="8">
        <v>90.87</v>
      </c>
      <c r="O654" s="9">
        <v>0.1</v>
      </c>
      <c r="P654" s="8">
        <v>44.4</v>
      </c>
      <c r="Q654" s="8">
        <v>81.783000000000001</v>
      </c>
      <c r="R654" s="8">
        <v>44.4</v>
      </c>
      <c r="S654" s="8">
        <v>37.383000000000003</v>
      </c>
      <c r="T654" s="10">
        <v>0.45709988628443565</v>
      </c>
      <c r="U654" s="7"/>
      <c r="V654" s="10"/>
      <c r="W654" s="11"/>
      <c r="X654" s="10"/>
    </row>
    <row r="655" spans="1:24" ht="15.6">
      <c r="A655" s="4">
        <v>1369</v>
      </c>
      <c r="B655" s="5">
        <v>46136</v>
      </c>
      <c r="C655" s="1">
        <f t="shared" si="20"/>
        <v>2026</v>
      </c>
      <c r="D655" s="1" t="str">
        <f>"Q" &amp;ROUNDUP(MONTH(SalesDataTable[[#This Row],[Order Date]])/3,0)</f>
        <v>Q2</v>
      </c>
      <c r="E655" s="1">
        <f t="shared" si="21"/>
        <v>4</v>
      </c>
      <c r="F655" s="1" t="str">
        <f>TEXT(SalesDataTable[[#This Row],[Order Date]],"MMM")</f>
        <v>Apr</v>
      </c>
      <c r="G655" s="6" t="s">
        <v>23</v>
      </c>
      <c r="H655" s="6" t="s">
        <v>66</v>
      </c>
      <c r="I655" s="6" t="s">
        <v>25</v>
      </c>
      <c r="J655" s="6" t="s">
        <v>20</v>
      </c>
      <c r="K655" s="6" t="s">
        <v>51</v>
      </c>
      <c r="L655" s="6" t="s">
        <v>55</v>
      </c>
      <c r="M655" s="11">
        <v>3</v>
      </c>
      <c r="N655" s="8">
        <v>124.31</v>
      </c>
      <c r="O655" s="9">
        <v>0.2</v>
      </c>
      <c r="P655" s="8">
        <v>67.97</v>
      </c>
      <c r="Q655" s="8">
        <v>298.34399999999999</v>
      </c>
      <c r="R655" s="8">
        <v>203.91</v>
      </c>
      <c r="S655" s="8">
        <v>94.433999999999997</v>
      </c>
      <c r="T655" s="10">
        <v>0.31652723031131846</v>
      </c>
      <c r="U655" s="7"/>
      <c r="V655" s="10"/>
      <c r="W655" s="11"/>
      <c r="X655" s="10"/>
    </row>
    <row r="656" spans="1:24" ht="15.6">
      <c r="A656" s="4">
        <v>1712</v>
      </c>
      <c r="B656" s="5">
        <v>46136</v>
      </c>
      <c r="C656" s="1">
        <f t="shared" si="20"/>
        <v>2026</v>
      </c>
      <c r="D656" s="1" t="str">
        <f>"Q" &amp;ROUNDUP(MONTH(SalesDataTable[[#This Row],[Order Date]])/3,0)</f>
        <v>Q2</v>
      </c>
      <c r="E656" s="1">
        <f t="shared" si="21"/>
        <v>4</v>
      </c>
      <c r="F656" s="1" t="str">
        <f>TEXT(SalesDataTable[[#This Row],[Order Date]],"MMM")</f>
        <v>Apr</v>
      </c>
      <c r="G656" s="6" t="s">
        <v>23</v>
      </c>
      <c r="H656" s="6" t="s">
        <v>24</v>
      </c>
      <c r="I656" s="6" t="s">
        <v>25</v>
      </c>
      <c r="J656" s="6" t="s">
        <v>20</v>
      </c>
      <c r="K656" s="6" t="s">
        <v>21</v>
      </c>
      <c r="L656" s="6" t="s">
        <v>43</v>
      </c>
      <c r="M656" s="11">
        <v>15</v>
      </c>
      <c r="N656" s="8">
        <v>41.21</v>
      </c>
      <c r="O656" s="9">
        <v>0.15</v>
      </c>
      <c r="P656" s="8">
        <v>16.760000000000002</v>
      </c>
      <c r="Q656" s="8">
        <v>525.42750000000001</v>
      </c>
      <c r="R656" s="8">
        <v>251.40000000000003</v>
      </c>
      <c r="S656" s="8">
        <v>274.02749999999997</v>
      </c>
      <c r="T656" s="10">
        <v>0.52153246642020068</v>
      </c>
      <c r="U656" s="7"/>
      <c r="V656" s="10"/>
      <c r="W656" s="11"/>
      <c r="X656" s="10"/>
    </row>
    <row r="657" spans="1:24" ht="15.6">
      <c r="A657" s="4">
        <v>2229</v>
      </c>
      <c r="B657" s="5">
        <v>46136</v>
      </c>
      <c r="C657" s="1">
        <f t="shared" si="20"/>
        <v>2026</v>
      </c>
      <c r="D657" s="1" t="str">
        <f>"Q" &amp;ROUNDUP(MONTH(SalesDataTable[[#This Row],[Order Date]])/3,0)</f>
        <v>Q2</v>
      </c>
      <c r="E657" s="1">
        <f t="shared" si="21"/>
        <v>4</v>
      </c>
      <c r="F657" s="1" t="str">
        <f>TEXT(SalesDataTable[[#This Row],[Order Date]],"MMM")</f>
        <v>Apr</v>
      </c>
      <c r="G657" s="6" t="s">
        <v>17</v>
      </c>
      <c r="H657" s="6" t="s">
        <v>18</v>
      </c>
      <c r="I657" s="6" t="s">
        <v>19</v>
      </c>
      <c r="J657" s="6" t="s">
        <v>30</v>
      </c>
      <c r="K657" s="6" t="s">
        <v>26</v>
      </c>
      <c r="L657" s="6" t="s">
        <v>34</v>
      </c>
      <c r="M657" s="11">
        <v>2</v>
      </c>
      <c r="N657" s="8">
        <v>145.75</v>
      </c>
      <c r="O657" s="9">
        <v>0.1</v>
      </c>
      <c r="P657" s="8">
        <v>78.900000000000006</v>
      </c>
      <c r="Q657" s="8">
        <v>262.35000000000002</v>
      </c>
      <c r="R657" s="8">
        <v>157.80000000000001</v>
      </c>
      <c r="S657" s="8">
        <v>104.55000000000001</v>
      </c>
      <c r="T657" s="10">
        <v>0.39851343624928531</v>
      </c>
      <c r="U657" s="7"/>
      <c r="V657" s="10"/>
      <c r="W657" s="11"/>
      <c r="X657" s="10"/>
    </row>
    <row r="658" spans="1:24" ht="15.6">
      <c r="A658" s="4">
        <v>3458</v>
      </c>
      <c r="B658" s="5">
        <v>46136</v>
      </c>
      <c r="C658" s="1">
        <f t="shared" si="20"/>
        <v>2026</v>
      </c>
      <c r="D658" s="1" t="str">
        <f>"Q" &amp;ROUNDUP(MONTH(SalesDataTable[[#This Row],[Order Date]])/3,0)</f>
        <v>Q2</v>
      </c>
      <c r="E658" s="1">
        <f t="shared" si="21"/>
        <v>4</v>
      </c>
      <c r="F658" s="1" t="str">
        <f>TEXT(SalesDataTable[[#This Row],[Order Date]],"MMM")</f>
        <v>Apr</v>
      </c>
      <c r="G658" s="6" t="s">
        <v>28</v>
      </c>
      <c r="H658" s="6" t="s">
        <v>35</v>
      </c>
      <c r="I658" s="6" t="s">
        <v>19</v>
      </c>
      <c r="J658" s="6" t="s">
        <v>30</v>
      </c>
      <c r="K658" s="6" t="s">
        <v>31</v>
      </c>
      <c r="L658" s="6" t="s">
        <v>61</v>
      </c>
      <c r="M658" s="11">
        <v>1</v>
      </c>
      <c r="N658" s="8">
        <v>134.86000000000001</v>
      </c>
      <c r="O658" s="9">
        <v>0</v>
      </c>
      <c r="P658" s="8">
        <v>66.040000000000006</v>
      </c>
      <c r="Q658" s="8">
        <v>134.86000000000001</v>
      </c>
      <c r="R658" s="8">
        <v>66.040000000000006</v>
      </c>
      <c r="S658" s="8">
        <v>68.820000000000007</v>
      </c>
      <c r="T658" s="10">
        <v>0.51030698502150373</v>
      </c>
      <c r="U658" s="7"/>
      <c r="V658" s="10"/>
      <c r="W658" s="11"/>
      <c r="X658" s="10"/>
    </row>
    <row r="659" spans="1:24" ht="15.6">
      <c r="A659" s="4">
        <v>4637</v>
      </c>
      <c r="B659" s="5">
        <v>46136</v>
      </c>
      <c r="C659" s="1">
        <f t="shared" si="20"/>
        <v>2026</v>
      </c>
      <c r="D659" s="1" t="str">
        <f>"Q" &amp;ROUNDUP(MONTH(SalesDataTable[[#This Row],[Order Date]])/3,0)</f>
        <v>Q2</v>
      </c>
      <c r="E659" s="1">
        <f t="shared" si="21"/>
        <v>4</v>
      </c>
      <c r="F659" s="1" t="str">
        <f>TEXT(SalesDataTable[[#This Row],[Order Date]],"MMM")</f>
        <v>Apr</v>
      </c>
      <c r="G659" s="6" t="s">
        <v>37</v>
      </c>
      <c r="H659" s="6" t="s">
        <v>64</v>
      </c>
      <c r="I659" s="6" t="s">
        <v>36</v>
      </c>
      <c r="J659" s="6" t="s">
        <v>30</v>
      </c>
      <c r="K659" s="6" t="s">
        <v>31</v>
      </c>
      <c r="L659" s="6" t="s">
        <v>61</v>
      </c>
      <c r="M659" s="11">
        <v>1</v>
      </c>
      <c r="N659" s="8">
        <v>136.07</v>
      </c>
      <c r="O659" s="9">
        <v>0</v>
      </c>
      <c r="P659" s="8">
        <v>65.17</v>
      </c>
      <c r="Q659" s="8">
        <v>136.07</v>
      </c>
      <c r="R659" s="8">
        <v>65.17</v>
      </c>
      <c r="S659" s="8">
        <v>70.899999999999991</v>
      </c>
      <c r="T659" s="10">
        <v>0.52105533916366575</v>
      </c>
      <c r="U659" s="7"/>
      <c r="V659" s="10"/>
      <c r="W659" s="11"/>
      <c r="X659" s="10"/>
    </row>
    <row r="660" spans="1:24" ht="15.6">
      <c r="A660" s="4">
        <v>4726</v>
      </c>
      <c r="B660" s="5">
        <v>46136</v>
      </c>
      <c r="C660" s="1">
        <f t="shared" si="20"/>
        <v>2026</v>
      </c>
      <c r="D660" s="1" t="str">
        <f>"Q" &amp;ROUNDUP(MONTH(SalesDataTable[[#This Row],[Order Date]])/3,0)</f>
        <v>Q2</v>
      </c>
      <c r="E660" s="1">
        <f t="shared" si="21"/>
        <v>4</v>
      </c>
      <c r="F660" s="1" t="str">
        <f>TEXT(SalesDataTable[[#This Row],[Order Date]],"MMM")</f>
        <v>Apr</v>
      </c>
      <c r="G660" s="6" t="s">
        <v>17</v>
      </c>
      <c r="H660" s="6" t="s">
        <v>67</v>
      </c>
      <c r="I660" s="6" t="s">
        <v>36</v>
      </c>
      <c r="J660" s="6" t="s">
        <v>33</v>
      </c>
      <c r="K660" s="6" t="s">
        <v>31</v>
      </c>
      <c r="L660" s="6" t="s">
        <v>49</v>
      </c>
      <c r="M660" s="11">
        <v>1</v>
      </c>
      <c r="N660" s="8">
        <v>47.25</v>
      </c>
      <c r="O660" s="9">
        <v>0.1</v>
      </c>
      <c r="P660" s="8">
        <v>18.25</v>
      </c>
      <c r="Q660" s="8">
        <v>42.524999999999999</v>
      </c>
      <c r="R660" s="8">
        <v>18.25</v>
      </c>
      <c r="S660" s="8">
        <v>24.274999999999999</v>
      </c>
      <c r="T660" s="10">
        <v>0.57084068195179305</v>
      </c>
      <c r="U660" s="7"/>
      <c r="V660" s="10"/>
      <c r="W660" s="11"/>
      <c r="X660" s="10"/>
    </row>
    <row r="661" spans="1:24" ht="15.6">
      <c r="A661" s="4">
        <v>4838</v>
      </c>
      <c r="B661" s="5">
        <v>46136</v>
      </c>
      <c r="C661" s="1">
        <f t="shared" si="20"/>
        <v>2026</v>
      </c>
      <c r="D661" s="1" t="str">
        <f>"Q" &amp;ROUNDUP(MONTH(SalesDataTable[[#This Row],[Order Date]])/3,0)</f>
        <v>Q2</v>
      </c>
      <c r="E661" s="1">
        <f t="shared" si="21"/>
        <v>4</v>
      </c>
      <c r="F661" s="1" t="str">
        <f>TEXT(SalesDataTable[[#This Row],[Order Date]],"MMM")</f>
        <v>Apr</v>
      </c>
      <c r="G661" s="6" t="s">
        <v>17</v>
      </c>
      <c r="H661" s="6" t="s">
        <v>18</v>
      </c>
      <c r="I661" s="6" t="s">
        <v>19</v>
      </c>
      <c r="J661" s="6" t="s">
        <v>33</v>
      </c>
      <c r="K661" s="6" t="s">
        <v>21</v>
      </c>
      <c r="L661" s="6" t="s">
        <v>43</v>
      </c>
      <c r="M661" s="11">
        <v>2</v>
      </c>
      <c r="N661" s="8">
        <v>41.32</v>
      </c>
      <c r="O661" s="9">
        <v>0.1</v>
      </c>
      <c r="P661" s="8">
        <v>16.66</v>
      </c>
      <c r="Q661" s="8">
        <v>74.376000000000005</v>
      </c>
      <c r="R661" s="8">
        <v>33.32</v>
      </c>
      <c r="S661" s="8">
        <v>41.056000000000004</v>
      </c>
      <c r="T661" s="10">
        <v>0.5520060234484242</v>
      </c>
      <c r="U661" s="7"/>
      <c r="V661" s="10"/>
      <c r="W661" s="11"/>
      <c r="X661" s="10"/>
    </row>
    <row r="662" spans="1:24" ht="15.6">
      <c r="A662" s="4">
        <v>5075</v>
      </c>
      <c r="B662" s="5">
        <v>46136</v>
      </c>
      <c r="C662" s="1">
        <f t="shared" si="20"/>
        <v>2026</v>
      </c>
      <c r="D662" s="1" t="str">
        <f>"Q" &amp;ROUNDUP(MONTH(SalesDataTable[[#This Row],[Order Date]])/3,0)</f>
        <v>Q2</v>
      </c>
      <c r="E662" s="1">
        <f t="shared" si="21"/>
        <v>4</v>
      </c>
      <c r="F662" s="1" t="str">
        <f>TEXT(SalesDataTable[[#This Row],[Order Date]],"MMM")</f>
        <v>Apr</v>
      </c>
      <c r="G662" s="6" t="s">
        <v>17</v>
      </c>
      <c r="H662" s="6" t="s">
        <v>67</v>
      </c>
      <c r="I662" s="6" t="s">
        <v>45</v>
      </c>
      <c r="J662" s="6" t="s">
        <v>30</v>
      </c>
      <c r="K662" s="6" t="s">
        <v>21</v>
      </c>
      <c r="L662" s="6" t="s">
        <v>22</v>
      </c>
      <c r="M662" s="11">
        <v>2</v>
      </c>
      <c r="N662" s="8">
        <v>81.75</v>
      </c>
      <c r="O662" s="9">
        <v>0</v>
      </c>
      <c r="P662" s="8">
        <v>41.92</v>
      </c>
      <c r="Q662" s="8">
        <v>163.5</v>
      </c>
      <c r="R662" s="8">
        <v>83.84</v>
      </c>
      <c r="S662" s="8">
        <v>79.66</v>
      </c>
      <c r="T662" s="10">
        <v>0.48721712538226297</v>
      </c>
      <c r="U662" s="7"/>
      <c r="V662" s="10"/>
      <c r="W662" s="11"/>
      <c r="X662" s="10"/>
    </row>
    <row r="663" spans="1:24" ht="15.6">
      <c r="A663" s="4">
        <v>149</v>
      </c>
      <c r="B663" s="5">
        <v>46137</v>
      </c>
      <c r="C663" s="1">
        <f t="shared" si="20"/>
        <v>2026</v>
      </c>
      <c r="D663" s="1" t="str">
        <f>"Q" &amp;ROUNDUP(MONTH(SalesDataTable[[#This Row],[Order Date]])/3,0)</f>
        <v>Q2</v>
      </c>
      <c r="E663" s="1">
        <f t="shared" si="21"/>
        <v>4</v>
      </c>
      <c r="F663" s="1" t="str">
        <f>TEXT(SalesDataTable[[#This Row],[Order Date]],"MMM")</f>
        <v>Apr</v>
      </c>
      <c r="G663" s="6" t="s">
        <v>23</v>
      </c>
      <c r="H663" s="6" t="s">
        <v>60</v>
      </c>
      <c r="I663" s="6" t="s">
        <v>19</v>
      </c>
      <c r="J663" s="6" t="s">
        <v>20</v>
      </c>
      <c r="K663" s="6" t="s">
        <v>31</v>
      </c>
      <c r="L663" s="6" t="s">
        <v>32</v>
      </c>
      <c r="M663" s="11">
        <v>1</v>
      </c>
      <c r="N663" s="8">
        <v>36.020000000000003</v>
      </c>
      <c r="O663" s="9">
        <v>0.05</v>
      </c>
      <c r="P663" s="8">
        <v>13.72</v>
      </c>
      <c r="Q663" s="8">
        <v>34.219000000000001</v>
      </c>
      <c r="R663" s="8">
        <v>13.72</v>
      </c>
      <c r="S663" s="8">
        <v>20.499000000000002</v>
      </c>
      <c r="T663" s="10">
        <v>0.59905315760250155</v>
      </c>
      <c r="U663" s="7"/>
      <c r="V663" s="10"/>
      <c r="W663" s="11"/>
      <c r="X663" s="10"/>
    </row>
    <row r="664" spans="1:24" ht="15.6">
      <c r="A664" s="4">
        <v>449</v>
      </c>
      <c r="B664" s="5">
        <v>46137</v>
      </c>
      <c r="C664" s="1">
        <f t="shared" si="20"/>
        <v>2026</v>
      </c>
      <c r="D664" s="1" t="str">
        <f>"Q" &amp;ROUNDUP(MONTH(SalesDataTable[[#This Row],[Order Date]])/3,0)</f>
        <v>Q2</v>
      </c>
      <c r="E664" s="1">
        <f t="shared" si="21"/>
        <v>4</v>
      </c>
      <c r="F664" s="1" t="str">
        <f>TEXT(SalesDataTable[[#This Row],[Order Date]],"MMM")</f>
        <v>Apr</v>
      </c>
      <c r="G664" s="6" t="s">
        <v>28</v>
      </c>
      <c r="H664" s="6" t="s">
        <v>42</v>
      </c>
      <c r="I664" s="6" t="s">
        <v>19</v>
      </c>
      <c r="J664" s="6" t="s">
        <v>33</v>
      </c>
      <c r="K664" s="6" t="s">
        <v>31</v>
      </c>
      <c r="L664" s="6" t="s">
        <v>32</v>
      </c>
      <c r="M664" s="11">
        <v>1</v>
      </c>
      <c r="N664" s="8">
        <v>36.68</v>
      </c>
      <c r="O664" s="9">
        <v>0</v>
      </c>
      <c r="P664" s="8">
        <v>13.27</v>
      </c>
      <c r="Q664" s="8">
        <v>36.68</v>
      </c>
      <c r="R664" s="8">
        <v>13.27</v>
      </c>
      <c r="S664" s="8">
        <v>23.41</v>
      </c>
      <c r="T664" s="10">
        <v>0.63822246455834242</v>
      </c>
      <c r="U664" s="7"/>
      <c r="V664" s="10"/>
      <c r="W664" s="11"/>
      <c r="X664" s="10"/>
    </row>
    <row r="665" spans="1:24" ht="15.6">
      <c r="A665" s="4">
        <v>1422</v>
      </c>
      <c r="B665" s="5">
        <v>46137</v>
      </c>
      <c r="C665" s="1">
        <f t="shared" si="20"/>
        <v>2026</v>
      </c>
      <c r="D665" s="1" t="str">
        <f>"Q" &amp;ROUNDUP(MONTH(SalesDataTable[[#This Row],[Order Date]])/3,0)</f>
        <v>Q2</v>
      </c>
      <c r="E665" s="1">
        <f t="shared" si="21"/>
        <v>4</v>
      </c>
      <c r="F665" s="1" t="str">
        <f>TEXT(SalesDataTable[[#This Row],[Order Date]],"MMM")</f>
        <v>Apr</v>
      </c>
      <c r="G665" s="6" t="s">
        <v>37</v>
      </c>
      <c r="H665" s="6" t="s">
        <v>50</v>
      </c>
      <c r="I665" s="6" t="s">
        <v>25</v>
      </c>
      <c r="J665" s="6" t="s">
        <v>33</v>
      </c>
      <c r="K665" s="6" t="s">
        <v>40</v>
      </c>
      <c r="L665" s="6" t="s">
        <v>41</v>
      </c>
      <c r="M665" s="11">
        <v>6</v>
      </c>
      <c r="N665" s="8">
        <v>348.16</v>
      </c>
      <c r="O665" s="9">
        <v>0.1</v>
      </c>
      <c r="P665" s="8">
        <v>198.24</v>
      </c>
      <c r="Q665" s="8">
        <v>1880.0640000000001</v>
      </c>
      <c r="R665" s="8">
        <v>1189.44</v>
      </c>
      <c r="S665" s="8">
        <v>690.62400000000002</v>
      </c>
      <c r="T665" s="10">
        <v>0.36734068627450978</v>
      </c>
      <c r="U665" s="7"/>
      <c r="V665" s="10"/>
      <c r="W665" s="11"/>
      <c r="X665" s="10"/>
    </row>
    <row r="666" spans="1:24" ht="15.6">
      <c r="A666" s="4">
        <v>3248</v>
      </c>
      <c r="B666" s="5">
        <v>46137</v>
      </c>
      <c r="C666" s="1">
        <f t="shared" si="20"/>
        <v>2026</v>
      </c>
      <c r="D666" s="1" t="str">
        <f>"Q" &amp;ROUNDUP(MONTH(SalesDataTable[[#This Row],[Order Date]])/3,0)</f>
        <v>Q2</v>
      </c>
      <c r="E666" s="1">
        <f t="shared" si="21"/>
        <v>4</v>
      </c>
      <c r="F666" s="1" t="str">
        <f>TEXT(SalesDataTable[[#This Row],[Order Date]],"MMM")</f>
        <v>Apr</v>
      </c>
      <c r="G666" s="6" t="s">
        <v>28</v>
      </c>
      <c r="H666" s="6" t="s">
        <v>69</v>
      </c>
      <c r="I666" s="6" t="s">
        <v>19</v>
      </c>
      <c r="J666" s="6" t="s">
        <v>20</v>
      </c>
      <c r="K666" s="6" t="s">
        <v>21</v>
      </c>
      <c r="L666" s="6" t="s">
        <v>43</v>
      </c>
      <c r="M666" s="11">
        <v>2</v>
      </c>
      <c r="N666" s="8">
        <v>39.799999999999997</v>
      </c>
      <c r="O666" s="9">
        <v>0.05</v>
      </c>
      <c r="P666" s="8">
        <v>16.23</v>
      </c>
      <c r="Q666" s="8">
        <v>75.61999999999999</v>
      </c>
      <c r="R666" s="8">
        <v>32.46</v>
      </c>
      <c r="S666" s="8">
        <v>43.159999999999989</v>
      </c>
      <c r="T666" s="10">
        <v>0.57074847923829664</v>
      </c>
      <c r="U666" s="7"/>
      <c r="V666" s="10"/>
      <c r="W666" s="11"/>
      <c r="X666" s="10"/>
    </row>
    <row r="667" spans="1:24" ht="15.6">
      <c r="A667" s="4">
        <v>3445</v>
      </c>
      <c r="B667" s="5">
        <v>46137</v>
      </c>
      <c r="C667" s="1">
        <f t="shared" si="20"/>
        <v>2026</v>
      </c>
      <c r="D667" s="1" t="str">
        <f>"Q" &amp;ROUNDUP(MONTH(SalesDataTable[[#This Row],[Order Date]])/3,0)</f>
        <v>Q2</v>
      </c>
      <c r="E667" s="1">
        <f t="shared" si="21"/>
        <v>4</v>
      </c>
      <c r="F667" s="1" t="str">
        <f>TEXT(SalesDataTable[[#This Row],[Order Date]],"MMM")</f>
        <v>Apr</v>
      </c>
      <c r="G667" s="6" t="s">
        <v>17</v>
      </c>
      <c r="H667" s="6" t="s">
        <v>67</v>
      </c>
      <c r="I667" s="6" t="s">
        <v>19</v>
      </c>
      <c r="J667" s="6" t="s">
        <v>20</v>
      </c>
      <c r="K667" s="6" t="s">
        <v>21</v>
      </c>
      <c r="L667" s="6" t="s">
        <v>43</v>
      </c>
      <c r="M667" s="11">
        <v>5</v>
      </c>
      <c r="N667" s="8">
        <v>39.369999999999997</v>
      </c>
      <c r="O667" s="9">
        <v>0.05</v>
      </c>
      <c r="P667" s="8">
        <v>16.760000000000002</v>
      </c>
      <c r="Q667" s="8">
        <v>187.00749999999999</v>
      </c>
      <c r="R667" s="8">
        <v>83.800000000000011</v>
      </c>
      <c r="S667" s="8">
        <v>103.20749999999998</v>
      </c>
      <c r="T667" s="10">
        <v>0.55188963009504954</v>
      </c>
      <c r="U667" s="7"/>
      <c r="V667" s="10"/>
      <c r="W667" s="11"/>
      <c r="X667" s="10"/>
    </row>
    <row r="668" spans="1:24" ht="15.6">
      <c r="A668" s="4">
        <v>3930</v>
      </c>
      <c r="B668" s="5">
        <v>46137</v>
      </c>
      <c r="C668" s="1">
        <f t="shared" si="20"/>
        <v>2026</v>
      </c>
      <c r="D668" s="1" t="str">
        <f>"Q" &amp;ROUNDUP(MONTH(SalesDataTable[[#This Row],[Order Date]])/3,0)</f>
        <v>Q2</v>
      </c>
      <c r="E668" s="1">
        <f t="shared" si="21"/>
        <v>4</v>
      </c>
      <c r="F668" s="1" t="str">
        <f>TEXT(SalesDataTable[[#This Row],[Order Date]],"MMM")</f>
        <v>Apr</v>
      </c>
      <c r="G668" s="6" t="s">
        <v>23</v>
      </c>
      <c r="H668" s="6" t="s">
        <v>60</v>
      </c>
      <c r="I668" s="6" t="s">
        <v>45</v>
      </c>
      <c r="J668" s="6" t="s">
        <v>20</v>
      </c>
      <c r="K668" s="6" t="s">
        <v>51</v>
      </c>
      <c r="L668" s="6" t="s">
        <v>52</v>
      </c>
      <c r="M668" s="11">
        <v>2</v>
      </c>
      <c r="N668" s="8">
        <v>40.85</v>
      </c>
      <c r="O668" s="9">
        <v>0</v>
      </c>
      <c r="P668" s="8">
        <v>14.99</v>
      </c>
      <c r="Q668" s="8">
        <v>81.7</v>
      </c>
      <c r="R668" s="8">
        <v>29.98</v>
      </c>
      <c r="S668" s="8">
        <v>51.72</v>
      </c>
      <c r="T668" s="10">
        <v>0.633047735618115</v>
      </c>
      <c r="U668" s="7"/>
      <c r="V668" s="10"/>
      <c r="W668" s="11"/>
      <c r="X668" s="10"/>
    </row>
    <row r="669" spans="1:24" ht="15.6">
      <c r="A669" s="4">
        <v>3969</v>
      </c>
      <c r="B669" s="5">
        <v>46137</v>
      </c>
      <c r="C669" s="1">
        <f t="shared" si="20"/>
        <v>2026</v>
      </c>
      <c r="D669" s="1" t="str">
        <f>"Q" &amp;ROUNDUP(MONTH(SalesDataTable[[#This Row],[Order Date]])/3,0)</f>
        <v>Q2</v>
      </c>
      <c r="E669" s="1">
        <f t="shared" si="21"/>
        <v>4</v>
      </c>
      <c r="F669" s="1" t="str">
        <f>TEXT(SalesDataTable[[#This Row],[Order Date]],"MMM")</f>
        <v>Apr</v>
      </c>
      <c r="G669" s="6" t="s">
        <v>37</v>
      </c>
      <c r="H669" s="6" t="s">
        <v>50</v>
      </c>
      <c r="I669" s="6" t="s">
        <v>45</v>
      </c>
      <c r="J669" s="6" t="s">
        <v>20</v>
      </c>
      <c r="K669" s="6" t="s">
        <v>26</v>
      </c>
      <c r="L669" s="6" t="s">
        <v>27</v>
      </c>
      <c r="M669" s="11">
        <v>1</v>
      </c>
      <c r="N669" s="8">
        <v>92.91</v>
      </c>
      <c r="O669" s="9">
        <v>0.05</v>
      </c>
      <c r="P669" s="8">
        <v>46</v>
      </c>
      <c r="Q669" s="8">
        <v>88.264499999999998</v>
      </c>
      <c r="R669" s="8">
        <v>46</v>
      </c>
      <c r="S669" s="8">
        <v>42.264499999999998</v>
      </c>
      <c r="T669" s="10">
        <v>0.4788391709010984</v>
      </c>
      <c r="U669" s="7"/>
      <c r="V669" s="10"/>
      <c r="W669" s="11"/>
      <c r="X669" s="10"/>
    </row>
    <row r="670" spans="1:24" ht="15.6">
      <c r="A670" s="4">
        <v>4190</v>
      </c>
      <c r="B670" s="5">
        <v>46137</v>
      </c>
      <c r="C670" s="1">
        <f t="shared" si="20"/>
        <v>2026</v>
      </c>
      <c r="D670" s="1" t="str">
        <f>"Q" &amp;ROUNDUP(MONTH(SalesDataTable[[#This Row],[Order Date]])/3,0)</f>
        <v>Q2</v>
      </c>
      <c r="E670" s="1">
        <f t="shared" si="21"/>
        <v>4</v>
      </c>
      <c r="F670" s="1" t="str">
        <f>TEXT(SalesDataTable[[#This Row],[Order Date]],"MMM")</f>
        <v>Apr</v>
      </c>
      <c r="G670" s="6" t="s">
        <v>37</v>
      </c>
      <c r="H670" s="6" t="s">
        <v>64</v>
      </c>
      <c r="I670" s="6" t="s">
        <v>19</v>
      </c>
      <c r="J670" s="6" t="s">
        <v>30</v>
      </c>
      <c r="K670" s="6" t="s">
        <v>26</v>
      </c>
      <c r="L670" s="6" t="s">
        <v>54</v>
      </c>
      <c r="M670" s="11">
        <v>1</v>
      </c>
      <c r="N670" s="8">
        <v>152.01</v>
      </c>
      <c r="O670" s="9">
        <v>0</v>
      </c>
      <c r="P670" s="8">
        <v>80.33</v>
      </c>
      <c r="Q670" s="8">
        <v>152.01</v>
      </c>
      <c r="R670" s="8">
        <v>80.33</v>
      </c>
      <c r="S670" s="8">
        <v>71.679999999999993</v>
      </c>
      <c r="T670" s="10">
        <v>0.47154792447865268</v>
      </c>
      <c r="U670" s="7"/>
      <c r="V670" s="10"/>
      <c r="W670" s="11"/>
      <c r="X670" s="10"/>
    </row>
    <row r="671" spans="1:24" ht="15.6">
      <c r="A671" s="4">
        <v>4442</v>
      </c>
      <c r="B671" s="5">
        <v>46137</v>
      </c>
      <c r="C671" s="1">
        <f t="shared" si="20"/>
        <v>2026</v>
      </c>
      <c r="D671" s="1" t="str">
        <f>"Q" &amp;ROUNDUP(MONTH(SalesDataTable[[#This Row],[Order Date]])/3,0)</f>
        <v>Q2</v>
      </c>
      <c r="E671" s="1">
        <f t="shared" si="21"/>
        <v>4</v>
      </c>
      <c r="F671" s="1" t="str">
        <f>TEXT(SalesDataTable[[#This Row],[Order Date]],"MMM")</f>
        <v>Apr</v>
      </c>
      <c r="G671" s="6" t="s">
        <v>23</v>
      </c>
      <c r="H671" s="6" t="s">
        <v>44</v>
      </c>
      <c r="I671" s="6" t="s">
        <v>45</v>
      </c>
      <c r="J671" s="6" t="s">
        <v>30</v>
      </c>
      <c r="K671" s="6" t="s">
        <v>31</v>
      </c>
      <c r="L671" s="6" t="s">
        <v>32</v>
      </c>
      <c r="M671" s="11">
        <v>1</v>
      </c>
      <c r="N671" s="8">
        <v>36.65</v>
      </c>
      <c r="O671" s="9">
        <v>0</v>
      </c>
      <c r="P671" s="8">
        <v>13.28</v>
      </c>
      <c r="Q671" s="8">
        <v>36.65</v>
      </c>
      <c r="R671" s="8">
        <v>13.28</v>
      </c>
      <c r="S671" s="8">
        <v>23.369999999999997</v>
      </c>
      <c r="T671" s="10">
        <v>0.63765347885402446</v>
      </c>
      <c r="U671" s="7"/>
      <c r="V671" s="10"/>
      <c r="W671" s="11"/>
      <c r="X671" s="10"/>
    </row>
    <row r="672" spans="1:24" ht="15.6">
      <c r="A672" s="4">
        <v>228</v>
      </c>
      <c r="B672" s="5">
        <v>46138</v>
      </c>
      <c r="C672" s="1">
        <f t="shared" si="20"/>
        <v>2026</v>
      </c>
      <c r="D672" s="1" t="str">
        <f>"Q" &amp;ROUNDUP(MONTH(SalesDataTable[[#This Row],[Order Date]])/3,0)</f>
        <v>Q2</v>
      </c>
      <c r="E672" s="1">
        <f t="shared" si="21"/>
        <v>4</v>
      </c>
      <c r="F672" s="1" t="str">
        <f>TEXT(SalesDataTable[[#This Row],[Order Date]],"MMM")</f>
        <v>Apr</v>
      </c>
      <c r="G672" s="6" t="s">
        <v>37</v>
      </c>
      <c r="H672" s="6" t="s">
        <v>50</v>
      </c>
      <c r="I672" s="6" t="s">
        <v>19</v>
      </c>
      <c r="J672" s="6" t="s">
        <v>20</v>
      </c>
      <c r="K672" s="6" t="s">
        <v>40</v>
      </c>
      <c r="L672" s="6" t="s">
        <v>57</v>
      </c>
      <c r="M672" s="11">
        <v>5</v>
      </c>
      <c r="N672" s="8">
        <v>80.819999999999993</v>
      </c>
      <c r="O672" s="9">
        <v>0</v>
      </c>
      <c r="P672" s="8">
        <v>40.47</v>
      </c>
      <c r="Q672" s="8">
        <v>404.09999999999997</v>
      </c>
      <c r="R672" s="8">
        <v>202.35</v>
      </c>
      <c r="S672" s="8">
        <v>201.74999999999997</v>
      </c>
      <c r="T672" s="10">
        <v>0.49925760950259834</v>
      </c>
      <c r="U672" s="7"/>
      <c r="V672" s="10"/>
      <c r="W672" s="11"/>
      <c r="X672" s="10"/>
    </row>
    <row r="673" spans="1:24" ht="15.6">
      <c r="A673" s="4">
        <v>2101</v>
      </c>
      <c r="B673" s="5">
        <v>46138</v>
      </c>
      <c r="C673" s="1">
        <f t="shared" si="20"/>
        <v>2026</v>
      </c>
      <c r="D673" s="1" t="str">
        <f>"Q" &amp;ROUNDUP(MONTH(SalesDataTable[[#This Row],[Order Date]])/3,0)</f>
        <v>Q2</v>
      </c>
      <c r="E673" s="1">
        <f t="shared" si="21"/>
        <v>4</v>
      </c>
      <c r="F673" s="1" t="str">
        <f>TEXT(SalesDataTable[[#This Row],[Order Date]],"MMM")</f>
        <v>Apr</v>
      </c>
      <c r="G673" s="6" t="s">
        <v>37</v>
      </c>
      <c r="H673" s="6" t="s">
        <v>38</v>
      </c>
      <c r="I673" s="6" t="s">
        <v>19</v>
      </c>
      <c r="J673" s="6" t="s">
        <v>30</v>
      </c>
      <c r="K673" s="6" t="s">
        <v>26</v>
      </c>
      <c r="L673" s="6" t="s">
        <v>34</v>
      </c>
      <c r="M673" s="11">
        <v>4</v>
      </c>
      <c r="N673" s="8">
        <v>144.69999999999999</v>
      </c>
      <c r="O673" s="9">
        <v>0</v>
      </c>
      <c r="P673" s="8">
        <v>79.41</v>
      </c>
      <c r="Q673" s="8">
        <v>578.79999999999995</v>
      </c>
      <c r="R673" s="8">
        <v>317.64</v>
      </c>
      <c r="S673" s="8">
        <v>261.15999999999997</v>
      </c>
      <c r="T673" s="10">
        <v>0.45120939875604699</v>
      </c>
      <c r="U673" s="7"/>
      <c r="V673" s="10"/>
      <c r="W673" s="11"/>
      <c r="X673" s="10"/>
    </row>
    <row r="674" spans="1:24" ht="15.6">
      <c r="A674" s="4">
        <v>2590</v>
      </c>
      <c r="B674" s="5">
        <v>46138</v>
      </c>
      <c r="C674" s="1">
        <f t="shared" si="20"/>
        <v>2026</v>
      </c>
      <c r="D674" s="1" t="str">
        <f>"Q" &amp;ROUNDUP(MONTH(SalesDataTable[[#This Row],[Order Date]])/3,0)</f>
        <v>Q2</v>
      </c>
      <c r="E674" s="1">
        <f t="shared" si="21"/>
        <v>4</v>
      </c>
      <c r="F674" s="1" t="str">
        <f>TEXT(SalesDataTable[[#This Row],[Order Date]],"MMM")</f>
        <v>Apr</v>
      </c>
      <c r="G674" s="6" t="s">
        <v>23</v>
      </c>
      <c r="H674" s="6" t="s">
        <v>44</v>
      </c>
      <c r="I674" s="6" t="s">
        <v>36</v>
      </c>
      <c r="J674" s="6" t="s">
        <v>30</v>
      </c>
      <c r="K674" s="6" t="s">
        <v>51</v>
      </c>
      <c r="L674" s="6" t="s">
        <v>59</v>
      </c>
      <c r="M674" s="11">
        <v>2</v>
      </c>
      <c r="N674" s="8">
        <v>36.51</v>
      </c>
      <c r="O674" s="9">
        <v>0.1</v>
      </c>
      <c r="P674" s="8">
        <v>14.18</v>
      </c>
      <c r="Q674" s="8">
        <v>65.718000000000004</v>
      </c>
      <c r="R674" s="8">
        <v>28.36</v>
      </c>
      <c r="S674" s="8">
        <v>37.358000000000004</v>
      </c>
      <c r="T674" s="10">
        <v>0.56845917404668433</v>
      </c>
      <c r="U674" s="7"/>
      <c r="V674" s="10"/>
      <c r="W674" s="11"/>
      <c r="X674" s="10"/>
    </row>
    <row r="675" spans="1:24" ht="15.6">
      <c r="A675" s="4">
        <v>2957</v>
      </c>
      <c r="B675" s="5">
        <v>46138</v>
      </c>
      <c r="C675" s="1">
        <f t="shared" si="20"/>
        <v>2026</v>
      </c>
      <c r="D675" s="1" t="str">
        <f>"Q" &amp;ROUNDUP(MONTH(SalesDataTable[[#This Row],[Order Date]])/3,0)</f>
        <v>Q2</v>
      </c>
      <c r="E675" s="1">
        <f t="shared" si="21"/>
        <v>4</v>
      </c>
      <c r="F675" s="1" t="str">
        <f>TEXT(SalesDataTable[[#This Row],[Order Date]],"MMM")</f>
        <v>Apr</v>
      </c>
      <c r="G675" s="6" t="s">
        <v>37</v>
      </c>
      <c r="H675" s="6" t="s">
        <v>48</v>
      </c>
      <c r="I675" s="6" t="s">
        <v>45</v>
      </c>
      <c r="J675" s="6" t="s">
        <v>30</v>
      </c>
      <c r="K675" s="6" t="s">
        <v>31</v>
      </c>
      <c r="L675" s="6" t="s">
        <v>32</v>
      </c>
      <c r="M675" s="11">
        <v>3</v>
      </c>
      <c r="N675" s="8">
        <v>36.58</v>
      </c>
      <c r="O675" s="9">
        <v>0.05</v>
      </c>
      <c r="P675" s="8">
        <v>13.71</v>
      </c>
      <c r="Q675" s="8">
        <v>104.25299999999999</v>
      </c>
      <c r="R675" s="8">
        <v>41.13</v>
      </c>
      <c r="S675" s="8">
        <v>63.122999999999983</v>
      </c>
      <c r="T675" s="10">
        <v>0.60547897902218628</v>
      </c>
      <c r="U675" s="7"/>
      <c r="V675" s="10"/>
      <c r="W675" s="11"/>
      <c r="X675" s="10"/>
    </row>
    <row r="676" spans="1:24" ht="15.6">
      <c r="A676" s="4">
        <v>4270</v>
      </c>
      <c r="B676" s="5">
        <v>46138</v>
      </c>
      <c r="C676" s="1">
        <f t="shared" si="20"/>
        <v>2026</v>
      </c>
      <c r="D676" s="1" t="str">
        <f>"Q" &amp;ROUNDUP(MONTH(SalesDataTable[[#This Row],[Order Date]])/3,0)</f>
        <v>Q2</v>
      </c>
      <c r="E676" s="1">
        <f t="shared" si="21"/>
        <v>4</v>
      </c>
      <c r="F676" s="1" t="str">
        <f>TEXT(SalesDataTable[[#This Row],[Order Date]],"MMM")</f>
        <v>Apr</v>
      </c>
      <c r="G676" s="6" t="s">
        <v>37</v>
      </c>
      <c r="H676" s="6" t="s">
        <v>48</v>
      </c>
      <c r="I676" s="6" t="s">
        <v>36</v>
      </c>
      <c r="J676" s="6" t="s">
        <v>33</v>
      </c>
      <c r="K676" s="6" t="s">
        <v>40</v>
      </c>
      <c r="L676" s="6" t="s">
        <v>46</v>
      </c>
      <c r="M676" s="11">
        <v>2</v>
      </c>
      <c r="N676" s="8">
        <v>191.59</v>
      </c>
      <c r="O676" s="9">
        <v>0</v>
      </c>
      <c r="P676" s="8">
        <v>102.52</v>
      </c>
      <c r="Q676" s="8">
        <v>383.18</v>
      </c>
      <c r="R676" s="8">
        <v>205.04</v>
      </c>
      <c r="S676" s="8">
        <v>178.14000000000001</v>
      </c>
      <c r="T676" s="10">
        <v>0.46489900307949272</v>
      </c>
      <c r="U676" s="7"/>
      <c r="V676" s="10"/>
      <c r="W676" s="11"/>
      <c r="X676" s="10"/>
    </row>
    <row r="677" spans="1:24" ht="15.6">
      <c r="A677" s="4">
        <v>4324</v>
      </c>
      <c r="B677" s="5">
        <v>46138</v>
      </c>
      <c r="C677" s="1">
        <f t="shared" si="20"/>
        <v>2026</v>
      </c>
      <c r="D677" s="1" t="str">
        <f>"Q" &amp;ROUNDUP(MONTH(SalesDataTable[[#This Row],[Order Date]])/3,0)</f>
        <v>Q2</v>
      </c>
      <c r="E677" s="1">
        <f t="shared" si="21"/>
        <v>4</v>
      </c>
      <c r="F677" s="1" t="str">
        <f>TEXT(SalesDataTable[[#This Row],[Order Date]],"MMM")</f>
        <v>Apr</v>
      </c>
      <c r="G677" s="6" t="s">
        <v>37</v>
      </c>
      <c r="H677" s="6" t="s">
        <v>50</v>
      </c>
      <c r="I677" s="6" t="s">
        <v>25</v>
      </c>
      <c r="J677" s="6" t="s">
        <v>33</v>
      </c>
      <c r="K677" s="6" t="s">
        <v>40</v>
      </c>
      <c r="L677" s="6" t="s">
        <v>41</v>
      </c>
      <c r="M677" s="11">
        <v>6</v>
      </c>
      <c r="N677" s="8">
        <v>337.24</v>
      </c>
      <c r="O677" s="9">
        <v>0.05</v>
      </c>
      <c r="P677" s="8">
        <v>198.63</v>
      </c>
      <c r="Q677" s="8">
        <v>1922.268</v>
      </c>
      <c r="R677" s="8">
        <v>1191.78</v>
      </c>
      <c r="S677" s="8">
        <v>730.48800000000006</v>
      </c>
      <c r="T677" s="10">
        <v>0.38001360892445801</v>
      </c>
      <c r="U677" s="7"/>
      <c r="V677" s="10"/>
      <c r="W677" s="11"/>
      <c r="X677" s="10"/>
    </row>
    <row r="678" spans="1:24" ht="15.6">
      <c r="A678" s="4">
        <v>5010</v>
      </c>
      <c r="B678" s="5">
        <v>46138</v>
      </c>
      <c r="C678" s="1">
        <f t="shared" si="20"/>
        <v>2026</v>
      </c>
      <c r="D678" s="1" t="str">
        <f>"Q" &amp;ROUNDUP(MONTH(SalesDataTable[[#This Row],[Order Date]])/3,0)</f>
        <v>Q2</v>
      </c>
      <c r="E678" s="1">
        <f t="shared" si="21"/>
        <v>4</v>
      </c>
      <c r="F678" s="1" t="str">
        <f>TEXT(SalesDataTable[[#This Row],[Order Date]],"MMM")</f>
        <v>Apr</v>
      </c>
      <c r="G678" s="6" t="s">
        <v>37</v>
      </c>
      <c r="H678" s="6" t="s">
        <v>48</v>
      </c>
      <c r="I678" s="6" t="s">
        <v>25</v>
      </c>
      <c r="J678" s="6" t="s">
        <v>33</v>
      </c>
      <c r="K678" s="6" t="s">
        <v>31</v>
      </c>
      <c r="L678" s="6" t="s">
        <v>49</v>
      </c>
      <c r="M678" s="11">
        <v>3</v>
      </c>
      <c r="N678" s="8">
        <v>46.2</v>
      </c>
      <c r="O678" s="9">
        <v>0.1</v>
      </c>
      <c r="P678" s="8">
        <v>18.149999999999999</v>
      </c>
      <c r="Q678" s="8">
        <v>124.74000000000002</v>
      </c>
      <c r="R678" s="8">
        <v>54.449999999999996</v>
      </c>
      <c r="S678" s="8">
        <v>70.29000000000002</v>
      </c>
      <c r="T678" s="10">
        <v>0.5634920634920636</v>
      </c>
      <c r="U678" s="7"/>
      <c r="V678" s="10"/>
      <c r="W678" s="11"/>
      <c r="X678" s="10"/>
    </row>
    <row r="679" spans="1:24" ht="15.6">
      <c r="A679" s="4">
        <v>5092</v>
      </c>
      <c r="B679" s="5">
        <v>46138</v>
      </c>
      <c r="C679" s="1">
        <f t="shared" si="20"/>
        <v>2026</v>
      </c>
      <c r="D679" s="1" t="str">
        <f>"Q" &amp;ROUNDUP(MONTH(SalesDataTable[[#This Row],[Order Date]])/3,0)</f>
        <v>Q2</v>
      </c>
      <c r="E679" s="1">
        <f t="shared" si="21"/>
        <v>4</v>
      </c>
      <c r="F679" s="1" t="str">
        <f>TEXT(SalesDataTable[[#This Row],[Order Date]],"MMM")</f>
        <v>Apr</v>
      </c>
      <c r="G679" s="6" t="s">
        <v>23</v>
      </c>
      <c r="H679" s="6" t="s">
        <v>24</v>
      </c>
      <c r="I679" s="6" t="s">
        <v>45</v>
      </c>
      <c r="J679" s="6" t="s">
        <v>33</v>
      </c>
      <c r="K679" s="6" t="s">
        <v>51</v>
      </c>
      <c r="L679" s="6" t="s">
        <v>62</v>
      </c>
      <c r="M679" s="11">
        <v>4</v>
      </c>
      <c r="N679" s="8">
        <v>50.84</v>
      </c>
      <c r="O679" s="9">
        <v>0.05</v>
      </c>
      <c r="P679" s="8">
        <v>22.63</v>
      </c>
      <c r="Q679" s="8">
        <v>193.19200000000001</v>
      </c>
      <c r="R679" s="8">
        <v>90.52</v>
      </c>
      <c r="S679" s="8">
        <v>102.67200000000001</v>
      </c>
      <c r="T679" s="10">
        <v>0.53145057766367143</v>
      </c>
      <c r="U679" s="7"/>
      <c r="V679" s="10"/>
      <c r="W679" s="11"/>
      <c r="X679" s="10"/>
    </row>
    <row r="680" spans="1:24" ht="15.6">
      <c r="A680" s="4">
        <v>1061</v>
      </c>
      <c r="B680" s="5">
        <v>46139</v>
      </c>
      <c r="C680" s="1">
        <f t="shared" si="20"/>
        <v>2026</v>
      </c>
      <c r="D680" s="1" t="str">
        <f>"Q" &amp;ROUNDUP(MONTH(SalesDataTable[[#This Row],[Order Date]])/3,0)</f>
        <v>Q2</v>
      </c>
      <c r="E680" s="1">
        <f t="shared" si="21"/>
        <v>4</v>
      </c>
      <c r="F680" s="1" t="str">
        <f>TEXT(SalesDataTable[[#This Row],[Order Date]],"MMM")</f>
        <v>Apr</v>
      </c>
      <c r="G680" s="6" t="s">
        <v>37</v>
      </c>
      <c r="H680" s="6" t="s">
        <v>64</v>
      </c>
      <c r="I680" s="6" t="s">
        <v>19</v>
      </c>
      <c r="J680" s="6" t="s">
        <v>20</v>
      </c>
      <c r="K680" s="6" t="s">
        <v>31</v>
      </c>
      <c r="L680" s="6" t="s">
        <v>65</v>
      </c>
      <c r="M680" s="11">
        <v>1</v>
      </c>
      <c r="N680" s="8">
        <v>166.5</v>
      </c>
      <c r="O680" s="9">
        <v>0</v>
      </c>
      <c r="P680" s="8">
        <v>85.55</v>
      </c>
      <c r="Q680" s="8">
        <v>166.5</v>
      </c>
      <c r="R680" s="8">
        <v>85.55</v>
      </c>
      <c r="S680" s="8">
        <v>80.95</v>
      </c>
      <c r="T680" s="10">
        <v>0.4861861861861862</v>
      </c>
      <c r="U680" s="7"/>
      <c r="V680" s="10"/>
      <c r="W680" s="11"/>
      <c r="X680" s="10"/>
    </row>
    <row r="681" spans="1:24" ht="15.6">
      <c r="A681" s="4">
        <v>1099</v>
      </c>
      <c r="B681" s="5">
        <v>46139</v>
      </c>
      <c r="C681" s="1">
        <f t="shared" si="20"/>
        <v>2026</v>
      </c>
      <c r="D681" s="1" t="str">
        <f>"Q" &amp;ROUNDUP(MONTH(SalesDataTable[[#This Row],[Order Date]])/3,0)</f>
        <v>Q2</v>
      </c>
      <c r="E681" s="1">
        <f t="shared" si="21"/>
        <v>4</v>
      </c>
      <c r="F681" s="1" t="str">
        <f>TEXT(SalesDataTable[[#This Row],[Order Date]],"MMM")</f>
        <v>Apr</v>
      </c>
      <c r="G681" s="6" t="s">
        <v>37</v>
      </c>
      <c r="H681" s="6" t="s">
        <v>38</v>
      </c>
      <c r="I681" s="6" t="s">
        <v>45</v>
      </c>
      <c r="J681" s="6" t="s">
        <v>30</v>
      </c>
      <c r="K681" s="6" t="s">
        <v>26</v>
      </c>
      <c r="L681" s="6" t="s">
        <v>63</v>
      </c>
      <c r="M681" s="11">
        <v>1</v>
      </c>
      <c r="N681" s="8">
        <v>70.2</v>
      </c>
      <c r="O681" s="9">
        <v>0</v>
      </c>
      <c r="P681" s="8">
        <v>32.06</v>
      </c>
      <c r="Q681" s="8">
        <v>70.2</v>
      </c>
      <c r="R681" s="8">
        <v>32.06</v>
      </c>
      <c r="S681" s="8">
        <v>38.14</v>
      </c>
      <c r="T681" s="10">
        <v>0.5433048433048433</v>
      </c>
      <c r="U681" s="7"/>
      <c r="V681" s="10"/>
      <c r="W681" s="11"/>
      <c r="X681" s="10"/>
    </row>
    <row r="682" spans="1:24" ht="15.6">
      <c r="A682" s="4">
        <v>3500</v>
      </c>
      <c r="B682" s="5">
        <v>46139</v>
      </c>
      <c r="C682" s="1">
        <f t="shared" si="20"/>
        <v>2026</v>
      </c>
      <c r="D682" s="1" t="str">
        <f>"Q" &amp;ROUNDUP(MONTH(SalesDataTable[[#This Row],[Order Date]])/3,0)</f>
        <v>Q2</v>
      </c>
      <c r="E682" s="1">
        <f t="shared" si="21"/>
        <v>4</v>
      </c>
      <c r="F682" s="1" t="str">
        <f>TEXT(SalesDataTable[[#This Row],[Order Date]],"MMM")</f>
        <v>Apr</v>
      </c>
      <c r="G682" s="6" t="s">
        <v>23</v>
      </c>
      <c r="H682" s="6" t="s">
        <v>60</v>
      </c>
      <c r="I682" s="6" t="s">
        <v>19</v>
      </c>
      <c r="J682" s="6" t="s">
        <v>30</v>
      </c>
      <c r="K682" s="6" t="s">
        <v>51</v>
      </c>
      <c r="L682" s="6" t="s">
        <v>62</v>
      </c>
      <c r="M682" s="11">
        <v>4</v>
      </c>
      <c r="N682" s="8">
        <v>50.67</v>
      </c>
      <c r="O682" s="9">
        <v>0</v>
      </c>
      <c r="P682" s="8">
        <v>22.62</v>
      </c>
      <c r="Q682" s="8">
        <v>202.68</v>
      </c>
      <c r="R682" s="8">
        <v>90.48</v>
      </c>
      <c r="S682" s="8">
        <v>112.2</v>
      </c>
      <c r="T682" s="10">
        <v>0.55358200118413259</v>
      </c>
      <c r="U682" s="7"/>
      <c r="V682" s="10"/>
      <c r="W682" s="11"/>
      <c r="X682" s="10"/>
    </row>
    <row r="683" spans="1:24" ht="15.6">
      <c r="A683" s="4">
        <v>3856</v>
      </c>
      <c r="B683" s="5">
        <v>46139</v>
      </c>
      <c r="C683" s="1">
        <f t="shared" si="20"/>
        <v>2026</v>
      </c>
      <c r="D683" s="1" t="str">
        <f>"Q" &amp;ROUNDUP(MONTH(SalesDataTable[[#This Row],[Order Date]])/3,0)</f>
        <v>Q2</v>
      </c>
      <c r="E683" s="1">
        <f t="shared" si="21"/>
        <v>4</v>
      </c>
      <c r="F683" s="1" t="str">
        <f>TEXT(SalesDataTable[[#This Row],[Order Date]],"MMM")</f>
        <v>Apr</v>
      </c>
      <c r="G683" s="6" t="s">
        <v>23</v>
      </c>
      <c r="H683" s="6" t="s">
        <v>58</v>
      </c>
      <c r="I683" s="6" t="s">
        <v>36</v>
      </c>
      <c r="J683" s="6" t="s">
        <v>30</v>
      </c>
      <c r="K683" s="6" t="s">
        <v>31</v>
      </c>
      <c r="L683" s="6" t="s">
        <v>65</v>
      </c>
      <c r="M683" s="11">
        <v>3</v>
      </c>
      <c r="N683" s="8">
        <v>161.05000000000001</v>
      </c>
      <c r="O683" s="9">
        <v>0.05</v>
      </c>
      <c r="P683" s="8">
        <v>87.43</v>
      </c>
      <c r="Q683" s="8">
        <v>458.99250000000001</v>
      </c>
      <c r="R683" s="8">
        <v>262.29000000000002</v>
      </c>
      <c r="S683" s="8">
        <v>196.70249999999999</v>
      </c>
      <c r="T683" s="10">
        <v>0.4285527541299694</v>
      </c>
      <c r="U683" s="7"/>
      <c r="V683" s="10"/>
      <c r="W683" s="11"/>
      <c r="X683" s="10"/>
    </row>
    <row r="684" spans="1:24" ht="15.6">
      <c r="A684" s="4">
        <v>4044</v>
      </c>
      <c r="B684" s="5">
        <v>46139</v>
      </c>
      <c r="C684" s="1">
        <f t="shared" si="20"/>
        <v>2026</v>
      </c>
      <c r="D684" s="1" t="str">
        <f>"Q" &amp;ROUNDUP(MONTH(SalesDataTable[[#This Row],[Order Date]])/3,0)</f>
        <v>Q2</v>
      </c>
      <c r="E684" s="1">
        <f t="shared" si="21"/>
        <v>4</v>
      </c>
      <c r="F684" s="1" t="str">
        <f>TEXT(SalesDataTable[[#This Row],[Order Date]],"MMM")</f>
        <v>Apr</v>
      </c>
      <c r="G684" s="6" t="s">
        <v>23</v>
      </c>
      <c r="H684" s="6" t="s">
        <v>44</v>
      </c>
      <c r="I684" s="6" t="s">
        <v>25</v>
      </c>
      <c r="J684" s="6" t="s">
        <v>30</v>
      </c>
      <c r="K684" s="6" t="s">
        <v>51</v>
      </c>
      <c r="L684" s="6" t="s">
        <v>55</v>
      </c>
      <c r="M684" s="11">
        <v>10</v>
      </c>
      <c r="N684" s="8">
        <v>124.59</v>
      </c>
      <c r="O684" s="9">
        <v>0.15</v>
      </c>
      <c r="P684" s="8">
        <v>67.14</v>
      </c>
      <c r="Q684" s="8">
        <v>1059.0150000000001</v>
      </c>
      <c r="R684" s="8">
        <v>671.4</v>
      </c>
      <c r="S684" s="8">
        <v>387.61500000000012</v>
      </c>
      <c r="T684" s="10">
        <v>0.36601464568490538</v>
      </c>
      <c r="U684" s="7"/>
      <c r="V684" s="10"/>
      <c r="W684" s="11"/>
      <c r="X684" s="10"/>
    </row>
    <row r="685" spans="1:24" ht="15.6">
      <c r="A685" s="4">
        <v>4235</v>
      </c>
      <c r="B685" s="5">
        <v>46139</v>
      </c>
      <c r="C685" s="1">
        <f t="shared" si="20"/>
        <v>2026</v>
      </c>
      <c r="D685" s="1" t="str">
        <f>"Q" &amp;ROUNDUP(MONTH(SalesDataTable[[#This Row],[Order Date]])/3,0)</f>
        <v>Q2</v>
      </c>
      <c r="E685" s="1">
        <f t="shared" si="21"/>
        <v>4</v>
      </c>
      <c r="F685" s="1" t="str">
        <f>TEXT(SalesDataTable[[#This Row],[Order Date]],"MMM")</f>
        <v>Apr</v>
      </c>
      <c r="G685" s="6" t="s">
        <v>28</v>
      </c>
      <c r="H685" s="6" t="s">
        <v>69</v>
      </c>
      <c r="I685" s="6" t="s">
        <v>19</v>
      </c>
      <c r="J685" s="6" t="s">
        <v>33</v>
      </c>
      <c r="K685" s="6" t="s">
        <v>51</v>
      </c>
      <c r="L685" s="6" t="s">
        <v>62</v>
      </c>
      <c r="M685" s="11">
        <v>1</v>
      </c>
      <c r="N685" s="8">
        <v>50.18</v>
      </c>
      <c r="O685" s="9">
        <v>0</v>
      </c>
      <c r="P685" s="8">
        <v>22.05</v>
      </c>
      <c r="Q685" s="8">
        <v>50.18</v>
      </c>
      <c r="R685" s="8">
        <v>22.05</v>
      </c>
      <c r="S685" s="8">
        <v>28.13</v>
      </c>
      <c r="T685" s="10">
        <v>0.56058190514149064</v>
      </c>
      <c r="U685" s="7"/>
      <c r="V685" s="10"/>
      <c r="W685" s="11"/>
      <c r="X685" s="10"/>
    </row>
    <row r="686" spans="1:24" ht="15.6">
      <c r="A686" s="4">
        <v>122</v>
      </c>
      <c r="B686" s="5">
        <v>46140</v>
      </c>
      <c r="C686" s="1">
        <f t="shared" si="20"/>
        <v>2026</v>
      </c>
      <c r="D686" s="1" t="str">
        <f>"Q" &amp;ROUNDUP(MONTH(SalesDataTable[[#This Row],[Order Date]])/3,0)</f>
        <v>Q2</v>
      </c>
      <c r="E686" s="1">
        <f t="shared" si="21"/>
        <v>4</v>
      </c>
      <c r="F686" s="1" t="str">
        <f>TEXT(SalesDataTable[[#This Row],[Order Date]],"MMM")</f>
        <v>Apr</v>
      </c>
      <c r="G686" s="6" t="s">
        <v>23</v>
      </c>
      <c r="H686" s="6" t="s">
        <v>58</v>
      </c>
      <c r="I686" s="6" t="s">
        <v>19</v>
      </c>
      <c r="J686" s="6" t="s">
        <v>30</v>
      </c>
      <c r="K686" s="6" t="s">
        <v>40</v>
      </c>
      <c r="L686" s="6" t="s">
        <v>57</v>
      </c>
      <c r="M686" s="11">
        <v>1</v>
      </c>
      <c r="N686" s="8">
        <v>83.38</v>
      </c>
      <c r="O686" s="9">
        <v>0</v>
      </c>
      <c r="P686" s="8">
        <v>38.979999999999997</v>
      </c>
      <c r="Q686" s="8">
        <v>83.38</v>
      </c>
      <c r="R686" s="8">
        <v>38.979999999999997</v>
      </c>
      <c r="S686" s="8">
        <v>44.4</v>
      </c>
      <c r="T686" s="10">
        <v>0.53250179899256422</v>
      </c>
      <c r="U686" s="7"/>
      <c r="V686" s="10"/>
      <c r="W686" s="11"/>
      <c r="X686" s="10"/>
    </row>
    <row r="687" spans="1:24" ht="15.6">
      <c r="A687" s="4">
        <v>239</v>
      </c>
      <c r="B687" s="5">
        <v>46140</v>
      </c>
      <c r="C687" s="1">
        <f t="shared" si="20"/>
        <v>2026</v>
      </c>
      <c r="D687" s="1" t="str">
        <f>"Q" &amp;ROUNDUP(MONTH(SalesDataTable[[#This Row],[Order Date]])/3,0)</f>
        <v>Q2</v>
      </c>
      <c r="E687" s="1">
        <f t="shared" si="21"/>
        <v>4</v>
      </c>
      <c r="F687" s="1" t="str">
        <f>TEXT(SalesDataTable[[#This Row],[Order Date]],"MMM")</f>
        <v>Apr</v>
      </c>
      <c r="G687" s="6" t="s">
        <v>37</v>
      </c>
      <c r="H687" s="6" t="s">
        <v>48</v>
      </c>
      <c r="I687" s="6" t="s">
        <v>19</v>
      </c>
      <c r="J687" s="6" t="s">
        <v>20</v>
      </c>
      <c r="K687" s="6" t="s">
        <v>31</v>
      </c>
      <c r="L687" s="6" t="s">
        <v>32</v>
      </c>
      <c r="M687" s="11">
        <v>1</v>
      </c>
      <c r="N687" s="8">
        <v>35.549999999999997</v>
      </c>
      <c r="O687" s="9">
        <v>0.05</v>
      </c>
      <c r="P687" s="8">
        <v>13.25</v>
      </c>
      <c r="Q687" s="8">
        <v>33.772499999999994</v>
      </c>
      <c r="R687" s="8">
        <v>13.25</v>
      </c>
      <c r="S687" s="8">
        <v>20.522499999999994</v>
      </c>
      <c r="T687" s="10">
        <v>0.60766896143311855</v>
      </c>
      <c r="U687" s="7"/>
      <c r="V687" s="10"/>
      <c r="W687" s="11"/>
      <c r="X687" s="10"/>
    </row>
    <row r="688" spans="1:24" ht="15.6">
      <c r="A688" s="4">
        <v>356</v>
      </c>
      <c r="B688" s="5">
        <v>46140</v>
      </c>
      <c r="C688" s="1">
        <f t="shared" si="20"/>
        <v>2026</v>
      </c>
      <c r="D688" s="1" t="str">
        <f>"Q" &amp;ROUNDUP(MONTH(SalesDataTable[[#This Row],[Order Date]])/3,0)</f>
        <v>Q2</v>
      </c>
      <c r="E688" s="1">
        <f t="shared" si="21"/>
        <v>4</v>
      </c>
      <c r="F688" s="1" t="str">
        <f>TEXT(SalesDataTable[[#This Row],[Order Date]],"MMM")</f>
        <v>Apr</v>
      </c>
      <c r="G688" s="6" t="s">
        <v>37</v>
      </c>
      <c r="H688" s="6" t="s">
        <v>50</v>
      </c>
      <c r="I688" s="6" t="s">
        <v>36</v>
      </c>
      <c r="J688" s="6" t="s">
        <v>30</v>
      </c>
      <c r="K688" s="6" t="s">
        <v>26</v>
      </c>
      <c r="L688" s="6" t="s">
        <v>54</v>
      </c>
      <c r="M688" s="11">
        <v>1</v>
      </c>
      <c r="N688" s="8">
        <v>154.36000000000001</v>
      </c>
      <c r="O688" s="9">
        <v>0</v>
      </c>
      <c r="P688" s="8">
        <v>77.760000000000005</v>
      </c>
      <c r="Q688" s="8">
        <v>154.36000000000001</v>
      </c>
      <c r="R688" s="8">
        <v>77.760000000000005</v>
      </c>
      <c r="S688" s="8">
        <v>76.600000000000009</v>
      </c>
      <c r="T688" s="10">
        <v>0.49624254988338951</v>
      </c>
      <c r="U688" s="7"/>
      <c r="V688" s="10"/>
      <c r="W688" s="11"/>
      <c r="X688" s="10"/>
    </row>
    <row r="689" spans="1:24" ht="15.6">
      <c r="A689" s="4">
        <v>785</v>
      </c>
      <c r="B689" s="5">
        <v>46140</v>
      </c>
      <c r="C689" s="1">
        <f t="shared" si="20"/>
        <v>2026</v>
      </c>
      <c r="D689" s="1" t="str">
        <f>"Q" &amp;ROUNDUP(MONTH(SalesDataTable[[#This Row],[Order Date]])/3,0)</f>
        <v>Q2</v>
      </c>
      <c r="E689" s="1">
        <f t="shared" si="21"/>
        <v>4</v>
      </c>
      <c r="F689" s="1" t="str">
        <f>TEXT(SalesDataTable[[#This Row],[Order Date]],"MMM")</f>
        <v>Apr</v>
      </c>
      <c r="G689" s="6" t="s">
        <v>17</v>
      </c>
      <c r="H689" s="6" t="s">
        <v>53</v>
      </c>
      <c r="I689" s="6" t="s">
        <v>45</v>
      </c>
      <c r="J689" s="6" t="s">
        <v>30</v>
      </c>
      <c r="K689" s="6" t="s">
        <v>26</v>
      </c>
      <c r="L689" s="6" t="s">
        <v>54</v>
      </c>
      <c r="M689" s="11">
        <v>1</v>
      </c>
      <c r="N689" s="8">
        <v>155.68</v>
      </c>
      <c r="O689" s="9">
        <v>0</v>
      </c>
      <c r="P689" s="8">
        <v>77.97</v>
      </c>
      <c r="Q689" s="8">
        <v>155.68</v>
      </c>
      <c r="R689" s="8">
        <v>77.97</v>
      </c>
      <c r="S689" s="8">
        <v>77.710000000000008</v>
      </c>
      <c r="T689" s="10">
        <v>0.49916495375128472</v>
      </c>
      <c r="U689" s="7"/>
      <c r="V689" s="10"/>
      <c r="W689" s="11"/>
      <c r="X689" s="10"/>
    </row>
    <row r="690" spans="1:24" ht="15.6">
      <c r="A690" s="4">
        <v>2325</v>
      </c>
      <c r="B690" s="5">
        <v>46140</v>
      </c>
      <c r="C690" s="1">
        <f t="shared" si="20"/>
        <v>2026</v>
      </c>
      <c r="D690" s="1" t="str">
        <f>"Q" &amp;ROUNDUP(MONTH(SalesDataTable[[#This Row],[Order Date]])/3,0)</f>
        <v>Q2</v>
      </c>
      <c r="E690" s="1">
        <f t="shared" si="21"/>
        <v>4</v>
      </c>
      <c r="F690" s="1" t="str">
        <f>TEXT(SalesDataTable[[#This Row],[Order Date]],"MMM")</f>
        <v>Apr</v>
      </c>
      <c r="G690" s="6" t="s">
        <v>17</v>
      </c>
      <c r="H690" s="6" t="s">
        <v>18</v>
      </c>
      <c r="I690" s="6" t="s">
        <v>19</v>
      </c>
      <c r="J690" s="6" t="s">
        <v>20</v>
      </c>
      <c r="K690" s="6" t="s">
        <v>51</v>
      </c>
      <c r="L690" s="6" t="s">
        <v>52</v>
      </c>
      <c r="M690" s="11">
        <v>1</v>
      </c>
      <c r="N690" s="8">
        <v>40.950000000000003</v>
      </c>
      <c r="O690" s="9">
        <v>0.15</v>
      </c>
      <c r="P690" s="8">
        <v>14.89</v>
      </c>
      <c r="Q690" s="8">
        <v>34.807500000000005</v>
      </c>
      <c r="R690" s="8">
        <v>14.89</v>
      </c>
      <c r="S690" s="8">
        <v>19.917500000000004</v>
      </c>
      <c r="T690" s="10">
        <v>0.57221863104216053</v>
      </c>
      <c r="U690" s="7"/>
      <c r="V690" s="10"/>
      <c r="W690" s="11"/>
      <c r="X690" s="10"/>
    </row>
    <row r="691" spans="1:24" ht="15.6">
      <c r="A691" s="4">
        <v>2566</v>
      </c>
      <c r="B691" s="5">
        <v>46140</v>
      </c>
      <c r="C691" s="1">
        <f t="shared" si="20"/>
        <v>2026</v>
      </c>
      <c r="D691" s="1" t="str">
        <f>"Q" &amp;ROUNDUP(MONTH(SalesDataTable[[#This Row],[Order Date]])/3,0)</f>
        <v>Q2</v>
      </c>
      <c r="E691" s="1">
        <f t="shared" si="21"/>
        <v>4</v>
      </c>
      <c r="F691" s="1" t="str">
        <f>TEXT(SalesDataTable[[#This Row],[Order Date]],"MMM")</f>
        <v>Apr</v>
      </c>
      <c r="G691" s="6" t="s">
        <v>37</v>
      </c>
      <c r="H691" s="6" t="s">
        <v>64</v>
      </c>
      <c r="I691" s="6" t="s">
        <v>45</v>
      </c>
      <c r="J691" s="6" t="s">
        <v>20</v>
      </c>
      <c r="K691" s="6" t="s">
        <v>31</v>
      </c>
      <c r="L691" s="6" t="s">
        <v>49</v>
      </c>
      <c r="M691" s="11">
        <v>3</v>
      </c>
      <c r="N691" s="8">
        <v>47.28</v>
      </c>
      <c r="O691" s="9">
        <v>0.05</v>
      </c>
      <c r="P691" s="8">
        <v>18.52</v>
      </c>
      <c r="Q691" s="8">
        <v>134.74799999999999</v>
      </c>
      <c r="R691" s="8">
        <v>55.56</v>
      </c>
      <c r="S691" s="8">
        <v>79.187999999999988</v>
      </c>
      <c r="T691" s="10">
        <v>0.58767477068305274</v>
      </c>
      <c r="U691" s="7"/>
      <c r="V691" s="10"/>
      <c r="W691" s="11"/>
      <c r="X691" s="10"/>
    </row>
    <row r="692" spans="1:24" ht="15.6">
      <c r="A692" s="4">
        <v>3105</v>
      </c>
      <c r="B692" s="5">
        <v>46140</v>
      </c>
      <c r="C692" s="1">
        <f t="shared" si="20"/>
        <v>2026</v>
      </c>
      <c r="D692" s="1" t="str">
        <f>"Q" &amp;ROUNDUP(MONTH(SalesDataTable[[#This Row],[Order Date]])/3,0)</f>
        <v>Q2</v>
      </c>
      <c r="E692" s="1">
        <f t="shared" si="21"/>
        <v>4</v>
      </c>
      <c r="F692" s="1" t="str">
        <f>TEXT(SalesDataTable[[#This Row],[Order Date]],"MMM")</f>
        <v>Apr</v>
      </c>
      <c r="G692" s="6" t="s">
        <v>37</v>
      </c>
      <c r="H692" s="6" t="s">
        <v>48</v>
      </c>
      <c r="I692" s="6" t="s">
        <v>19</v>
      </c>
      <c r="J692" s="6" t="s">
        <v>20</v>
      </c>
      <c r="K692" s="6" t="s">
        <v>51</v>
      </c>
      <c r="L692" s="6" t="s">
        <v>62</v>
      </c>
      <c r="M692" s="11">
        <v>4</v>
      </c>
      <c r="N692" s="8">
        <v>51.57</v>
      </c>
      <c r="O692" s="9">
        <v>0.1</v>
      </c>
      <c r="P692" s="8">
        <v>22.58</v>
      </c>
      <c r="Q692" s="8">
        <v>185.65200000000002</v>
      </c>
      <c r="R692" s="8">
        <v>90.32</v>
      </c>
      <c r="S692" s="8">
        <v>95.332000000000022</v>
      </c>
      <c r="T692" s="10">
        <v>0.51349837330058401</v>
      </c>
      <c r="U692" s="7"/>
      <c r="V692" s="10"/>
      <c r="W692" s="11"/>
      <c r="X692" s="10"/>
    </row>
    <row r="693" spans="1:24" ht="15.6">
      <c r="A693" s="4">
        <v>3167</v>
      </c>
      <c r="B693" s="5">
        <v>46140</v>
      </c>
      <c r="C693" s="1">
        <f t="shared" si="20"/>
        <v>2026</v>
      </c>
      <c r="D693" s="1" t="str">
        <f>"Q" &amp;ROUNDUP(MONTH(SalesDataTable[[#This Row],[Order Date]])/3,0)</f>
        <v>Q2</v>
      </c>
      <c r="E693" s="1">
        <f t="shared" si="21"/>
        <v>4</v>
      </c>
      <c r="F693" s="1" t="str">
        <f>TEXT(SalesDataTable[[#This Row],[Order Date]],"MMM")</f>
        <v>Apr</v>
      </c>
      <c r="G693" s="6" t="s">
        <v>37</v>
      </c>
      <c r="H693" s="6" t="s">
        <v>50</v>
      </c>
      <c r="I693" s="6" t="s">
        <v>19</v>
      </c>
      <c r="J693" s="6" t="s">
        <v>33</v>
      </c>
      <c r="K693" s="6" t="s">
        <v>21</v>
      </c>
      <c r="L693" s="6" t="s">
        <v>39</v>
      </c>
      <c r="M693" s="11">
        <v>1</v>
      </c>
      <c r="N693" s="8">
        <v>51.61</v>
      </c>
      <c r="O693" s="9">
        <v>0</v>
      </c>
      <c r="P693" s="8">
        <v>23</v>
      </c>
      <c r="Q693" s="8">
        <v>51.61</v>
      </c>
      <c r="R693" s="8">
        <v>23</v>
      </c>
      <c r="S693" s="8">
        <v>28.61</v>
      </c>
      <c r="T693" s="10">
        <v>0.55434993218368533</v>
      </c>
      <c r="U693" s="7"/>
      <c r="V693" s="10"/>
      <c r="W693" s="11"/>
      <c r="X693" s="10"/>
    </row>
    <row r="694" spans="1:24" ht="15.6">
      <c r="A694" s="4">
        <v>4396</v>
      </c>
      <c r="B694" s="5">
        <v>46140</v>
      </c>
      <c r="C694" s="1">
        <f t="shared" si="20"/>
        <v>2026</v>
      </c>
      <c r="D694" s="1" t="str">
        <f>"Q" &amp;ROUNDUP(MONTH(SalesDataTable[[#This Row],[Order Date]])/3,0)</f>
        <v>Q2</v>
      </c>
      <c r="E694" s="1">
        <f t="shared" si="21"/>
        <v>4</v>
      </c>
      <c r="F694" s="1" t="str">
        <f>TEXT(SalesDataTable[[#This Row],[Order Date]],"MMM")</f>
        <v>Apr</v>
      </c>
      <c r="G694" s="6" t="s">
        <v>17</v>
      </c>
      <c r="H694" s="6" t="s">
        <v>67</v>
      </c>
      <c r="I694" s="6" t="s">
        <v>36</v>
      </c>
      <c r="J694" s="6" t="s">
        <v>20</v>
      </c>
      <c r="K694" s="6" t="s">
        <v>51</v>
      </c>
      <c r="L694" s="6" t="s">
        <v>62</v>
      </c>
      <c r="M694" s="11">
        <v>1</v>
      </c>
      <c r="N694" s="8">
        <v>50.56</v>
      </c>
      <c r="O694" s="9">
        <v>0.05</v>
      </c>
      <c r="P694" s="8">
        <v>22.06</v>
      </c>
      <c r="Q694" s="8">
        <v>48.031999999999996</v>
      </c>
      <c r="R694" s="8">
        <v>22.06</v>
      </c>
      <c r="S694" s="8">
        <v>25.971999999999998</v>
      </c>
      <c r="T694" s="10">
        <v>0.54072285143237842</v>
      </c>
      <c r="U694" s="7"/>
      <c r="V694" s="10"/>
      <c r="W694" s="11"/>
      <c r="X694" s="10"/>
    </row>
    <row r="695" spans="1:24" ht="15.6">
      <c r="A695" s="4">
        <v>4475</v>
      </c>
      <c r="B695" s="5">
        <v>46140</v>
      </c>
      <c r="C695" s="1">
        <f t="shared" si="20"/>
        <v>2026</v>
      </c>
      <c r="D695" s="1" t="str">
        <f>"Q" &amp;ROUNDUP(MONTH(SalesDataTable[[#This Row],[Order Date]])/3,0)</f>
        <v>Q2</v>
      </c>
      <c r="E695" s="1">
        <f t="shared" si="21"/>
        <v>4</v>
      </c>
      <c r="F695" s="1" t="str">
        <f>TEXT(SalesDataTable[[#This Row],[Order Date]],"MMM")</f>
        <v>Apr</v>
      </c>
      <c r="G695" s="6" t="s">
        <v>28</v>
      </c>
      <c r="H695" s="6" t="s">
        <v>42</v>
      </c>
      <c r="I695" s="6" t="s">
        <v>45</v>
      </c>
      <c r="J695" s="6" t="s">
        <v>33</v>
      </c>
      <c r="K695" s="6" t="s">
        <v>31</v>
      </c>
      <c r="L695" s="6" t="s">
        <v>65</v>
      </c>
      <c r="M695" s="11">
        <v>2</v>
      </c>
      <c r="N695" s="8">
        <v>165.74</v>
      </c>
      <c r="O695" s="9">
        <v>0</v>
      </c>
      <c r="P695" s="8">
        <v>87.73</v>
      </c>
      <c r="Q695" s="8">
        <v>331.48</v>
      </c>
      <c r="R695" s="8">
        <v>175.46</v>
      </c>
      <c r="S695" s="8">
        <v>156.02000000000001</v>
      </c>
      <c r="T695" s="10">
        <v>0.47067696391939184</v>
      </c>
      <c r="U695" s="7"/>
      <c r="V695" s="10"/>
      <c r="W695" s="11"/>
      <c r="X695" s="10"/>
    </row>
    <row r="696" spans="1:24" ht="15.6">
      <c r="A696" s="4">
        <v>4482</v>
      </c>
      <c r="B696" s="5">
        <v>46140</v>
      </c>
      <c r="C696" s="1">
        <f t="shared" si="20"/>
        <v>2026</v>
      </c>
      <c r="D696" s="1" t="str">
        <f>"Q" &amp;ROUNDUP(MONTH(SalesDataTable[[#This Row],[Order Date]])/3,0)</f>
        <v>Q2</v>
      </c>
      <c r="E696" s="1">
        <f t="shared" si="21"/>
        <v>4</v>
      </c>
      <c r="F696" s="1" t="str">
        <f>TEXT(SalesDataTable[[#This Row],[Order Date]],"MMM")</f>
        <v>Apr</v>
      </c>
      <c r="G696" s="6" t="s">
        <v>28</v>
      </c>
      <c r="H696" s="6" t="s">
        <v>29</v>
      </c>
      <c r="I696" s="6" t="s">
        <v>19</v>
      </c>
      <c r="J696" s="6" t="s">
        <v>33</v>
      </c>
      <c r="K696" s="6" t="s">
        <v>51</v>
      </c>
      <c r="L696" s="6" t="s">
        <v>59</v>
      </c>
      <c r="M696" s="11">
        <v>3</v>
      </c>
      <c r="N696" s="8">
        <v>36.770000000000003</v>
      </c>
      <c r="O696" s="9">
        <v>0</v>
      </c>
      <c r="P696" s="8">
        <v>13.63</v>
      </c>
      <c r="Q696" s="8">
        <v>110.31</v>
      </c>
      <c r="R696" s="8">
        <v>40.89</v>
      </c>
      <c r="S696" s="8">
        <v>69.42</v>
      </c>
      <c r="T696" s="10">
        <v>0.62931737829752521</v>
      </c>
      <c r="U696" s="7"/>
      <c r="V696" s="10"/>
      <c r="W696" s="11"/>
      <c r="X696" s="10"/>
    </row>
    <row r="697" spans="1:24" ht="15.6">
      <c r="A697" s="4">
        <v>5022</v>
      </c>
      <c r="B697" s="5">
        <v>46140</v>
      </c>
      <c r="C697" s="1">
        <f t="shared" si="20"/>
        <v>2026</v>
      </c>
      <c r="D697" s="1" t="str">
        <f>"Q" &amp;ROUNDUP(MONTH(SalesDataTable[[#This Row],[Order Date]])/3,0)</f>
        <v>Q2</v>
      </c>
      <c r="E697" s="1">
        <f t="shared" si="21"/>
        <v>4</v>
      </c>
      <c r="F697" s="1" t="str">
        <f>TEXT(SalesDataTable[[#This Row],[Order Date]],"MMM")</f>
        <v>Apr</v>
      </c>
      <c r="G697" s="6" t="s">
        <v>37</v>
      </c>
      <c r="H697" s="6" t="s">
        <v>48</v>
      </c>
      <c r="I697" s="6" t="s">
        <v>19</v>
      </c>
      <c r="J697" s="6" t="s">
        <v>33</v>
      </c>
      <c r="K697" s="6" t="s">
        <v>40</v>
      </c>
      <c r="L697" s="6" t="s">
        <v>46</v>
      </c>
      <c r="M697" s="11">
        <v>2</v>
      </c>
      <c r="N697" s="8">
        <v>196.37</v>
      </c>
      <c r="O697" s="9">
        <v>0</v>
      </c>
      <c r="P697" s="8">
        <v>101.73</v>
      </c>
      <c r="Q697" s="8">
        <v>392.74</v>
      </c>
      <c r="R697" s="8">
        <v>203.46</v>
      </c>
      <c r="S697" s="8">
        <v>189.28</v>
      </c>
      <c r="T697" s="10">
        <v>0.48194734429902736</v>
      </c>
      <c r="U697" s="7"/>
      <c r="V697" s="10"/>
      <c r="W697" s="11"/>
      <c r="X697" s="10"/>
    </row>
    <row r="698" spans="1:24" ht="15.6">
      <c r="A698" s="4">
        <v>1304</v>
      </c>
      <c r="B698" s="5">
        <v>46141</v>
      </c>
      <c r="C698" s="1">
        <f t="shared" si="20"/>
        <v>2026</v>
      </c>
      <c r="D698" s="1" t="str">
        <f>"Q" &amp;ROUNDUP(MONTH(SalesDataTable[[#This Row],[Order Date]])/3,0)</f>
        <v>Q2</v>
      </c>
      <c r="E698" s="1">
        <f t="shared" si="21"/>
        <v>4</v>
      </c>
      <c r="F698" s="1" t="str">
        <f>TEXT(SalesDataTable[[#This Row],[Order Date]],"MMM")</f>
        <v>Apr</v>
      </c>
      <c r="G698" s="6" t="s">
        <v>17</v>
      </c>
      <c r="H698" s="6" t="s">
        <v>18</v>
      </c>
      <c r="I698" s="6" t="s">
        <v>45</v>
      </c>
      <c r="J698" s="6" t="s">
        <v>20</v>
      </c>
      <c r="K698" s="6" t="s">
        <v>31</v>
      </c>
      <c r="L698" s="6" t="s">
        <v>32</v>
      </c>
      <c r="M698" s="11">
        <v>2</v>
      </c>
      <c r="N698" s="8">
        <v>35.33</v>
      </c>
      <c r="O698" s="9">
        <v>0</v>
      </c>
      <c r="P698" s="8">
        <v>13.69</v>
      </c>
      <c r="Q698" s="8">
        <v>70.66</v>
      </c>
      <c r="R698" s="8">
        <v>27.38</v>
      </c>
      <c r="S698" s="8">
        <v>43.28</v>
      </c>
      <c r="T698" s="10">
        <v>0.61251061420888764</v>
      </c>
      <c r="U698" s="7"/>
      <c r="V698" s="10"/>
      <c r="W698" s="11"/>
      <c r="X698" s="10"/>
    </row>
    <row r="699" spans="1:24" ht="15.6">
      <c r="A699" s="4">
        <v>3008</v>
      </c>
      <c r="B699" s="5">
        <v>46141</v>
      </c>
      <c r="C699" s="1">
        <f t="shared" si="20"/>
        <v>2026</v>
      </c>
      <c r="D699" s="1" t="str">
        <f>"Q" &amp;ROUNDUP(MONTH(SalesDataTable[[#This Row],[Order Date]])/3,0)</f>
        <v>Q2</v>
      </c>
      <c r="E699" s="1">
        <f t="shared" si="21"/>
        <v>4</v>
      </c>
      <c r="F699" s="1" t="str">
        <f>TEXT(SalesDataTable[[#This Row],[Order Date]],"MMM")</f>
        <v>Apr</v>
      </c>
      <c r="G699" s="6" t="s">
        <v>28</v>
      </c>
      <c r="H699" s="6" t="s">
        <v>29</v>
      </c>
      <c r="I699" s="6" t="s">
        <v>25</v>
      </c>
      <c r="J699" s="6" t="s">
        <v>33</v>
      </c>
      <c r="K699" s="6" t="s">
        <v>31</v>
      </c>
      <c r="L699" s="6" t="s">
        <v>49</v>
      </c>
      <c r="M699" s="11">
        <v>4</v>
      </c>
      <c r="N699" s="8">
        <v>46.43</v>
      </c>
      <c r="O699" s="9">
        <v>0.1</v>
      </c>
      <c r="P699" s="8">
        <v>18.04</v>
      </c>
      <c r="Q699" s="8">
        <v>167.148</v>
      </c>
      <c r="R699" s="8">
        <v>72.16</v>
      </c>
      <c r="S699" s="8">
        <v>94.988</v>
      </c>
      <c r="T699" s="10">
        <v>0.56828678775695796</v>
      </c>
      <c r="U699" s="7"/>
      <c r="V699" s="10"/>
      <c r="W699" s="11"/>
      <c r="X699" s="10"/>
    </row>
    <row r="700" spans="1:24" ht="15.6">
      <c r="A700" s="4">
        <v>4140</v>
      </c>
      <c r="B700" s="5">
        <v>46141</v>
      </c>
      <c r="C700" s="1">
        <f t="shared" si="20"/>
        <v>2026</v>
      </c>
      <c r="D700" s="1" t="str">
        <f>"Q" &amp;ROUNDUP(MONTH(SalesDataTable[[#This Row],[Order Date]])/3,0)</f>
        <v>Q2</v>
      </c>
      <c r="E700" s="1">
        <f t="shared" si="21"/>
        <v>4</v>
      </c>
      <c r="F700" s="1" t="str">
        <f>TEXT(SalesDataTable[[#This Row],[Order Date]],"MMM")</f>
        <v>Apr</v>
      </c>
      <c r="G700" s="6" t="s">
        <v>37</v>
      </c>
      <c r="H700" s="6" t="s">
        <v>48</v>
      </c>
      <c r="I700" s="6" t="s">
        <v>45</v>
      </c>
      <c r="J700" s="6" t="s">
        <v>30</v>
      </c>
      <c r="K700" s="6" t="s">
        <v>51</v>
      </c>
      <c r="L700" s="6" t="s">
        <v>55</v>
      </c>
      <c r="M700" s="11">
        <v>1</v>
      </c>
      <c r="N700" s="8">
        <v>125.25</v>
      </c>
      <c r="O700" s="9">
        <v>0</v>
      </c>
      <c r="P700" s="8">
        <v>70.88</v>
      </c>
      <c r="Q700" s="8">
        <v>125.25</v>
      </c>
      <c r="R700" s="8">
        <v>70.88</v>
      </c>
      <c r="S700" s="8">
        <v>54.370000000000005</v>
      </c>
      <c r="T700" s="10">
        <v>0.43409181636726552</v>
      </c>
      <c r="U700" s="7"/>
      <c r="V700" s="10"/>
      <c r="W700" s="11"/>
      <c r="X700" s="10"/>
    </row>
    <row r="701" spans="1:24" ht="15.6">
      <c r="A701" s="4">
        <v>4151</v>
      </c>
      <c r="B701" s="5">
        <v>46141</v>
      </c>
      <c r="C701" s="1">
        <f t="shared" si="20"/>
        <v>2026</v>
      </c>
      <c r="D701" s="1" t="str">
        <f>"Q" &amp;ROUNDUP(MONTH(SalesDataTable[[#This Row],[Order Date]])/3,0)</f>
        <v>Q2</v>
      </c>
      <c r="E701" s="1">
        <f t="shared" si="21"/>
        <v>4</v>
      </c>
      <c r="F701" s="1" t="str">
        <f>TEXT(SalesDataTable[[#This Row],[Order Date]],"MMM")</f>
        <v>Apr</v>
      </c>
      <c r="G701" s="6" t="s">
        <v>23</v>
      </c>
      <c r="H701" s="6" t="s">
        <v>66</v>
      </c>
      <c r="I701" s="6" t="s">
        <v>19</v>
      </c>
      <c r="J701" s="6" t="s">
        <v>20</v>
      </c>
      <c r="K701" s="6" t="s">
        <v>40</v>
      </c>
      <c r="L701" s="6" t="s">
        <v>41</v>
      </c>
      <c r="M701" s="11">
        <v>1</v>
      </c>
      <c r="N701" s="8">
        <v>341.98</v>
      </c>
      <c r="O701" s="9">
        <v>0</v>
      </c>
      <c r="P701" s="8">
        <v>192.43</v>
      </c>
      <c r="Q701" s="8">
        <v>341.98</v>
      </c>
      <c r="R701" s="8">
        <v>192.43</v>
      </c>
      <c r="S701" s="8">
        <v>149.55000000000001</v>
      </c>
      <c r="T701" s="10">
        <v>0.43730627522077314</v>
      </c>
      <c r="U701" s="7"/>
      <c r="V701" s="10"/>
      <c r="W701" s="11"/>
      <c r="X701" s="10"/>
    </row>
    <row r="702" spans="1:24" ht="15.6">
      <c r="A702" s="4">
        <v>4650</v>
      </c>
      <c r="B702" s="5">
        <v>46141</v>
      </c>
      <c r="C702" s="1">
        <f t="shared" si="20"/>
        <v>2026</v>
      </c>
      <c r="D702" s="1" t="str">
        <f>"Q" &amp;ROUNDUP(MONTH(SalesDataTable[[#This Row],[Order Date]])/3,0)</f>
        <v>Q2</v>
      </c>
      <c r="E702" s="1">
        <f t="shared" si="21"/>
        <v>4</v>
      </c>
      <c r="F702" s="1" t="str">
        <f>TEXT(SalesDataTable[[#This Row],[Order Date]],"MMM")</f>
        <v>Apr</v>
      </c>
      <c r="G702" s="6" t="s">
        <v>23</v>
      </c>
      <c r="H702" s="6" t="s">
        <v>44</v>
      </c>
      <c r="I702" s="6" t="s">
        <v>45</v>
      </c>
      <c r="J702" s="6" t="s">
        <v>33</v>
      </c>
      <c r="K702" s="6" t="s">
        <v>51</v>
      </c>
      <c r="L702" s="6" t="s">
        <v>52</v>
      </c>
      <c r="M702" s="11">
        <v>1</v>
      </c>
      <c r="N702" s="8">
        <v>40.04</v>
      </c>
      <c r="O702" s="9">
        <v>0</v>
      </c>
      <c r="P702" s="8">
        <v>14.72</v>
      </c>
      <c r="Q702" s="8">
        <v>40.04</v>
      </c>
      <c r="R702" s="8">
        <v>14.72</v>
      </c>
      <c r="S702" s="8">
        <v>25.32</v>
      </c>
      <c r="T702" s="10">
        <v>0.63236763236763238</v>
      </c>
      <c r="U702" s="7"/>
      <c r="V702" s="10"/>
      <c r="W702" s="11"/>
      <c r="X702" s="10"/>
    </row>
    <row r="703" spans="1:24" ht="15.6">
      <c r="A703" s="4">
        <v>4897</v>
      </c>
      <c r="B703" s="5">
        <v>46141</v>
      </c>
      <c r="C703" s="1">
        <f t="shared" si="20"/>
        <v>2026</v>
      </c>
      <c r="D703" s="1" t="str">
        <f>"Q" &amp;ROUNDUP(MONTH(SalesDataTable[[#This Row],[Order Date]])/3,0)</f>
        <v>Q2</v>
      </c>
      <c r="E703" s="1">
        <f t="shared" si="21"/>
        <v>4</v>
      </c>
      <c r="F703" s="1" t="str">
        <f>TEXT(SalesDataTable[[#This Row],[Order Date]],"MMM")</f>
        <v>Apr</v>
      </c>
      <c r="G703" s="6" t="s">
        <v>37</v>
      </c>
      <c r="H703" s="6" t="s">
        <v>64</v>
      </c>
      <c r="I703" s="6" t="s">
        <v>19</v>
      </c>
      <c r="J703" s="6" t="s">
        <v>20</v>
      </c>
      <c r="K703" s="6" t="s">
        <v>21</v>
      </c>
      <c r="L703" s="6" t="s">
        <v>43</v>
      </c>
      <c r="M703" s="11">
        <v>3</v>
      </c>
      <c r="N703" s="8">
        <v>40.47</v>
      </c>
      <c r="O703" s="9">
        <v>0.05</v>
      </c>
      <c r="P703" s="8">
        <v>17.14</v>
      </c>
      <c r="Q703" s="8">
        <v>115.33949999999999</v>
      </c>
      <c r="R703" s="8">
        <v>51.42</v>
      </c>
      <c r="S703" s="8">
        <v>63.919499999999985</v>
      </c>
      <c r="T703" s="10">
        <v>0.5541856866034619</v>
      </c>
      <c r="U703" s="7"/>
      <c r="V703" s="10"/>
      <c r="W703" s="11"/>
      <c r="X703" s="10"/>
    </row>
    <row r="704" spans="1:24" ht="15.6">
      <c r="A704" s="4">
        <v>792</v>
      </c>
      <c r="B704" s="5">
        <v>46142</v>
      </c>
      <c r="C704" s="1">
        <f t="shared" si="20"/>
        <v>2026</v>
      </c>
      <c r="D704" s="1" t="str">
        <f>"Q" &amp;ROUNDUP(MONTH(SalesDataTable[[#This Row],[Order Date]])/3,0)</f>
        <v>Q2</v>
      </c>
      <c r="E704" s="1">
        <f t="shared" si="21"/>
        <v>4</v>
      </c>
      <c r="F704" s="1" t="str">
        <f>TEXT(SalesDataTable[[#This Row],[Order Date]],"MMM")</f>
        <v>Apr</v>
      </c>
      <c r="G704" s="6" t="s">
        <v>37</v>
      </c>
      <c r="H704" s="6" t="s">
        <v>50</v>
      </c>
      <c r="I704" s="6" t="s">
        <v>25</v>
      </c>
      <c r="J704" s="6" t="s">
        <v>20</v>
      </c>
      <c r="K704" s="6" t="s">
        <v>40</v>
      </c>
      <c r="L704" s="6" t="s">
        <v>57</v>
      </c>
      <c r="M704" s="11">
        <v>6</v>
      </c>
      <c r="N704" s="8">
        <v>83.7</v>
      </c>
      <c r="O704" s="9">
        <v>0.2</v>
      </c>
      <c r="P704" s="8">
        <v>38.58</v>
      </c>
      <c r="Q704" s="8">
        <v>401.76000000000005</v>
      </c>
      <c r="R704" s="8">
        <v>231.48</v>
      </c>
      <c r="S704" s="8">
        <v>170.28000000000006</v>
      </c>
      <c r="T704" s="10">
        <v>0.42383512544802876</v>
      </c>
      <c r="U704" s="7"/>
      <c r="V704" s="10"/>
      <c r="W704" s="11"/>
      <c r="X704" s="10"/>
    </row>
    <row r="705" spans="1:24" ht="15.6">
      <c r="A705" s="4">
        <v>1796</v>
      </c>
      <c r="B705" s="5">
        <v>46142</v>
      </c>
      <c r="C705" s="1">
        <f t="shared" si="20"/>
        <v>2026</v>
      </c>
      <c r="D705" s="1" t="str">
        <f>"Q" &amp;ROUNDUP(MONTH(SalesDataTable[[#This Row],[Order Date]])/3,0)</f>
        <v>Q2</v>
      </c>
      <c r="E705" s="1">
        <f t="shared" si="21"/>
        <v>4</v>
      </c>
      <c r="F705" s="1" t="str">
        <f>TEXT(SalesDataTable[[#This Row],[Order Date]],"MMM")</f>
        <v>Apr</v>
      </c>
      <c r="G705" s="6" t="s">
        <v>17</v>
      </c>
      <c r="H705" s="6" t="s">
        <v>67</v>
      </c>
      <c r="I705" s="6" t="s">
        <v>19</v>
      </c>
      <c r="J705" s="6" t="s">
        <v>20</v>
      </c>
      <c r="K705" s="6" t="s">
        <v>40</v>
      </c>
      <c r="L705" s="6" t="s">
        <v>57</v>
      </c>
      <c r="M705" s="11">
        <v>4</v>
      </c>
      <c r="N705" s="8">
        <v>83.27</v>
      </c>
      <c r="O705" s="9">
        <v>0</v>
      </c>
      <c r="P705" s="8">
        <v>39.979999999999997</v>
      </c>
      <c r="Q705" s="8">
        <v>333.08</v>
      </c>
      <c r="R705" s="8">
        <v>159.91999999999999</v>
      </c>
      <c r="S705" s="8">
        <v>173.16</v>
      </c>
      <c r="T705" s="10">
        <v>0.51987510507986068</v>
      </c>
      <c r="U705" s="7"/>
      <c r="V705" s="10"/>
      <c r="W705" s="11"/>
      <c r="X705" s="10"/>
    </row>
    <row r="706" spans="1:24" ht="15.6">
      <c r="A706" s="4">
        <v>3222</v>
      </c>
      <c r="B706" s="5">
        <v>46142</v>
      </c>
      <c r="C706" s="1">
        <f t="shared" si="20"/>
        <v>2026</v>
      </c>
      <c r="D706" s="1" t="str">
        <f>"Q" &amp;ROUNDUP(MONTH(SalesDataTable[[#This Row],[Order Date]])/3,0)</f>
        <v>Q2</v>
      </c>
      <c r="E706" s="1">
        <f t="shared" si="21"/>
        <v>4</v>
      </c>
      <c r="F706" s="1" t="str">
        <f>TEXT(SalesDataTable[[#This Row],[Order Date]],"MMM")</f>
        <v>Apr</v>
      </c>
      <c r="G706" s="6" t="s">
        <v>28</v>
      </c>
      <c r="H706" s="6" t="s">
        <v>69</v>
      </c>
      <c r="I706" s="6" t="s">
        <v>25</v>
      </c>
      <c r="J706" s="6" t="s">
        <v>33</v>
      </c>
      <c r="K706" s="6" t="s">
        <v>40</v>
      </c>
      <c r="L706" s="6" t="s">
        <v>68</v>
      </c>
      <c r="M706" s="11">
        <v>3</v>
      </c>
      <c r="N706" s="8">
        <v>126.03</v>
      </c>
      <c r="O706" s="9">
        <v>0.1</v>
      </c>
      <c r="P706" s="8">
        <v>61.75</v>
      </c>
      <c r="Q706" s="8">
        <v>340.28100000000006</v>
      </c>
      <c r="R706" s="8">
        <v>185.25</v>
      </c>
      <c r="S706" s="8">
        <v>155.03100000000006</v>
      </c>
      <c r="T706" s="10">
        <v>0.45559699189787273</v>
      </c>
      <c r="U706" s="7"/>
      <c r="V706" s="10"/>
      <c r="W706" s="11"/>
      <c r="X706" s="10"/>
    </row>
    <row r="707" spans="1:24" ht="15.6">
      <c r="A707" s="4">
        <v>3237</v>
      </c>
      <c r="B707" s="5">
        <v>46142</v>
      </c>
      <c r="C707" s="1">
        <f t="shared" ref="C707:C770" si="22">YEAR(B707)</f>
        <v>2026</v>
      </c>
      <c r="D707" s="1" t="str">
        <f>"Q" &amp;ROUNDUP(MONTH(SalesDataTable[[#This Row],[Order Date]])/3,0)</f>
        <v>Q2</v>
      </c>
      <c r="E707" s="1">
        <f t="shared" ref="E707:E770" si="23">MONTH(B707)</f>
        <v>4</v>
      </c>
      <c r="F707" s="1" t="str">
        <f>TEXT(SalesDataTable[[#This Row],[Order Date]],"MMM")</f>
        <v>Apr</v>
      </c>
      <c r="G707" s="6" t="s">
        <v>23</v>
      </c>
      <c r="H707" s="6" t="s">
        <v>66</v>
      </c>
      <c r="I707" s="6" t="s">
        <v>19</v>
      </c>
      <c r="J707" s="6" t="s">
        <v>30</v>
      </c>
      <c r="K707" s="6" t="s">
        <v>40</v>
      </c>
      <c r="L707" s="6" t="s">
        <v>68</v>
      </c>
      <c r="M707" s="11">
        <v>1</v>
      </c>
      <c r="N707" s="8">
        <v>122.86</v>
      </c>
      <c r="O707" s="9">
        <v>0.05</v>
      </c>
      <c r="P707" s="8">
        <v>59.22</v>
      </c>
      <c r="Q707" s="8">
        <v>116.717</v>
      </c>
      <c r="R707" s="8">
        <v>59.22</v>
      </c>
      <c r="S707" s="8">
        <v>57.497</v>
      </c>
      <c r="T707" s="10">
        <v>0.49261889870370212</v>
      </c>
      <c r="U707" s="7"/>
      <c r="V707" s="10"/>
      <c r="W707" s="11"/>
      <c r="X707" s="10"/>
    </row>
    <row r="708" spans="1:24" ht="15.6">
      <c r="A708" s="4">
        <v>3695</v>
      </c>
      <c r="B708" s="5">
        <v>46142</v>
      </c>
      <c r="C708" s="1">
        <f t="shared" si="22"/>
        <v>2026</v>
      </c>
      <c r="D708" s="1" t="str">
        <f>"Q" &amp;ROUNDUP(MONTH(SalesDataTable[[#This Row],[Order Date]])/3,0)</f>
        <v>Q2</v>
      </c>
      <c r="E708" s="1">
        <f t="shared" si="23"/>
        <v>4</v>
      </c>
      <c r="F708" s="1" t="str">
        <f>TEXT(SalesDataTable[[#This Row],[Order Date]],"MMM")</f>
        <v>Apr</v>
      </c>
      <c r="G708" s="6" t="s">
        <v>28</v>
      </c>
      <c r="H708" s="6" t="s">
        <v>29</v>
      </c>
      <c r="I708" s="6" t="s">
        <v>19</v>
      </c>
      <c r="J708" s="6" t="s">
        <v>30</v>
      </c>
      <c r="K708" s="6" t="s">
        <v>21</v>
      </c>
      <c r="L708" s="6" t="s">
        <v>43</v>
      </c>
      <c r="M708" s="11">
        <v>1</v>
      </c>
      <c r="N708" s="8">
        <v>39.44</v>
      </c>
      <c r="O708" s="9">
        <v>0.1</v>
      </c>
      <c r="P708" s="8">
        <v>16.63</v>
      </c>
      <c r="Q708" s="8">
        <v>35.496000000000002</v>
      </c>
      <c r="R708" s="8">
        <v>16.63</v>
      </c>
      <c r="S708" s="8">
        <v>18.866000000000003</v>
      </c>
      <c r="T708" s="10">
        <v>0.53149650664863657</v>
      </c>
      <c r="U708" s="7"/>
      <c r="V708" s="10"/>
      <c r="W708" s="11"/>
      <c r="X708" s="10"/>
    </row>
    <row r="709" spans="1:24" ht="15.6">
      <c r="A709" s="4">
        <v>5148</v>
      </c>
      <c r="B709" s="5">
        <v>46142</v>
      </c>
      <c r="C709" s="1">
        <f t="shared" si="22"/>
        <v>2026</v>
      </c>
      <c r="D709" s="1" t="str">
        <f>"Q" &amp;ROUNDUP(MONTH(SalesDataTable[[#This Row],[Order Date]])/3,0)</f>
        <v>Q2</v>
      </c>
      <c r="E709" s="1">
        <f t="shared" si="23"/>
        <v>4</v>
      </c>
      <c r="F709" s="1" t="str">
        <f>TEXT(SalesDataTable[[#This Row],[Order Date]],"MMM")</f>
        <v>Apr</v>
      </c>
      <c r="G709" s="6" t="s">
        <v>28</v>
      </c>
      <c r="H709" s="6" t="s">
        <v>56</v>
      </c>
      <c r="I709" s="6" t="s">
        <v>19</v>
      </c>
      <c r="J709" s="6" t="s">
        <v>20</v>
      </c>
      <c r="K709" s="6" t="s">
        <v>31</v>
      </c>
      <c r="L709" s="6" t="s">
        <v>61</v>
      </c>
      <c r="M709" s="11">
        <v>1</v>
      </c>
      <c r="N709" s="8">
        <v>130.34</v>
      </c>
      <c r="O709" s="9">
        <v>0.1</v>
      </c>
      <c r="P709" s="8">
        <v>66.680000000000007</v>
      </c>
      <c r="Q709" s="8">
        <v>117.30600000000001</v>
      </c>
      <c r="R709" s="8">
        <v>66.680000000000007</v>
      </c>
      <c r="S709" s="8">
        <v>50.626000000000005</v>
      </c>
      <c r="T709" s="10">
        <v>0.43157212759790631</v>
      </c>
      <c r="U709" s="7"/>
      <c r="V709" s="10"/>
      <c r="W709" s="11"/>
      <c r="X709" s="10"/>
    </row>
    <row r="710" spans="1:24" ht="15.6">
      <c r="A710" s="4">
        <v>534</v>
      </c>
      <c r="B710" s="5">
        <v>46143</v>
      </c>
      <c r="C710" s="1">
        <f t="shared" si="22"/>
        <v>2026</v>
      </c>
      <c r="D710" s="1" t="str">
        <f>"Q" &amp;ROUNDUP(MONTH(SalesDataTable[[#This Row],[Order Date]])/3,0)</f>
        <v>Q2</v>
      </c>
      <c r="E710" s="1">
        <f t="shared" si="23"/>
        <v>5</v>
      </c>
      <c r="F710" s="1" t="str">
        <f>TEXT(SalesDataTable[[#This Row],[Order Date]],"MMM")</f>
        <v>May</v>
      </c>
      <c r="G710" s="6" t="s">
        <v>23</v>
      </c>
      <c r="H710" s="6" t="s">
        <v>60</v>
      </c>
      <c r="I710" s="6" t="s">
        <v>19</v>
      </c>
      <c r="J710" s="6" t="s">
        <v>33</v>
      </c>
      <c r="K710" s="6" t="s">
        <v>26</v>
      </c>
      <c r="L710" s="6" t="s">
        <v>54</v>
      </c>
      <c r="M710" s="11">
        <v>1</v>
      </c>
      <c r="N710" s="8">
        <v>154.86000000000001</v>
      </c>
      <c r="O710" s="9">
        <v>0</v>
      </c>
      <c r="P710" s="8">
        <v>78.37</v>
      </c>
      <c r="Q710" s="8">
        <v>154.86000000000001</v>
      </c>
      <c r="R710" s="8">
        <v>78.37</v>
      </c>
      <c r="S710" s="8">
        <v>76.490000000000009</v>
      </c>
      <c r="T710" s="10">
        <v>0.49393000129148912</v>
      </c>
      <c r="U710" s="7"/>
      <c r="V710" s="10"/>
      <c r="W710" s="11"/>
      <c r="X710" s="10"/>
    </row>
    <row r="711" spans="1:24" ht="15.6">
      <c r="A711" s="4">
        <v>551</v>
      </c>
      <c r="B711" s="5">
        <v>46143</v>
      </c>
      <c r="C711" s="1">
        <f t="shared" si="22"/>
        <v>2026</v>
      </c>
      <c r="D711" s="1" t="str">
        <f>"Q" &amp;ROUNDUP(MONTH(SalesDataTable[[#This Row],[Order Date]])/3,0)</f>
        <v>Q2</v>
      </c>
      <c r="E711" s="1">
        <f t="shared" si="23"/>
        <v>5</v>
      </c>
      <c r="F711" s="1" t="str">
        <f>TEXT(SalesDataTable[[#This Row],[Order Date]],"MMM")</f>
        <v>May</v>
      </c>
      <c r="G711" s="6" t="s">
        <v>37</v>
      </c>
      <c r="H711" s="6" t="s">
        <v>50</v>
      </c>
      <c r="I711" s="6" t="s">
        <v>36</v>
      </c>
      <c r="J711" s="6" t="s">
        <v>20</v>
      </c>
      <c r="K711" s="6" t="s">
        <v>21</v>
      </c>
      <c r="L711" s="6" t="s">
        <v>47</v>
      </c>
      <c r="M711" s="11">
        <v>4</v>
      </c>
      <c r="N711" s="8">
        <v>103.64</v>
      </c>
      <c r="O711" s="9">
        <v>0</v>
      </c>
      <c r="P711" s="8">
        <v>50.59</v>
      </c>
      <c r="Q711" s="8">
        <v>414.56</v>
      </c>
      <c r="R711" s="8">
        <v>202.36</v>
      </c>
      <c r="S711" s="8">
        <v>212.2</v>
      </c>
      <c r="T711" s="10">
        <v>0.51186800463141646</v>
      </c>
      <c r="U711" s="7"/>
      <c r="V711" s="10"/>
      <c r="W711" s="11"/>
      <c r="X711" s="10"/>
    </row>
    <row r="712" spans="1:24" ht="15.6">
      <c r="A712" s="4">
        <v>2110</v>
      </c>
      <c r="B712" s="5">
        <v>46143</v>
      </c>
      <c r="C712" s="1">
        <f t="shared" si="22"/>
        <v>2026</v>
      </c>
      <c r="D712" s="1" t="str">
        <f>"Q" &amp;ROUNDUP(MONTH(SalesDataTable[[#This Row],[Order Date]])/3,0)</f>
        <v>Q2</v>
      </c>
      <c r="E712" s="1">
        <f t="shared" si="23"/>
        <v>5</v>
      </c>
      <c r="F712" s="1" t="str">
        <f>TEXT(SalesDataTable[[#This Row],[Order Date]],"MMM")</f>
        <v>May</v>
      </c>
      <c r="G712" s="6" t="s">
        <v>17</v>
      </c>
      <c r="H712" s="6" t="s">
        <v>67</v>
      </c>
      <c r="I712" s="6" t="s">
        <v>19</v>
      </c>
      <c r="J712" s="6" t="s">
        <v>20</v>
      </c>
      <c r="K712" s="6" t="s">
        <v>31</v>
      </c>
      <c r="L712" s="6" t="s">
        <v>65</v>
      </c>
      <c r="M712" s="11">
        <v>1</v>
      </c>
      <c r="N712" s="8">
        <v>164.49</v>
      </c>
      <c r="O712" s="9">
        <v>0.05</v>
      </c>
      <c r="P712" s="8">
        <v>87.81</v>
      </c>
      <c r="Q712" s="8">
        <v>156.2655</v>
      </c>
      <c r="R712" s="8">
        <v>87.81</v>
      </c>
      <c r="S712" s="8">
        <v>68.455500000000001</v>
      </c>
      <c r="T712" s="10">
        <v>0.43807174328306631</v>
      </c>
      <c r="U712" s="7"/>
      <c r="V712" s="10"/>
      <c r="W712" s="11"/>
      <c r="X712" s="10"/>
    </row>
    <row r="713" spans="1:24" ht="15.6">
      <c r="A713" s="4">
        <v>2217</v>
      </c>
      <c r="B713" s="5">
        <v>46143</v>
      </c>
      <c r="C713" s="1">
        <f t="shared" si="22"/>
        <v>2026</v>
      </c>
      <c r="D713" s="1" t="str">
        <f>"Q" &amp;ROUNDUP(MONTH(SalesDataTable[[#This Row],[Order Date]])/3,0)</f>
        <v>Q2</v>
      </c>
      <c r="E713" s="1">
        <f t="shared" si="23"/>
        <v>5</v>
      </c>
      <c r="F713" s="1" t="str">
        <f>TEXT(SalesDataTable[[#This Row],[Order Date]],"MMM")</f>
        <v>May</v>
      </c>
      <c r="G713" s="6" t="s">
        <v>37</v>
      </c>
      <c r="H713" s="6" t="s">
        <v>50</v>
      </c>
      <c r="I713" s="6" t="s">
        <v>25</v>
      </c>
      <c r="J713" s="6" t="s">
        <v>20</v>
      </c>
      <c r="K713" s="6" t="s">
        <v>31</v>
      </c>
      <c r="L713" s="6" t="s">
        <v>65</v>
      </c>
      <c r="M713" s="11">
        <v>3</v>
      </c>
      <c r="N713" s="8">
        <v>163.44999999999999</v>
      </c>
      <c r="O713" s="9">
        <v>0.05</v>
      </c>
      <c r="P713" s="8">
        <v>87.54</v>
      </c>
      <c r="Q713" s="8">
        <v>465.83249999999992</v>
      </c>
      <c r="R713" s="8">
        <v>262.62</v>
      </c>
      <c r="S713" s="8">
        <v>203.21249999999992</v>
      </c>
      <c r="T713" s="10">
        <v>0.4362351274331438</v>
      </c>
      <c r="U713" s="7"/>
      <c r="V713" s="10"/>
      <c r="W713" s="11"/>
      <c r="X713" s="10"/>
    </row>
    <row r="714" spans="1:24" ht="15.6">
      <c r="A714" s="4">
        <v>2544</v>
      </c>
      <c r="B714" s="5">
        <v>46143</v>
      </c>
      <c r="C714" s="1">
        <f t="shared" si="22"/>
        <v>2026</v>
      </c>
      <c r="D714" s="1" t="str">
        <f>"Q" &amp;ROUNDUP(MONTH(SalesDataTable[[#This Row],[Order Date]])/3,0)</f>
        <v>Q2</v>
      </c>
      <c r="E714" s="1">
        <f t="shared" si="23"/>
        <v>5</v>
      </c>
      <c r="F714" s="1" t="str">
        <f>TEXT(SalesDataTable[[#This Row],[Order Date]],"MMM")</f>
        <v>May</v>
      </c>
      <c r="G714" s="6" t="s">
        <v>37</v>
      </c>
      <c r="H714" s="6" t="s">
        <v>38</v>
      </c>
      <c r="I714" s="6" t="s">
        <v>19</v>
      </c>
      <c r="J714" s="6" t="s">
        <v>20</v>
      </c>
      <c r="K714" s="6" t="s">
        <v>26</v>
      </c>
      <c r="L714" s="6" t="s">
        <v>63</v>
      </c>
      <c r="M714" s="11">
        <v>1</v>
      </c>
      <c r="N714" s="8">
        <v>71.87</v>
      </c>
      <c r="O714" s="9">
        <v>0.05</v>
      </c>
      <c r="P714" s="8">
        <v>31.97</v>
      </c>
      <c r="Q714" s="8">
        <v>68.276499999999999</v>
      </c>
      <c r="R714" s="8">
        <v>31.97</v>
      </c>
      <c r="S714" s="8">
        <v>36.3065</v>
      </c>
      <c r="T714" s="10">
        <v>0.53175690025118449</v>
      </c>
      <c r="U714" s="7"/>
      <c r="V714" s="10"/>
      <c r="W714" s="11"/>
      <c r="X714" s="10"/>
    </row>
    <row r="715" spans="1:24" ht="15.6">
      <c r="A715" s="4">
        <v>3678</v>
      </c>
      <c r="B715" s="5">
        <v>46143</v>
      </c>
      <c r="C715" s="1">
        <f t="shared" si="22"/>
        <v>2026</v>
      </c>
      <c r="D715" s="1" t="str">
        <f>"Q" &amp;ROUNDUP(MONTH(SalesDataTable[[#This Row],[Order Date]])/3,0)</f>
        <v>Q2</v>
      </c>
      <c r="E715" s="1">
        <f t="shared" si="23"/>
        <v>5</v>
      </c>
      <c r="F715" s="1" t="str">
        <f>TEXT(SalesDataTable[[#This Row],[Order Date]],"MMM")</f>
        <v>May</v>
      </c>
      <c r="G715" s="6" t="s">
        <v>23</v>
      </c>
      <c r="H715" s="6" t="s">
        <v>66</v>
      </c>
      <c r="I715" s="6" t="s">
        <v>45</v>
      </c>
      <c r="J715" s="6" t="s">
        <v>20</v>
      </c>
      <c r="K715" s="6" t="s">
        <v>40</v>
      </c>
      <c r="L715" s="6" t="s">
        <v>46</v>
      </c>
      <c r="M715" s="11">
        <v>2</v>
      </c>
      <c r="N715" s="8">
        <v>194.97</v>
      </c>
      <c r="O715" s="9">
        <v>0</v>
      </c>
      <c r="P715" s="8">
        <v>101.14</v>
      </c>
      <c r="Q715" s="8">
        <v>389.94</v>
      </c>
      <c r="R715" s="8">
        <v>202.28</v>
      </c>
      <c r="S715" s="8">
        <v>187.66</v>
      </c>
      <c r="T715" s="10">
        <v>0.48125352618351541</v>
      </c>
      <c r="U715" s="7"/>
      <c r="V715" s="10"/>
      <c r="W715" s="11"/>
      <c r="X715" s="10"/>
    </row>
    <row r="716" spans="1:24" ht="15.6">
      <c r="A716" s="4">
        <v>3726</v>
      </c>
      <c r="B716" s="5">
        <v>46143</v>
      </c>
      <c r="C716" s="1">
        <f t="shared" si="22"/>
        <v>2026</v>
      </c>
      <c r="D716" s="1" t="str">
        <f>"Q" &amp;ROUNDUP(MONTH(SalesDataTable[[#This Row],[Order Date]])/3,0)</f>
        <v>Q2</v>
      </c>
      <c r="E716" s="1">
        <f t="shared" si="23"/>
        <v>5</v>
      </c>
      <c r="F716" s="1" t="str">
        <f>TEXT(SalesDataTable[[#This Row],[Order Date]],"MMM")</f>
        <v>May</v>
      </c>
      <c r="G716" s="6" t="s">
        <v>37</v>
      </c>
      <c r="H716" s="6" t="s">
        <v>50</v>
      </c>
      <c r="I716" s="6" t="s">
        <v>45</v>
      </c>
      <c r="J716" s="6" t="s">
        <v>20</v>
      </c>
      <c r="K716" s="6" t="s">
        <v>21</v>
      </c>
      <c r="L716" s="6" t="s">
        <v>39</v>
      </c>
      <c r="M716" s="11">
        <v>2</v>
      </c>
      <c r="N716" s="8">
        <v>49.53</v>
      </c>
      <c r="O716" s="9">
        <v>0</v>
      </c>
      <c r="P716" s="8">
        <v>22.91</v>
      </c>
      <c r="Q716" s="8">
        <v>99.06</v>
      </c>
      <c r="R716" s="8">
        <v>45.82</v>
      </c>
      <c r="S716" s="8">
        <v>53.24</v>
      </c>
      <c r="T716" s="10">
        <v>0.53745204926307288</v>
      </c>
      <c r="U716" s="7"/>
      <c r="V716" s="10"/>
      <c r="W716" s="11"/>
      <c r="X716" s="10"/>
    </row>
    <row r="717" spans="1:24" ht="15.6">
      <c r="A717" s="4">
        <v>3897</v>
      </c>
      <c r="B717" s="5">
        <v>46143</v>
      </c>
      <c r="C717" s="1">
        <f t="shared" si="22"/>
        <v>2026</v>
      </c>
      <c r="D717" s="1" t="str">
        <f>"Q" &amp;ROUNDUP(MONTH(SalesDataTable[[#This Row],[Order Date]])/3,0)</f>
        <v>Q2</v>
      </c>
      <c r="E717" s="1">
        <f t="shared" si="23"/>
        <v>5</v>
      </c>
      <c r="F717" s="1" t="str">
        <f>TEXT(SalesDataTable[[#This Row],[Order Date]],"MMM")</f>
        <v>May</v>
      </c>
      <c r="G717" s="6" t="s">
        <v>37</v>
      </c>
      <c r="H717" s="6" t="s">
        <v>50</v>
      </c>
      <c r="I717" s="6" t="s">
        <v>25</v>
      </c>
      <c r="J717" s="6" t="s">
        <v>33</v>
      </c>
      <c r="K717" s="6" t="s">
        <v>51</v>
      </c>
      <c r="L717" s="6" t="s">
        <v>59</v>
      </c>
      <c r="M717" s="11">
        <v>4</v>
      </c>
      <c r="N717" s="8">
        <v>35.619999999999997</v>
      </c>
      <c r="O717" s="9">
        <v>0.15</v>
      </c>
      <c r="P717" s="8">
        <v>13.76</v>
      </c>
      <c r="Q717" s="8">
        <v>121.10799999999999</v>
      </c>
      <c r="R717" s="8">
        <v>55.04</v>
      </c>
      <c r="S717" s="8">
        <v>66.067999999999984</v>
      </c>
      <c r="T717" s="10">
        <v>0.54552960993493405</v>
      </c>
      <c r="U717" s="7"/>
      <c r="V717" s="10"/>
      <c r="W717" s="11"/>
      <c r="X717" s="10"/>
    </row>
    <row r="718" spans="1:24" ht="15.6">
      <c r="A718" s="4">
        <v>1262</v>
      </c>
      <c r="B718" s="5">
        <v>46144</v>
      </c>
      <c r="C718" s="1">
        <f t="shared" si="22"/>
        <v>2026</v>
      </c>
      <c r="D718" s="1" t="str">
        <f>"Q" &amp;ROUNDUP(MONTH(SalesDataTable[[#This Row],[Order Date]])/3,0)</f>
        <v>Q2</v>
      </c>
      <c r="E718" s="1">
        <f t="shared" si="23"/>
        <v>5</v>
      </c>
      <c r="F718" s="1" t="str">
        <f>TEXT(SalesDataTable[[#This Row],[Order Date]],"MMM")</f>
        <v>May</v>
      </c>
      <c r="G718" s="6" t="s">
        <v>37</v>
      </c>
      <c r="H718" s="6" t="s">
        <v>48</v>
      </c>
      <c r="I718" s="6" t="s">
        <v>36</v>
      </c>
      <c r="J718" s="6" t="s">
        <v>20</v>
      </c>
      <c r="K718" s="6" t="s">
        <v>31</v>
      </c>
      <c r="L718" s="6" t="s">
        <v>49</v>
      </c>
      <c r="M718" s="11">
        <v>2</v>
      </c>
      <c r="N718" s="8">
        <v>45.47</v>
      </c>
      <c r="O718" s="9">
        <v>0</v>
      </c>
      <c r="P718" s="8">
        <v>18.37</v>
      </c>
      <c r="Q718" s="8">
        <v>90.94</v>
      </c>
      <c r="R718" s="8">
        <v>36.74</v>
      </c>
      <c r="S718" s="8">
        <v>54.199999999999996</v>
      </c>
      <c r="T718" s="10">
        <v>0.59599736089729494</v>
      </c>
      <c r="U718" s="7"/>
      <c r="V718" s="10"/>
      <c r="W718" s="11"/>
      <c r="X718" s="10"/>
    </row>
    <row r="719" spans="1:24" ht="15.6">
      <c r="A719" s="4">
        <v>2657</v>
      </c>
      <c r="B719" s="5">
        <v>46144</v>
      </c>
      <c r="C719" s="1">
        <f t="shared" si="22"/>
        <v>2026</v>
      </c>
      <c r="D719" s="1" t="str">
        <f>"Q" &amp;ROUNDUP(MONTH(SalesDataTable[[#This Row],[Order Date]])/3,0)</f>
        <v>Q2</v>
      </c>
      <c r="E719" s="1">
        <f t="shared" si="23"/>
        <v>5</v>
      </c>
      <c r="F719" s="1" t="str">
        <f>TEXT(SalesDataTable[[#This Row],[Order Date]],"MMM")</f>
        <v>May</v>
      </c>
      <c r="G719" s="6" t="s">
        <v>17</v>
      </c>
      <c r="H719" s="6" t="s">
        <v>18</v>
      </c>
      <c r="I719" s="6" t="s">
        <v>36</v>
      </c>
      <c r="J719" s="6" t="s">
        <v>30</v>
      </c>
      <c r="K719" s="6" t="s">
        <v>26</v>
      </c>
      <c r="L719" s="6" t="s">
        <v>34</v>
      </c>
      <c r="M719" s="11">
        <v>1</v>
      </c>
      <c r="N719" s="8">
        <v>145.68</v>
      </c>
      <c r="O719" s="9">
        <v>0</v>
      </c>
      <c r="P719" s="8">
        <v>77.8</v>
      </c>
      <c r="Q719" s="8">
        <v>145.68</v>
      </c>
      <c r="R719" s="8">
        <v>77.8</v>
      </c>
      <c r="S719" s="8">
        <v>67.88000000000001</v>
      </c>
      <c r="T719" s="10">
        <v>0.46595277320153766</v>
      </c>
      <c r="U719" s="7"/>
      <c r="V719" s="10"/>
      <c r="W719" s="11"/>
      <c r="X719" s="10"/>
    </row>
    <row r="720" spans="1:24" ht="15.6">
      <c r="A720" s="4">
        <v>3238</v>
      </c>
      <c r="B720" s="5">
        <v>46144</v>
      </c>
      <c r="C720" s="1">
        <f t="shared" si="22"/>
        <v>2026</v>
      </c>
      <c r="D720" s="1" t="str">
        <f>"Q" &amp;ROUNDUP(MONTH(SalesDataTable[[#This Row],[Order Date]])/3,0)</f>
        <v>Q2</v>
      </c>
      <c r="E720" s="1">
        <f t="shared" si="23"/>
        <v>5</v>
      </c>
      <c r="F720" s="1" t="str">
        <f>TEXT(SalesDataTable[[#This Row],[Order Date]],"MMM")</f>
        <v>May</v>
      </c>
      <c r="G720" s="6" t="s">
        <v>37</v>
      </c>
      <c r="H720" s="6" t="s">
        <v>50</v>
      </c>
      <c r="I720" s="6" t="s">
        <v>45</v>
      </c>
      <c r="J720" s="6" t="s">
        <v>20</v>
      </c>
      <c r="K720" s="6" t="s">
        <v>40</v>
      </c>
      <c r="L720" s="6" t="s">
        <v>57</v>
      </c>
      <c r="M720" s="11">
        <v>2</v>
      </c>
      <c r="N720" s="8">
        <v>82.65</v>
      </c>
      <c r="O720" s="9">
        <v>0.05</v>
      </c>
      <c r="P720" s="8">
        <v>40.46</v>
      </c>
      <c r="Q720" s="8">
        <v>157.035</v>
      </c>
      <c r="R720" s="8">
        <v>80.92</v>
      </c>
      <c r="S720" s="8">
        <v>76.114999999999995</v>
      </c>
      <c r="T720" s="10">
        <v>0.48470086286496639</v>
      </c>
      <c r="U720" s="7"/>
      <c r="V720" s="10"/>
      <c r="W720" s="11"/>
      <c r="X720" s="10"/>
    </row>
    <row r="721" spans="1:24" ht="15.6">
      <c r="A721" s="4">
        <v>3607</v>
      </c>
      <c r="B721" s="5">
        <v>46144</v>
      </c>
      <c r="C721" s="1">
        <f t="shared" si="22"/>
        <v>2026</v>
      </c>
      <c r="D721" s="1" t="str">
        <f>"Q" &amp;ROUNDUP(MONTH(SalesDataTable[[#This Row],[Order Date]])/3,0)</f>
        <v>Q2</v>
      </c>
      <c r="E721" s="1">
        <f t="shared" si="23"/>
        <v>5</v>
      </c>
      <c r="F721" s="1" t="str">
        <f>TEXT(SalesDataTable[[#This Row],[Order Date]],"MMM")</f>
        <v>May</v>
      </c>
      <c r="G721" s="6" t="s">
        <v>23</v>
      </c>
      <c r="H721" s="6" t="s">
        <v>44</v>
      </c>
      <c r="I721" s="6" t="s">
        <v>19</v>
      </c>
      <c r="J721" s="6" t="s">
        <v>33</v>
      </c>
      <c r="K721" s="6" t="s">
        <v>31</v>
      </c>
      <c r="L721" s="6" t="s">
        <v>32</v>
      </c>
      <c r="M721" s="11">
        <v>1</v>
      </c>
      <c r="N721" s="8">
        <v>36.270000000000003</v>
      </c>
      <c r="O721" s="9">
        <v>0</v>
      </c>
      <c r="P721" s="8">
        <v>13.8</v>
      </c>
      <c r="Q721" s="8">
        <v>36.270000000000003</v>
      </c>
      <c r="R721" s="8">
        <v>13.8</v>
      </c>
      <c r="S721" s="8">
        <v>22.470000000000002</v>
      </c>
      <c r="T721" s="10">
        <v>0.61952026468155497</v>
      </c>
      <c r="U721" s="7"/>
      <c r="V721" s="10"/>
      <c r="W721" s="11"/>
      <c r="X721" s="10"/>
    </row>
    <row r="722" spans="1:24" ht="15.6">
      <c r="A722" s="4">
        <v>5070</v>
      </c>
      <c r="B722" s="5">
        <v>46144</v>
      </c>
      <c r="C722" s="1">
        <f t="shared" si="22"/>
        <v>2026</v>
      </c>
      <c r="D722" s="1" t="str">
        <f>"Q" &amp;ROUNDUP(MONTH(SalesDataTable[[#This Row],[Order Date]])/3,0)</f>
        <v>Q2</v>
      </c>
      <c r="E722" s="1">
        <f t="shared" si="23"/>
        <v>5</v>
      </c>
      <c r="F722" s="1" t="str">
        <f>TEXT(SalesDataTable[[#This Row],[Order Date]],"MMM")</f>
        <v>May</v>
      </c>
      <c r="G722" s="6" t="s">
        <v>28</v>
      </c>
      <c r="H722" s="6" t="s">
        <v>69</v>
      </c>
      <c r="I722" s="6" t="s">
        <v>36</v>
      </c>
      <c r="J722" s="6" t="s">
        <v>30</v>
      </c>
      <c r="K722" s="6" t="s">
        <v>40</v>
      </c>
      <c r="L722" s="6" t="s">
        <v>57</v>
      </c>
      <c r="M722" s="11">
        <v>1</v>
      </c>
      <c r="N722" s="8">
        <v>80.819999999999993</v>
      </c>
      <c r="O722" s="9">
        <v>0</v>
      </c>
      <c r="P722" s="8">
        <v>39.950000000000003</v>
      </c>
      <c r="Q722" s="8">
        <v>80.819999999999993</v>
      </c>
      <c r="R722" s="8">
        <v>39.950000000000003</v>
      </c>
      <c r="S722" s="8">
        <v>40.86999999999999</v>
      </c>
      <c r="T722" s="10">
        <v>0.50569166048007907</v>
      </c>
      <c r="U722" s="7"/>
      <c r="V722" s="10"/>
      <c r="W722" s="11"/>
      <c r="X722" s="10"/>
    </row>
    <row r="723" spans="1:24" ht="15.6">
      <c r="A723" s="4">
        <v>5171</v>
      </c>
      <c r="B723" s="5">
        <v>46144</v>
      </c>
      <c r="C723" s="1">
        <f t="shared" si="22"/>
        <v>2026</v>
      </c>
      <c r="D723" s="1" t="str">
        <f>"Q" &amp;ROUNDUP(MONTH(SalesDataTable[[#This Row],[Order Date]])/3,0)</f>
        <v>Q2</v>
      </c>
      <c r="E723" s="1">
        <f t="shared" si="23"/>
        <v>5</v>
      </c>
      <c r="F723" s="1" t="str">
        <f>TEXT(SalesDataTable[[#This Row],[Order Date]],"MMM")</f>
        <v>May</v>
      </c>
      <c r="G723" s="6" t="s">
        <v>23</v>
      </c>
      <c r="H723" s="6" t="s">
        <v>24</v>
      </c>
      <c r="I723" s="6" t="s">
        <v>36</v>
      </c>
      <c r="J723" s="6" t="s">
        <v>30</v>
      </c>
      <c r="K723" s="6" t="s">
        <v>26</v>
      </c>
      <c r="L723" s="6" t="s">
        <v>54</v>
      </c>
      <c r="M723" s="11">
        <v>2</v>
      </c>
      <c r="N723" s="8">
        <v>157.84</v>
      </c>
      <c r="O723" s="9">
        <v>0.1</v>
      </c>
      <c r="P723" s="8">
        <v>79.28</v>
      </c>
      <c r="Q723" s="8">
        <v>284.11200000000002</v>
      </c>
      <c r="R723" s="8">
        <v>158.56</v>
      </c>
      <c r="S723" s="8">
        <v>125.55200000000002</v>
      </c>
      <c r="T723" s="10">
        <v>0.44191023258433298</v>
      </c>
      <c r="U723" s="7"/>
      <c r="V723" s="10"/>
      <c r="W723" s="11"/>
      <c r="X723" s="10"/>
    </row>
    <row r="724" spans="1:24" ht="15.6">
      <c r="A724" s="4">
        <v>617</v>
      </c>
      <c r="B724" s="5">
        <v>46145</v>
      </c>
      <c r="C724" s="1">
        <f t="shared" si="22"/>
        <v>2026</v>
      </c>
      <c r="D724" s="1" t="str">
        <f>"Q" &amp;ROUNDUP(MONTH(SalesDataTable[[#This Row],[Order Date]])/3,0)</f>
        <v>Q2</v>
      </c>
      <c r="E724" s="1">
        <f t="shared" si="23"/>
        <v>5</v>
      </c>
      <c r="F724" s="1" t="str">
        <f>TEXT(SalesDataTable[[#This Row],[Order Date]],"MMM")</f>
        <v>May</v>
      </c>
      <c r="G724" s="6" t="s">
        <v>23</v>
      </c>
      <c r="H724" s="6" t="s">
        <v>66</v>
      </c>
      <c r="I724" s="6" t="s">
        <v>45</v>
      </c>
      <c r="J724" s="6" t="s">
        <v>20</v>
      </c>
      <c r="K724" s="6" t="s">
        <v>51</v>
      </c>
      <c r="L724" s="6" t="s">
        <v>59</v>
      </c>
      <c r="M724" s="11">
        <v>4</v>
      </c>
      <c r="N724" s="8">
        <v>36.909999999999997</v>
      </c>
      <c r="O724" s="9">
        <v>0.1</v>
      </c>
      <c r="P724" s="8">
        <v>13.85</v>
      </c>
      <c r="Q724" s="8">
        <v>132.876</v>
      </c>
      <c r="R724" s="8">
        <v>55.4</v>
      </c>
      <c r="S724" s="8">
        <v>77.475999999999999</v>
      </c>
      <c r="T724" s="10">
        <v>0.58306992985941775</v>
      </c>
      <c r="U724" s="7"/>
      <c r="V724" s="10"/>
      <c r="W724" s="11"/>
      <c r="X724" s="10"/>
    </row>
    <row r="725" spans="1:24" ht="15.6">
      <c r="A725" s="4">
        <v>849</v>
      </c>
      <c r="B725" s="5">
        <v>46145</v>
      </c>
      <c r="C725" s="1">
        <f t="shared" si="22"/>
        <v>2026</v>
      </c>
      <c r="D725" s="1" t="str">
        <f>"Q" &amp;ROUNDUP(MONTH(SalesDataTable[[#This Row],[Order Date]])/3,0)</f>
        <v>Q2</v>
      </c>
      <c r="E725" s="1">
        <f t="shared" si="23"/>
        <v>5</v>
      </c>
      <c r="F725" s="1" t="str">
        <f>TEXT(SalesDataTable[[#This Row],[Order Date]],"MMM")</f>
        <v>May</v>
      </c>
      <c r="G725" s="6" t="s">
        <v>23</v>
      </c>
      <c r="H725" s="6" t="s">
        <v>66</v>
      </c>
      <c r="I725" s="6" t="s">
        <v>25</v>
      </c>
      <c r="J725" s="6" t="s">
        <v>33</v>
      </c>
      <c r="K725" s="6" t="s">
        <v>40</v>
      </c>
      <c r="L725" s="6" t="s">
        <v>46</v>
      </c>
      <c r="M725" s="11">
        <v>3</v>
      </c>
      <c r="N725" s="8">
        <v>193.18</v>
      </c>
      <c r="O725" s="9">
        <v>0.1</v>
      </c>
      <c r="P725" s="8">
        <v>102.31</v>
      </c>
      <c r="Q725" s="8">
        <v>521.58600000000001</v>
      </c>
      <c r="R725" s="8">
        <v>306.93</v>
      </c>
      <c r="S725" s="8">
        <v>214.65600000000001</v>
      </c>
      <c r="T725" s="10">
        <v>0.41154478839539405</v>
      </c>
      <c r="U725" s="7"/>
      <c r="V725" s="10"/>
      <c r="W725" s="11"/>
      <c r="X725" s="10"/>
    </row>
    <row r="726" spans="1:24" ht="15.6">
      <c r="A726" s="4">
        <v>956</v>
      </c>
      <c r="B726" s="5">
        <v>46145</v>
      </c>
      <c r="C726" s="1">
        <f t="shared" si="22"/>
        <v>2026</v>
      </c>
      <c r="D726" s="1" t="str">
        <f>"Q" &amp;ROUNDUP(MONTH(SalesDataTable[[#This Row],[Order Date]])/3,0)</f>
        <v>Q2</v>
      </c>
      <c r="E726" s="1">
        <f t="shared" si="23"/>
        <v>5</v>
      </c>
      <c r="F726" s="1" t="str">
        <f>TEXT(SalesDataTable[[#This Row],[Order Date]],"MMM")</f>
        <v>May</v>
      </c>
      <c r="G726" s="6" t="s">
        <v>17</v>
      </c>
      <c r="H726" s="6" t="s">
        <v>67</v>
      </c>
      <c r="I726" s="6" t="s">
        <v>19</v>
      </c>
      <c r="J726" s="6" t="s">
        <v>33</v>
      </c>
      <c r="K726" s="6" t="s">
        <v>26</v>
      </c>
      <c r="L726" s="6" t="s">
        <v>54</v>
      </c>
      <c r="M726" s="11">
        <v>1</v>
      </c>
      <c r="N726" s="8">
        <v>157.59</v>
      </c>
      <c r="O726" s="9">
        <v>0.05</v>
      </c>
      <c r="P726" s="8">
        <v>77.599999999999994</v>
      </c>
      <c r="Q726" s="8">
        <v>149.7105</v>
      </c>
      <c r="R726" s="8">
        <v>77.599999999999994</v>
      </c>
      <c r="S726" s="8">
        <v>72.110500000000002</v>
      </c>
      <c r="T726" s="10">
        <v>0.48166628259206939</v>
      </c>
      <c r="U726" s="7"/>
      <c r="V726" s="10"/>
      <c r="W726" s="11"/>
      <c r="X726" s="10"/>
    </row>
    <row r="727" spans="1:24" ht="15.6">
      <c r="A727" s="4">
        <v>1896</v>
      </c>
      <c r="B727" s="5">
        <v>46145</v>
      </c>
      <c r="C727" s="1">
        <f t="shared" si="22"/>
        <v>2026</v>
      </c>
      <c r="D727" s="1" t="str">
        <f>"Q" &amp;ROUNDUP(MONTH(SalesDataTable[[#This Row],[Order Date]])/3,0)</f>
        <v>Q2</v>
      </c>
      <c r="E727" s="1">
        <f t="shared" si="23"/>
        <v>5</v>
      </c>
      <c r="F727" s="1" t="str">
        <f>TEXT(SalesDataTable[[#This Row],[Order Date]],"MMM")</f>
        <v>May</v>
      </c>
      <c r="G727" s="6" t="s">
        <v>23</v>
      </c>
      <c r="H727" s="6" t="s">
        <v>60</v>
      </c>
      <c r="I727" s="6" t="s">
        <v>45</v>
      </c>
      <c r="J727" s="6" t="s">
        <v>30</v>
      </c>
      <c r="K727" s="6" t="s">
        <v>51</v>
      </c>
      <c r="L727" s="6" t="s">
        <v>62</v>
      </c>
      <c r="M727" s="11">
        <v>2</v>
      </c>
      <c r="N727" s="8">
        <v>49.97</v>
      </c>
      <c r="O727" s="9">
        <v>0</v>
      </c>
      <c r="P727" s="8">
        <v>22.63</v>
      </c>
      <c r="Q727" s="8">
        <v>99.94</v>
      </c>
      <c r="R727" s="8">
        <v>45.26</v>
      </c>
      <c r="S727" s="8">
        <v>54.68</v>
      </c>
      <c r="T727" s="10">
        <v>0.54712827696617972</v>
      </c>
      <c r="U727" s="7"/>
      <c r="V727" s="10"/>
      <c r="W727" s="11"/>
      <c r="X727" s="10"/>
    </row>
    <row r="728" spans="1:24" ht="15.6">
      <c r="A728" s="4">
        <v>2317</v>
      </c>
      <c r="B728" s="5">
        <v>46145</v>
      </c>
      <c r="C728" s="1">
        <f t="shared" si="22"/>
        <v>2026</v>
      </c>
      <c r="D728" s="1" t="str">
        <f>"Q" &amp;ROUNDUP(MONTH(SalesDataTable[[#This Row],[Order Date]])/3,0)</f>
        <v>Q2</v>
      </c>
      <c r="E728" s="1">
        <f t="shared" si="23"/>
        <v>5</v>
      </c>
      <c r="F728" s="1" t="str">
        <f>TEXT(SalesDataTable[[#This Row],[Order Date]],"MMM")</f>
        <v>May</v>
      </c>
      <c r="G728" s="6" t="s">
        <v>17</v>
      </c>
      <c r="H728" s="6" t="s">
        <v>67</v>
      </c>
      <c r="I728" s="6" t="s">
        <v>25</v>
      </c>
      <c r="J728" s="6" t="s">
        <v>33</v>
      </c>
      <c r="K728" s="6" t="s">
        <v>26</v>
      </c>
      <c r="L728" s="6" t="s">
        <v>54</v>
      </c>
      <c r="M728" s="11">
        <v>5</v>
      </c>
      <c r="N728" s="8">
        <v>155.54</v>
      </c>
      <c r="O728" s="9">
        <v>0.1</v>
      </c>
      <c r="P728" s="8">
        <v>78.02</v>
      </c>
      <c r="Q728" s="8">
        <v>699.93</v>
      </c>
      <c r="R728" s="8">
        <v>390.09999999999997</v>
      </c>
      <c r="S728" s="8">
        <v>309.83</v>
      </c>
      <c r="T728" s="10">
        <v>0.44265855156944267</v>
      </c>
      <c r="U728" s="7"/>
      <c r="V728" s="10"/>
      <c r="W728" s="11"/>
      <c r="X728" s="10"/>
    </row>
    <row r="729" spans="1:24" ht="15.6">
      <c r="A729" s="4">
        <v>2542</v>
      </c>
      <c r="B729" s="5">
        <v>46145</v>
      </c>
      <c r="C729" s="1">
        <f t="shared" si="22"/>
        <v>2026</v>
      </c>
      <c r="D729" s="1" t="str">
        <f>"Q" &amp;ROUNDUP(MONTH(SalesDataTable[[#This Row],[Order Date]])/3,0)</f>
        <v>Q2</v>
      </c>
      <c r="E729" s="1">
        <f t="shared" si="23"/>
        <v>5</v>
      </c>
      <c r="F729" s="1" t="str">
        <f>TEXT(SalesDataTable[[#This Row],[Order Date]],"MMM")</f>
        <v>May</v>
      </c>
      <c r="G729" s="6" t="s">
        <v>37</v>
      </c>
      <c r="H729" s="6" t="s">
        <v>50</v>
      </c>
      <c r="I729" s="6" t="s">
        <v>36</v>
      </c>
      <c r="J729" s="6" t="s">
        <v>30</v>
      </c>
      <c r="K729" s="6" t="s">
        <v>31</v>
      </c>
      <c r="L729" s="6" t="s">
        <v>61</v>
      </c>
      <c r="M729" s="11">
        <v>1</v>
      </c>
      <c r="N729" s="8">
        <v>131.13</v>
      </c>
      <c r="O729" s="9">
        <v>0.05</v>
      </c>
      <c r="P729" s="8">
        <v>67.010000000000005</v>
      </c>
      <c r="Q729" s="8">
        <v>124.5735</v>
      </c>
      <c r="R729" s="8">
        <v>67.010000000000005</v>
      </c>
      <c r="S729" s="8">
        <v>57.563499999999991</v>
      </c>
      <c r="T729" s="10">
        <v>0.46208463276700096</v>
      </c>
      <c r="U729" s="7"/>
      <c r="V729" s="10"/>
      <c r="W729" s="11"/>
      <c r="X729" s="10"/>
    </row>
    <row r="730" spans="1:24" ht="15.6">
      <c r="A730" s="4">
        <v>4535</v>
      </c>
      <c r="B730" s="5">
        <v>46145</v>
      </c>
      <c r="C730" s="1">
        <f t="shared" si="22"/>
        <v>2026</v>
      </c>
      <c r="D730" s="1" t="str">
        <f>"Q" &amp;ROUNDUP(MONTH(SalesDataTable[[#This Row],[Order Date]])/3,0)</f>
        <v>Q2</v>
      </c>
      <c r="E730" s="1">
        <f t="shared" si="23"/>
        <v>5</v>
      </c>
      <c r="F730" s="1" t="str">
        <f>TEXT(SalesDataTable[[#This Row],[Order Date]],"MMM")</f>
        <v>May</v>
      </c>
      <c r="G730" s="6" t="s">
        <v>28</v>
      </c>
      <c r="H730" s="6" t="s">
        <v>42</v>
      </c>
      <c r="I730" s="6" t="s">
        <v>19</v>
      </c>
      <c r="J730" s="6" t="s">
        <v>30</v>
      </c>
      <c r="K730" s="6" t="s">
        <v>31</v>
      </c>
      <c r="L730" s="6" t="s">
        <v>32</v>
      </c>
      <c r="M730" s="11">
        <v>1</v>
      </c>
      <c r="N730" s="8">
        <v>36.82</v>
      </c>
      <c r="O730" s="9">
        <v>0.1</v>
      </c>
      <c r="P730" s="8">
        <v>13.4</v>
      </c>
      <c r="Q730" s="8">
        <v>33.137999999999998</v>
      </c>
      <c r="R730" s="8">
        <v>13.4</v>
      </c>
      <c r="S730" s="8">
        <v>19.738</v>
      </c>
      <c r="T730" s="10">
        <v>0.5956303941094816</v>
      </c>
      <c r="U730" s="7"/>
      <c r="V730" s="10"/>
      <c r="W730" s="11"/>
      <c r="X730" s="10"/>
    </row>
    <row r="731" spans="1:24" ht="15.6">
      <c r="A731" s="4">
        <v>4988</v>
      </c>
      <c r="B731" s="5">
        <v>46145</v>
      </c>
      <c r="C731" s="1">
        <f t="shared" si="22"/>
        <v>2026</v>
      </c>
      <c r="D731" s="1" t="str">
        <f>"Q" &amp;ROUNDUP(MONTH(SalesDataTable[[#This Row],[Order Date]])/3,0)</f>
        <v>Q2</v>
      </c>
      <c r="E731" s="1">
        <f t="shared" si="23"/>
        <v>5</v>
      </c>
      <c r="F731" s="1" t="str">
        <f>TEXT(SalesDataTable[[#This Row],[Order Date]],"MMM")</f>
        <v>May</v>
      </c>
      <c r="G731" s="6" t="s">
        <v>28</v>
      </c>
      <c r="H731" s="6" t="s">
        <v>56</v>
      </c>
      <c r="I731" s="6" t="s">
        <v>36</v>
      </c>
      <c r="J731" s="6" t="s">
        <v>30</v>
      </c>
      <c r="K731" s="6" t="s">
        <v>51</v>
      </c>
      <c r="L731" s="6" t="s">
        <v>55</v>
      </c>
      <c r="M731" s="11">
        <v>1</v>
      </c>
      <c r="N731" s="8">
        <v>122.28</v>
      </c>
      <c r="O731" s="9">
        <v>0</v>
      </c>
      <c r="P731" s="8">
        <v>67.28</v>
      </c>
      <c r="Q731" s="8">
        <v>122.28</v>
      </c>
      <c r="R731" s="8">
        <v>67.28</v>
      </c>
      <c r="S731" s="8">
        <v>55</v>
      </c>
      <c r="T731" s="10">
        <v>0.44978737324174028</v>
      </c>
      <c r="U731" s="7"/>
      <c r="V731" s="10"/>
      <c r="W731" s="11"/>
      <c r="X731" s="10"/>
    </row>
    <row r="732" spans="1:24" ht="15.6">
      <c r="A732" s="4">
        <v>253</v>
      </c>
      <c r="B732" s="5">
        <v>46146</v>
      </c>
      <c r="C732" s="1">
        <f t="shared" si="22"/>
        <v>2026</v>
      </c>
      <c r="D732" s="1" t="str">
        <f>"Q" &amp;ROUNDUP(MONTH(SalesDataTable[[#This Row],[Order Date]])/3,0)</f>
        <v>Q2</v>
      </c>
      <c r="E732" s="1">
        <f t="shared" si="23"/>
        <v>5</v>
      </c>
      <c r="F732" s="1" t="str">
        <f>TEXT(SalesDataTable[[#This Row],[Order Date]],"MMM")</f>
        <v>May</v>
      </c>
      <c r="G732" s="6" t="s">
        <v>28</v>
      </c>
      <c r="H732" s="6" t="s">
        <v>56</v>
      </c>
      <c r="I732" s="6" t="s">
        <v>36</v>
      </c>
      <c r="J732" s="6" t="s">
        <v>33</v>
      </c>
      <c r="K732" s="6" t="s">
        <v>26</v>
      </c>
      <c r="L732" s="6" t="s">
        <v>27</v>
      </c>
      <c r="M732" s="11">
        <v>1</v>
      </c>
      <c r="N732" s="8">
        <v>90.92</v>
      </c>
      <c r="O732" s="9">
        <v>0.15</v>
      </c>
      <c r="P732" s="8">
        <v>44.93</v>
      </c>
      <c r="Q732" s="8">
        <v>77.281999999999996</v>
      </c>
      <c r="R732" s="8">
        <v>44.93</v>
      </c>
      <c r="S732" s="8">
        <v>32.351999999999997</v>
      </c>
      <c r="T732" s="10">
        <v>0.41862270645169636</v>
      </c>
      <c r="U732" s="7"/>
      <c r="V732" s="10"/>
      <c r="W732" s="11"/>
      <c r="X732" s="10"/>
    </row>
    <row r="733" spans="1:24" ht="15.6">
      <c r="A733" s="4">
        <v>1743</v>
      </c>
      <c r="B733" s="5">
        <v>46146</v>
      </c>
      <c r="C733" s="1">
        <f t="shared" si="22"/>
        <v>2026</v>
      </c>
      <c r="D733" s="1" t="str">
        <f>"Q" &amp;ROUNDUP(MONTH(SalesDataTable[[#This Row],[Order Date]])/3,0)</f>
        <v>Q2</v>
      </c>
      <c r="E733" s="1">
        <f t="shared" si="23"/>
        <v>5</v>
      </c>
      <c r="F733" s="1" t="str">
        <f>TEXT(SalesDataTable[[#This Row],[Order Date]],"MMM")</f>
        <v>May</v>
      </c>
      <c r="G733" s="6" t="s">
        <v>23</v>
      </c>
      <c r="H733" s="6" t="s">
        <v>60</v>
      </c>
      <c r="I733" s="6" t="s">
        <v>19</v>
      </c>
      <c r="J733" s="6" t="s">
        <v>30</v>
      </c>
      <c r="K733" s="6" t="s">
        <v>51</v>
      </c>
      <c r="L733" s="6" t="s">
        <v>62</v>
      </c>
      <c r="M733" s="11">
        <v>1</v>
      </c>
      <c r="N733" s="8">
        <v>51.02</v>
      </c>
      <c r="O733" s="9">
        <v>0</v>
      </c>
      <c r="P733" s="8">
        <v>21.83</v>
      </c>
      <c r="Q733" s="8">
        <v>51.02</v>
      </c>
      <c r="R733" s="8">
        <v>21.83</v>
      </c>
      <c r="S733" s="8">
        <v>29.190000000000005</v>
      </c>
      <c r="T733" s="10">
        <v>0.5721285770286163</v>
      </c>
      <c r="U733" s="7"/>
      <c r="V733" s="10"/>
      <c r="W733" s="11"/>
      <c r="X733" s="10"/>
    </row>
    <row r="734" spans="1:24" ht="15.6">
      <c r="A734" s="4">
        <v>1801</v>
      </c>
      <c r="B734" s="5">
        <v>46146</v>
      </c>
      <c r="C734" s="1">
        <f t="shared" si="22"/>
        <v>2026</v>
      </c>
      <c r="D734" s="1" t="str">
        <f>"Q" &amp;ROUNDUP(MONTH(SalesDataTable[[#This Row],[Order Date]])/3,0)</f>
        <v>Q2</v>
      </c>
      <c r="E734" s="1">
        <f t="shared" si="23"/>
        <v>5</v>
      </c>
      <c r="F734" s="1" t="str">
        <f>TEXT(SalesDataTable[[#This Row],[Order Date]],"MMM")</f>
        <v>May</v>
      </c>
      <c r="G734" s="6" t="s">
        <v>28</v>
      </c>
      <c r="H734" s="6" t="s">
        <v>29</v>
      </c>
      <c r="I734" s="6" t="s">
        <v>19</v>
      </c>
      <c r="J734" s="6" t="s">
        <v>33</v>
      </c>
      <c r="K734" s="6" t="s">
        <v>31</v>
      </c>
      <c r="L734" s="6" t="s">
        <v>32</v>
      </c>
      <c r="M734" s="11">
        <v>2</v>
      </c>
      <c r="N734" s="8">
        <v>36.299999999999997</v>
      </c>
      <c r="O734" s="9">
        <v>0.05</v>
      </c>
      <c r="P734" s="8">
        <v>13.9</v>
      </c>
      <c r="Q734" s="8">
        <v>68.969999999999985</v>
      </c>
      <c r="R734" s="8">
        <v>27.8</v>
      </c>
      <c r="S734" s="8">
        <v>41.169999999999987</v>
      </c>
      <c r="T734" s="10">
        <v>0.59692619979701311</v>
      </c>
      <c r="U734" s="7"/>
      <c r="V734" s="10"/>
      <c r="W734" s="11"/>
      <c r="X734" s="10"/>
    </row>
    <row r="735" spans="1:24" ht="15.6">
      <c r="A735" s="4">
        <v>2511</v>
      </c>
      <c r="B735" s="5">
        <v>46146</v>
      </c>
      <c r="C735" s="1">
        <f t="shared" si="22"/>
        <v>2026</v>
      </c>
      <c r="D735" s="1" t="str">
        <f>"Q" &amp;ROUNDUP(MONTH(SalesDataTable[[#This Row],[Order Date]])/3,0)</f>
        <v>Q2</v>
      </c>
      <c r="E735" s="1">
        <f t="shared" si="23"/>
        <v>5</v>
      </c>
      <c r="F735" s="1" t="str">
        <f>TEXT(SalesDataTable[[#This Row],[Order Date]],"MMM")</f>
        <v>May</v>
      </c>
      <c r="G735" s="6" t="s">
        <v>28</v>
      </c>
      <c r="H735" s="6" t="s">
        <v>56</v>
      </c>
      <c r="I735" s="6" t="s">
        <v>25</v>
      </c>
      <c r="J735" s="6" t="s">
        <v>33</v>
      </c>
      <c r="K735" s="6" t="s">
        <v>40</v>
      </c>
      <c r="L735" s="6" t="s">
        <v>46</v>
      </c>
      <c r="M735" s="11">
        <v>8</v>
      </c>
      <c r="N735" s="8">
        <v>195.03</v>
      </c>
      <c r="O735" s="9">
        <v>0.15</v>
      </c>
      <c r="P735" s="8">
        <v>101.13</v>
      </c>
      <c r="Q735" s="8">
        <v>1326.204</v>
      </c>
      <c r="R735" s="8">
        <v>809.04</v>
      </c>
      <c r="S735" s="8">
        <v>517.16399999999999</v>
      </c>
      <c r="T735" s="10">
        <v>0.38995810599274322</v>
      </c>
      <c r="U735" s="7"/>
      <c r="V735" s="10"/>
      <c r="W735" s="11"/>
      <c r="X735" s="10"/>
    </row>
    <row r="736" spans="1:24" ht="15.6">
      <c r="A736" s="4">
        <v>3186</v>
      </c>
      <c r="B736" s="5">
        <v>46146</v>
      </c>
      <c r="C736" s="1">
        <f t="shared" si="22"/>
        <v>2026</v>
      </c>
      <c r="D736" s="1" t="str">
        <f>"Q" &amp;ROUNDUP(MONTH(SalesDataTable[[#This Row],[Order Date]])/3,0)</f>
        <v>Q2</v>
      </c>
      <c r="E736" s="1">
        <f t="shared" si="23"/>
        <v>5</v>
      </c>
      <c r="F736" s="1" t="str">
        <f>TEXT(SalesDataTable[[#This Row],[Order Date]],"MMM")</f>
        <v>May</v>
      </c>
      <c r="G736" s="6" t="s">
        <v>23</v>
      </c>
      <c r="H736" s="6" t="s">
        <v>44</v>
      </c>
      <c r="I736" s="6" t="s">
        <v>19</v>
      </c>
      <c r="J736" s="6" t="s">
        <v>30</v>
      </c>
      <c r="K736" s="6" t="s">
        <v>26</v>
      </c>
      <c r="L736" s="6" t="s">
        <v>34</v>
      </c>
      <c r="M736" s="11">
        <v>1</v>
      </c>
      <c r="N736" s="8">
        <v>143.66</v>
      </c>
      <c r="O736" s="9">
        <v>0.1</v>
      </c>
      <c r="P736" s="8">
        <v>79.25</v>
      </c>
      <c r="Q736" s="8">
        <v>129.29400000000001</v>
      </c>
      <c r="R736" s="8">
        <v>79.25</v>
      </c>
      <c r="S736" s="8">
        <v>50.044000000000011</v>
      </c>
      <c r="T736" s="10">
        <v>0.38705585719368268</v>
      </c>
      <c r="U736" s="7"/>
      <c r="V736" s="10"/>
      <c r="W736" s="11"/>
      <c r="X736" s="10"/>
    </row>
    <row r="737" spans="1:24" ht="15.6">
      <c r="A737" s="4">
        <v>3378</v>
      </c>
      <c r="B737" s="5">
        <v>46146</v>
      </c>
      <c r="C737" s="1">
        <f t="shared" si="22"/>
        <v>2026</v>
      </c>
      <c r="D737" s="1" t="str">
        <f>"Q" &amp;ROUNDUP(MONTH(SalesDataTable[[#This Row],[Order Date]])/3,0)</f>
        <v>Q2</v>
      </c>
      <c r="E737" s="1">
        <f t="shared" si="23"/>
        <v>5</v>
      </c>
      <c r="F737" s="1" t="str">
        <f>TEXT(SalesDataTable[[#This Row],[Order Date]],"MMM")</f>
        <v>May</v>
      </c>
      <c r="G737" s="6" t="s">
        <v>17</v>
      </c>
      <c r="H737" s="6" t="s">
        <v>18</v>
      </c>
      <c r="I737" s="6" t="s">
        <v>25</v>
      </c>
      <c r="J737" s="6" t="s">
        <v>33</v>
      </c>
      <c r="K737" s="6" t="s">
        <v>51</v>
      </c>
      <c r="L737" s="6" t="s">
        <v>55</v>
      </c>
      <c r="M737" s="11">
        <v>3</v>
      </c>
      <c r="N737" s="8">
        <v>120.28</v>
      </c>
      <c r="O737" s="9">
        <v>0.2</v>
      </c>
      <c r="P737" s="8">
        <v>69.23</v>
      </c>
      <c r="Q737" s="8">
        <v>288.67200000000003</v>
      </c>
      <c r="R737" s="8">
        <v>207.69</v>
      </c>
      <c r="S737" s="8">
        <v>80.982000000000028</v>
      </c>
      <c r="T737" s="10">
        <v>0.28053292317924849</v>
      </c>
      <c r="U737" s="7"/>
      <c r="V737" s="10"/>
      <c r="W737" s="11"/>
      <c r="X737" s="10"/>
    </row>
    <row r="738" spans="1:24" ht="15.6">
      <c r="A738" s="4">
        <v>4255</v>
      </c>
      <c r="B738" s="5">
        <v>46146</v>
      </c>
      <c r="C738" s="1">
        <f t="shared" si="22"/>
        <v>2026</v>
      </c>
      <c r="D738" s="1" t="str">
        <f>"Q" &amp;ROUNDUP(MONTH(SalesDataTable[[#This Row],[Order Date]])/3,0)</f>
        <v>Q2</v>
      </c>
      <c r="E738" s="1">
        <f t="shared" si="23"/>
        <v>5</v>
      </c>
      <c r="F738" s="1" t="str">
        <f>TEXT(SalesDataTable[[#This Row],[Order Date]],"MMM")</f>
        <v>May</v>
      </c>
      <c r="G738" s="6" t="s">
        <v>37</v>
      </c>
      <c r="H738" s="6" t="s">
        <v>48</v>
      </c>
      <c r="I738" s="6" t="s">
        <v>45</v>
      </c>
      <c r="J738" s="6" t="s">
        <v>20</v>
      </c>
      <c r="K738" s="6" t="s">
        <v>31</v>
      </c>
      <c r="L738" s="6" t="s">
        <v>32</v>
      </c>
      <c r="M738" s="11">
        <v>6</v>
      </c>
      <c r="N738" s="8">
        <v>36.04</v>
      </c>
      <c r="O738" s="9">
        <v>0</v>
      </c>
      <c r="P738" s="8">
        <v>13.38</v>
      </c>
      <c r="Q738" s="8">
        <v>216.24</v>
      </c>
      <c r="R738" s="8">
        <v>80.28</v>
      </c>
      <c r="S738" s="8">
        <v>135.96</v>
      </c>
      <c r="T738" s="10">
        <v>0.62874583795782468</v>
      </c>
      <c r="U738" s="7"/>
      <c r="V738" s="10"/>
      <c r="W738" s="11"/>
      <c r="X738" s="10"/>
    </row>
    <row r="739" spans="1:24" ht="15.6">
      <c r="A739" s="4">
        <v>4587</v>
      </c>
      <c r="B739" s="5">
        <v>46146</v>
      </c>
      <c r="C739" s="1">
        <f t="shared" si="22"/>
        <v>2026</v>
      </c>
      <c r="D739" s="1" t="str">
        <f>"Q" &amp;ROUNDUP(MONTH(SalesDataTable[[#This Row],[Order Date]])/3,0)</f>
        <v>Q2</v>
      </c>
      <c r="E739" s="1">
        <f t="shared" si="23"/>
        <v>5</v>
      </c>
      <c r="F739" s="1" t="str">
        <f>TEXT(SalesDataTable[[#This Row],[Order Date]],"MMM")</f>
        <v>May</v>
      </c>
      <c r="G739" s="6" t="s">
        <v>28</v>
      </c>
      <c r="H739" s="6" t="s">
        <v>29</v>
      </c>
      <c r="I739" s="6" t="s">
        <v>45</v>
      </c>
      <c r="J739" s="6" t="s">
        <v>20</v>
      </c>
      <c r="K739" s="6" t="s">
        <v>26</v>
      </c>
      <c r="L739" s="6" t="s">
        <v>27</v>
      </c>
      <c r="M739" s="11">
        <v>2</v>
      </c>
      <c r="N739" s="8">
        <v>91.72</v>
      </c>
      <c r="O739" s="9">
        <v>0</v>
      </c>
      <c r="P739" s="8">
        <v>45.67</v>
      </c>
      <c r="Q739" s="8">
        <v>183.44</v>
      </c>
      <c r="R739" s="8">
        <v>91.34</v>
      </c>
      <c r="S739" s="8">
        <v>92.1</v>
      </c>
      <c r="T739" s="10">
        <v>0.50207152202354988</v>
      </c>
      <c r="U739" s="7"/>
      <c r="V739" s="10"/>
      <c r="W739" s="11"/>
      <c r="X739" s="10"/>
    </row>
    <row r="740" spans="1:24" ht="15.6">
      <c r="A740" s="4">
        <v>830</v>
      </c>
      <c r="B740" s="5">
        <v>46147</v>
      </c>
      <c r="C740" s="1">
        <f t="shared" si="22"/>
        <v>2026</v>
      </c>
      <c r="D740" s="1" t="str">
        <f>"Q" &amp;ROUNDUP(MONTH(SalesDataTable[[#This Row],[Order Date]])/3,0)</f>
        <v>Q2</v>
      </c>
      <c r="E740" s="1">
        <f t="shared" si="23"/>
        <v>5</v>
      </c>
      <c r="F740" s="1" t="str">
        <f>TEXT(SalesDataTable[[#This Row],[Order Date]],"MMM")</f>
        <v>May</v>
      </c>
      <c r="G740" s="6" t="s">
        <v>37</v>
      </c>
      <c r="H740" s="6" t="s">
        <v>50</v>
      </c>
      <c r="I740" s="6" t="s">
        <v>19</v>
      </c>
      <c r="J740" s="6" t="s">
        <v>33</v>
      </c>
      <c r="K740" s="6" t="s">
        <v>21</v>
      </c>
      <c r="L740" s="6" t="s">
        <v>39</v>
      </c>
      <c r="M740" s="11">
        <v>2</v>
      </c>
      <c r="N740" s="8">
        <v>50.4</v>
      </c>
      <c r="O740" s="9">
        <v>0</v>
      </c>
      <c r="P740" s="8">
        <v>22.21</v>
      </c>
      <c r="Q740" s="8">
        <v>100.8</v>
      </c>
      <c r="R740" s="8">
        <v>44.42</v>
      </c>
      <c r="S740" s="8">
        <v>56.379999999999995</v>
      </c>
      <c r="T740" s="10">
        <v>0.55932539682539684</v>
      </c>
      <c r="U740" s="7"/>
      <c r="V740" s="10"/>
      <c r="W740" s="11"/>
      <c r="X740" s="10"/>
    </row>
    <row r="741" spans="1:24" ht="15.6">
      <c r="A741" s="4">
        <v>4320</v>
      </c>
      <c r="B741" s="5">
        <v>46147</v>
      </c>
      <c r="C741" s="1">
        <f t="shared" si="22"/>
        <v>2026</v>
      </c>
      <c r="D741" s="1" t="str">
        <f>"Q" &amp;ROUNDUP(MONTH(SalesDataTable[[#This Row],[Order Date]])/3,0)</f>
        <v>Q2</v>
      </c>
      <c r="E741" s="1">
        <f t="shared" si="23"/>
        <v>5</v>
      </c>
      <c r="F741" s="1" t="str">
        <f>TEXT(SalesDataTable[[#This Row],[Order Date]],"MMM")</f>
        <v>May</v>
      </c>
      <c r="G741" s="6" t="s">
        <v>23</v>
      </c>
      <c r="H741" s="6" t="s">
        <v>44</v>
      </c>
      <c r="I741" s="6" t="s">
        <v>19</v>
      </c>
      <c r="J741" s="6" t="s">
        <v>20</v>
      </c>
      <c r="K741" s="6" t="s">
        <v>31</v>
      </c>
      <c r="L741" s="6" t="s">
        <v>65</v>
      </c>
      <c r="M741" s="11">
        <v>2</v>
      </c>
      <c r="N741" s="8">
        <v>165.17</v>
      </c>
      <c r="O741" s="9">
        <v>0</v>
      </c>
      <c r="P741" s="8">
        <v>87.78</v>
      </c>
      <c r="Q741" s="8">
        <v>330.34</v>
      </c>
      <c r="R741" s="8">
        <v>175.56</v>
      </c>
      <c r="S741" s="8">
        <v>154.77999999999997</v>
      </c>
      <c r="T741" s="10">
        <v>0.46854755706242052</v>
      </c>
      <c r="U741" s="7"/>
      <c r="V741" s="10"/>
      <c r="W741" s="11"/>
      <c r="X741" s="10"/>
    </row>
    <row r="742" spans="1:24" ht="15.6">
      <c r="A742" s="4">
        <v>4386</v>
      </c>
      <c r="B742" s="5">
        <v>46147</v>
      </c>
      <c r="C742" s="1">
        <f t="shared" si="22"/>
        <v>2026</v>
      </c>
      <c r="D742" s="1" t="str">
        <f>"Q" &amp;ROUNDUP(MONTH(SalesDataTable[[#This Row],[Order Date]])/3,0)</f>
        <v>Q2</v>
      </c>
      <c r="E742" s="1">
        <f t="shared" si="23"/>
        <v>5</v>
      </c>
      <c r="F742" s="1" t="str">
        <f>TEXT(SalesDataTable[[#This Row],[Order Date]],"MMM")</f>
        <v>May</v>
      </c>
      <c r="G742" s="6" t="s">
        <v>17</v>
      </c>
      <c r="H742" s="6" t="s">
        <v>67</v>
      </c>
      <c r="I742" s="6" t="s">
        <v>19</v>
      </c>
      <c r="J742" s="6" t="s">
        <v>20</v>
      </c>
      <c r="K742" s="6" t="s">
        <v>26</v>
      </c>
      <c r="L742" s="6" t="s">
        <v>63</v>
      </c>
      <c r="M742" s="11">
        <v>1</v>
      </c>
      <c r="N742" s="8">
        <v>69.819999999999993</v>
      </c>
      <c r="O742" s="9">
        <v>0.05</v>
      </c>
      <c r="P742" s="8">
        <v>33.29</v>
      </c>
      <c r="Q742" s="8">
        <v>66.328999999999994</v>
      </c>
      <c r="R742" s="8">
        <v>33.29</v>
      </c>
      <c r="S742" s="8">
        <v>33.038999999999994</v>
      </c>
      <c r="T742" s="10">
        <v>0.49810791659756665</v>
      </c>
      <c r="U742" s="7"/>
      <c r="V742" s="10"/>
      <c r="W742" s="11"/>
      <c r="X742" s="10"/>
    </row>
    <row r="743" spans="1:24" ht="15.6">
      <c r="A743" s="4">
        <v>4602</v>
      </c>
      <c r="B743" s="5">
        <v>46147</v>
      </c>
      <c r="C743" s="1">
        <f t="shared" si="22"/>
        <v>2026</v>
      </c>
      <c r="D743" s="1" t="str">
        <f>"Q" &amp;ROUNDUP(MONTH(SalesDataTable[[#This Row],[Order Date]])/3,0)</f>
        <v>Q2</v>
      </c>
      <c r="E743" s="1">
        <f t="shared" si="23"/>
        <v>5</v>
      </c>
      <c r="F743" s="1" t="str">
        <f>TEXT(SalesDataTable[[#This Row],[Order Date]],"MMM")</f>
        <v>May</v>
      </c>
      <c r="G743" s="6" t="s">
        <v>23</v>
      </c>
      <c r="H743" s="6" t="s">
        <v>60</v>
      </c>
      <c r="I743" s="6" t="s">
        <v>45</v>
      </c>
      <c r="J743" s="6" t="s">
        <v>30</v>
      </c>
      <c r="K743" s="6" t="s">
        <v>31</v>
      </c>
      <c r="L743" s="6" t="s">
        <v>61</v>
      </c>
      <c r="M743" s="11">
        <v>2</v>
      </c>
      <c r="N743" s="8">
        <v>131.36000000000001</v>
      </c>
      <c r="O743" s="9">
        <v>0.1</v>
      </c>
      <c r="P743" s="8">
        <v>65.3</v>
      </c>
      <c r="Q743" s="8">
        <v>236.44800000000004</v>
      </c>
      <c r="R743" s="8">
        <v>130.6</v>
      </c>
      <c r="S743" s="8">
        <v>105.84800000000004</v>
      </c>
      <c r="T743" s="10">
        <v>0.4476586818243336</v>
      </c>
      <c r="U743" s="7"/>
      <c r="V743" s="10"/>
      <c r="W743" s="11"/>
      <c r="X743" s="10"/>
    </row>
    <row r="744" spans="1:24" ht="15.6">
      <c r="A744" s="4">
        <v>5190</v>
      </c>
      <c r="B744" s="5">
        <v>46147</v>
      </c>
      <c r="C744" s="1">
        <f t="shared" si="22"/>
        <v>2026</v>
      </c>
      <c r="D744" s="1" t="str">
        <f>"Q" &amp;ROUNDUP(MONTH(SalesDataTable[[#This Row],[Order Date]])/3,0)</f>
        <v>Q2</v>
      </c>
      <c r="E744" s="1">
        <f t="shared" si="23"/>
        <v>5</v>
      </c>
      <c r="F744" s="1" t="str">
        <f>TEXT(SalesDataTable[[#This Row],[Order Date]],"MMM")</f>
        <v>May</v>
      </c>
      <c r="G744" s="6" t="s">
        <v>37</v>
      </c>
      <c r="H744" s="6" t="s">
        <v>50</v>
      </c>
      <c r="I744" s="6" t="s">
        <v>25</v>
      </c>
      <c r="J744" s="6" t="s">
        <v>20</v>
      </c>
      <c r="K744" s="6" t="s">
        <v>26</v>
      </c>
      <c r="L744" s="6" t="s">
        <v>27</v>
      </c>
      <c r="M744" s="11">
        <v>15</v>
      </c>
      <c r="N744" s="8">
        <v>93.65</v>
      </c>
      <c r="O744" s="9">
        <v>0.1</v>
      </c>
      <c r="P744" s="8">
        <v>44.89</v>
      </c>
      <c r="Q744" s="8">
        <v>1264.2750000000001</v>
      </c>
      <c r="R744" s="8">
        <v>673.35</v>
      </c>
      <c r="S744" s="8">
        <v>590.92500000000007</v>
      </c>
      <c r="T744" s="10">
        <v>0.46740226612089936</v>
      </c>
      <c r="U744" s="7"/>
      <c r="V744" s="10"/>
      <c r="W744" s="11"/>
      <c r="X744" s="10"/>
    </row>
    <row r="745" spans="1:24" ht="15.6">
      <c r="A745" s="4">
        <v>393</v>
      </c>
      <c r="B745" s="5">
        <v>46148</v>
      </c>
      <c r="C745" s="1">
        <f t="shared" si="22"/>
        <v>2026</v>
      </c>
      <c r="D745" s="1" t="str">
        <f>"Q" &amp;ROUNDUP(MONTH(SalesDataTable[[#This Row],[Order Date]])/3,0)</f>
        <v>Q2</v>
      </c>
      <c r="E745" s="1">
        <f t="shared" si="23"/>
        <v>5</v>
      </c>
      <c r="F745" s="1" t="str">
        <f>TEXT(SalesDataTable[[#This Row],[Order Date]],"MMM")</f>
        <v>May</v>
      </c>
      <c r="G745" s="6" t="s">
        <v>23</v>
      </c>
      <c r="H745" s="6" t="s">
        <v>60</v>
      </c>
      <c r="I745" s="6" t="s">
        <v>45</v>
      </c>
      <c r="J745" s="6" t="s">
        <v>30</v>
      </c>
      <c r="K745" s="6" t="s">
        <v>40</v>
      </c>
      <c r="L745" s="6" t="s">
        <v>46</v>
      </c>
      <c r="M745" s="11">
        <v>3</v>
      </c>
      <c r="N745" s="8">
        <v>199.93</v>
      </c>
      <c r="O745" s="9">
        <v>0</v>
      </c>
      <c r="P745" s="8">
        <v>104.86</v>
      </c>
      <c r="Q745" s="8">
        <v>599.79</v>
      </c>
      <c r="R745" s="8">
        <v>314.58</v>
      </c>
      <c r="S745" s="8">
        <v>285.20999999999998</v>
      </c>
      <c r="T745" s="10">
        <v>0.47551643075076278</v>
      </c>
      <c r="U745" s="7"/>
      <c r="V745" s="10"/>
      <c r="W745" s="11"/>
      <c r="X745" s="10"/>
    </row>
    <row r="746" spans="1:24" ht="15.6">
      <c r="A746" s="4">
        <v>812</v>
      </c>
      <c r="B746" s="5">
        <v>46148</v>
      </c>
      <c r="C746" s="1">
        <f t="shared" si="22"/>
        <v>2026</v>
      </c>
      <c r="D746" s="1" t="str">
        <f>"Q" &amp;ROUNDUP(MONTH(SalesDataTable[[#This Row],[Order Date]])/3,0)</f>
        <v>Q2</v>
      </c>
      <c r="E746" s="1">
        <f t="shared" si="23"/>
        <v>5</v>
      </c>
      <c r="F746" s="1" t="str">
        <f>TEXT(SalesDataTable[[#This Row],[Order Date]],"MMM")</f>
        <v>May</v>
      </c>
      <c r="G746" s="6" t="s">
        <v>17</v>
      </c>
      <c r="H746" s="6" t="s">
        <v>18</v>
      </c>
      <c r="I746" s="6" t="s">
        <v>19</v>
      </c>
      <c r="J746" s="6" t="s">
        <v>30</v>
      </c>
      <c r="K746" s="6" t="s">
        <v>26</v>
      </c>
      <c r="L746" s="6" t="s">
        <v>63</v>
      </c>
      <c r="M746" s="11">
        <v>5</v>
      </c>
      <c r="N746" s="8">
        <v>70.150000000000006</v>
      </c>
      <c r="O746" s="9">
        <v>0</v>
      </c>
      <c r="P746" s="8">
        <v>32.700000000000003</v>
      </c>
      <c r="Q746" s="8">
        <v>350.75</v>
      </c>
      <c r="R746" s="8">
        <v>163.5</v>
      </c>
      <c r="S746" s="8">
        <v>187.25</v>
      </c>
      <c r="T746" s="10">
        <v>0.53385602280826805</v>
      </c>
      <c r="U746" s="7"/>
      <c r="V746" s="10"/>
      <c r="W746" s="11"/>
      <c r="X746" s="10"/>
    </row>
    <row r="747" spans="1:24" ht="15.6">
      <c r="A747" s="4">
        <v>1297</v>
      </c>
      <c r="B747" s="5">
        <v>46148</v>
      </c>
      <c r="C747" s="1">
        <f t="shared" si="22"/>
        <v>2026</v>
      </c>
      <c r="D747" s="1" t="str">
        <f>"Q" &amp;ROUNDUP(MONTH(SalesDataTable[[#This Row],[Order Date]])/3,0)</f>
        <v>Q2</v>
      </c>
      <c r="E747" s="1">
        <f t="shared" si="23"/>
        <v>5</v>
      </c>
      <c r="F747" s="1" t="str">
        <f>TEXT(SalesDataTable[[#This Row],[Order Date]],"MMM")</f>
        <v>May</v>
      </c>
      <c r="G747" s="6" t="s">
        <v>28</v>
      </c>
      <c r="H747" s="6" t="s">
        <v>29</v>
      </c>
      <c r="I747" s="6" t="s">
        <v>36</v>
      </c>
      <c r="J747" s="6" t="s">
        <v>30</v>
      </c>
      <c r="K747" s="6" t="s">
        <v>51</v>
      </c>
      <c r="L747" s="6" t="s">
        <v>59</v>
      </c>
      <c r="M747" s="11">
        <v>2</v>
      </c>
      <c r="N747" s="8">
        <v>35.86</v>
      </c>
      <c r="O747" s="9">
        <v>0</v>
      </c>
      <c r="P747" s="8">
        <v>13.9</v>
      </c>
      <c r="Q747" s="8">
        <v>71.72</v>
      </c>
      <c r="R747" s="8">
        <v>27.8</v>
      </c>
      <c r="S747" s="8">
        <v>43.92</v>
      </c>
      <c r="T747" s="10">
        <v>0.61238148354712774</v>
      </c>
      <c r="U747" s="7"/>
      <c r="V747" s="10"/>
      <c r="W747" s="11"/>
      <c r="X747" s="10"/>
    </row>
    <row r="748" spans="1:24" ht="15.6">
      <c r="A748" s="4">
        <v>1574</v>
      </c>
      <c r="B748" s="5">
        <v>46148</v>
      </c>
      <c r="C748" s="1">
        <f t="shared" si="22"/>
        <v>2026</v>
      </c>
      <c r="D748" s="1" t="str">
        <f>"Q" &amp;ROUNDUP(MONTH(SalesDataTable[[#This Row],[Order Date]])/3,0)</f>
        <v>Q2</v>
      </c>
      <c r="E748" s="1">
        <f t="shared" si="23"/>
        <v>5</v>
      </c>
      <c r="F748" s="1" t="str">
        <f>TEXT(SalesDataTable[[#This Row],[Order Date]],"MMM")</f>
        <v>May</v>
      </c>
      <c r="G748" s="6" t="s">
        <v>23</v>
      </c>
      <c r="H748" s="6" t="s">
        <v>44</v>
      </c>
      <c r="I748" s="6" t="s">
        <v>19</v>
      </c>
      <c r="J748" s="6" t="s">
        <v>20</v>
      </c>
      <c r="K748" s="6" t="s">
        <v>26</v>
      </c>
      <c r="L748" s="6" t="s">
        <v>27</v>
      </c>
      <c r="M748" s="11">
        <v>1</v>
      </c>
      <c r="N748" s="8">
        <v>92.27</v>
      </c>
      <c r="O748" s="9">
        <v>0</v>
      </c>
      <c r="P748" s="8">
        <v>46.5</v>
      </c>
      <c r="Q748" s="8">
        <v>92.27</v>
      </c>
      <c r="R748" s="8">
        <v>46.5</v>
      </c>
      <c r="S748" s="8">
        <v>45.769999999999996</v>
      </c>
      <c r="T748" s="10">
        <v>0.49604421805570603</v>
      </c>
      <c r="U748" s="7"/>
      <c r="V748" s="10"/>
      <c r="W748" s="11"/>
      <c r="X748" s="10"/>
    </row>
    <row r="749" spans="1:24" ht="15.6">
      <c r="A749" s="4">
        <v>3060</v>
      </c>
      <c r="B749" s="5">
        <v>46148</v>
      </c>
      <c r="C749" s="1">
        <f t="shared" si="22"/>
        <v>2026</v>
      </c>
      <c r="D749" s="1" t="str">
        <f>"Q" &amp;ROUNDUP(MONTH(SalesDataTable[[#This Row],[Order Date]])/3,0)</f>
        <v>Q2</v>
      </c>
      <c r="E749" s="1">
        <f t="shared" si="23"/>
        <v>5</v>
      </c>
      <c r="F749" s="1" t="str">
        <f>TEXT(SalesDataTable[[#This Row],[Order Date]],"MMM")</f>
        <v>May</v>
      </c>
      <c r="G749" s="6" t="s">
        <v>23</v>
      </c>
      <c r="H749" s="6" t="s">
        <v>44</v>
      </c>
      <c r="I749" s="6" t="s">
        <v>25</v>
      </c>
      <c r="J749" s="6" t="s">
        <v>33</v>
      </c>
      <c r="K749" s="6" t="s">
        <v>26</v>
      </c>
      <c r="L749" s="6" t="s">
        <v>54</v>
      </c>
      <c r="M749" s="11">
        <v>6</v>
      </c>
      <c r="N749" s="8">
        <v>157.31</v>
      </c>
      <c r="O749" s="9">
        <v>0.15</v>
      </c>
      <c r="P749" s="8">
        <v>80.34</v>
      </c>
      <c r="Q749" s="8">
        <v>802.28099999999995</v>
      </c>
      <c r="R749" s="8">
        <v>482.04</v>
      </c>
      <c r="S749" s="8">
        <v>320.24099999999993</v>
      </c>
      <c r="T749" s="10">
        <v>0.3991631361081715</v>
      </c>
      <c r="U749" s="7"/>
      <c r="V749" s="10"/>
      <c r="W749" s="11"/>
      <c r="X749" s="10"/>
    </row>
    <row r="750" spans="1:24" ht="15.6">
      <c r="A750" s="4">
        <v>3490</v>
      </c>
      <c r="B750" s="5">
        <v>46148</v>
      </c>
      <c r="C750" s="1">
        <f t="shared" si="22"/>
        <v>2026</v>
      </c>
      <c r="D750" s="1" t="str">
        <f>"Q" &amp;ROUNDUP(MONTH(SalesDataTable[[#This Row],[Order Date]])/3,0)</f>
        <v>Q2</v>
      </c>
      <c r="E750" s="1">
        <f t="shared" si="23"/>
        <v>5</v>
      </c>
      <c r="F750" s="1" t="str">
        <f>TEXT(SalesDataTable[[#This Row],[Order Date]],"MMM")</f>
        <v>May</v>
      </c>
      <c r="G750" s="6" t="s">
        <v>23</v>
      </c>
      <c r="H750" s="6" t="s">
        <v>58</v>
      </c>
      <c r="I750" s="6" t="s">
        <v>19</v>
      </c>
      <c r="J750" s="6" t="s">
        <v>30</v>
      </c>
      <c r="K750" s="6" t="s">
        <v>31</v>
      </c>
      <c r="L750" s="6" t="s">
        <v>49</v>
      </c>
      <c r="M750" s="11">
        <v>2</v>
      </c>
      <c r="N750" s="8">
        <v>46.18</v>
      </c>
      <c r="O750" s="9">
        <v>0.05</v>
      </c>
      <c r="P750" s="8">
        <v>17.899999999999999</v>
      </c>
      <c r="Q750" s="8">
        <v>87.74199999999999</v>
      </c>
      <c r="R750" s="8">
        <v>35.799999999999997</v>
      </c>
      <c r="S750" s="8">
        <v>51.941999999999993</v>
      </c>
      <c r="T750" s="10">
        <v>0.59198559412823959</v>
      </c>
      <c r="U750" s="7"/>
      <c r="V750" s="10"/>
      <c r="W750" s="11"/>
      <c r="X750" s="10"/>
    </row>
    <row r="751" spans="1:24" ht="15.6">
      <c r="A751" s="4">
        <v>3654</v>
      </c>
      <c r="B751" s="5">
        <v>46148</v>
      </c>
      <c r="C751" s="1">
        <f t="shared" si="22"/>
        <v>2026</v>
      </c>
      <c r="D751" s="1" t="str">
        <f>"Q" &amp;ROUNDUP(MONTH(SalesDataTable[[#This Row],[Order Date]])/3,0)</f>
        <v>Q2</v>
      </c>
      <c r="E751" s="1">
        <f t="shared" si="23"/>
        <v>5</v>
      </c>
      <c r="F751" s="1" t="str">
        <f>TEXT(SalesDataTable[[#This Row],[Order Date]],"MMM")</f>
        <v>May</v>
      </c>
      <c r="G751" s="6" t="s">
        <v>28</v>
      </c>
      <c r="H751" s="6" t="s">
        <v>56</v>
      </c>
      <c r="I751" s="6" t="s">
        <v>19</v>
      </c>
      <c r="J751" s="6" t="s">
        <v>33</v>
      </c>
      <c r="K751" s="6" t="s">
        <v>21</v>
      </c>
      <c r="L751" s="6" t="s">
        <v>39</v>
      </c>
      <c r="M751" s="11">
        <v>1</v>
      </c>
      <c r="N751" s="8">
        <v>51.44</v>
      </c>
      <c r="O751" s="9">
        <v>0.1</v>
      </c>
      <c r="P751" s="8">
        <v>22.88</v>
      </c>
      <c r="Q751" s="8">
        <v>46.295999999999999</v>
      </c>
      <c r="R751" s="8">
        <v>22.88</v>
      </c>
      <c r="S751" s="8">
        <v>23.416</v>
      </c>
      <c r="T751" s="10">
        <v>0.50578883704855715</v>
      </c>
      <c r="U751" s="7"/>
      <c r="V751" s="10"/>
      <c r="W751" s="11"/>
      <c r="X751" s="10"/>
    </row>
    <row r="752" spans="1:24" ht="15.6">
      <c r="A752" s="4">
        <v>4209</v>
      </c>
      <c r="B752" s="5">
        <v>46148</v>
      </c>
      <c r="C752" s="1">
        <f t="shared" si="22"/>
        <v>2026</v>
      </c>
      <c r="D752" s="1" t="str">
        <f>"Q" &amp;ROUNDUP(MONTH(SalesDataTable[[#This Row],[Order Date]])/3,0)</f>
        <v>Q2</v>
      </c>
      <c r="E752" s="1">
        <f t="shared" si="23"/>
        <v>5</v>
      </c>
      <c r="F752" s="1" t="str">
        <f>TEXT(SalesDataTable[[#This Row],[Order Date]],"MMM")</f>
        <v>May</v>
      </c>
      <c r="G752" s="6" t="s">
        <v>23</v>
      </c>
      <c r="H752" s="6" t="s">
        <v>24</v>
      </c>
      <c r="I752" s="6" t="s">
        <v>19</v>
      </c>
      <c r="J752" s="6" t="s">
        <v>30</v>
      </c>
      <c r="K752" s="6" t="s">
        <v>51</v>
      </c>
      <c r="L752" s="6" t="s">
        <v>62</v>
      </c>
      <c r="M752" s="11">
        <v>2</v>
      </c>
      <c r="N752" s="8">
        <v>50.97</v>
      </c>
      <c r="O752" s="9">
        <v>0.05</v>
      </c>
      <c r="P752" s="8">
        <v>21.67</v>
      </c>
      <c r="Q752" s="8">
        <v>96.842999999999989</v>
      </c>
      <c r="R752" s="8">
        <v>43.34</v>
      </c>
      <c r="S752" s="8">
        <v>53.502999999999986</v>
      </c>
      <c r="T752" s="10">
        <v>0.55247152607829153</v>
      </c>
      <c r="U752" s="7"/>
      <c r="V752" s="10"/>
      <c r="W752" s="11"/>
      <c r="X752" s="10"/>
    </row>
    <row r="753" spans="1:24" ht="15.6">
      <c r="A753" s="4">
        <v>4227</v>
      </c>
      <c r="B753" s="5">
        <v>46148</v>
      </c>
      <c r="C753" s="1">
        <f t="shared" si="22"/>
        <v>2026</v>
      </c>
      <c r="D753" s="1" t="str">
        <f>"Q" &amp;ROUNDUP(MONTH(SalesDataTable[[#This Row],[Order Date]])/3,0)</f>
        <v>Q2</v>
      </c>
      <c r="E753" s="1">
        <f t="shared" si="23"/>
        <v>5</v>
      </c>
      <c r="F753" s="1" t="str">
        <f>TEXT(SalesDataTable[[#This Row],[Order Date]],"MMM")</f>
        <v>May</v>
      </c>
      <c r="G753" s="6" t="s">
        <v>23</v>
      </c>
      <c r="H753" s="6" t="s">
        <v>24</v>
      </c>
      <c r="I753" s="6" t="s">
        <v>19</v>
      </c>
      <c r="J753" s="6" t="s">
        <v>30</v>
      </c>
      <c r="K753" s="6" t="s">
        <v>21</v>
      </c>
      <c r="L753" s="6" t="s">
        <v>43</v>
      </c>
      <c r="M753" s="11">
        <v>2</v>
      </c>
      <c r="N753" s="8">
        <v>40.549999999999997</v>
      </c>
      <c r="O753" s="9">
        <v>0</v>
      </c>
      <c r="P753" s="8">
        <v>16.52</v>
      </c>
      <c r="Q753" s="8">
        <v>81.099999999999994</v>
      </c>
      <c r="R753" s="8">
        <v>33.04</v>
      </c>
      <c r="S753" s="8">
        <v>48.059999999999995</v>
      </c>
      <c r="T753" s="10">
        <v>0.59260172626387175</v>
      </c>
      <c r="U753" s="7"/>
      <c r="V753" s="10"/>
      <c r="W753" s="11"/>
      <c r="X753" s="10"/>
    </row>
    <row r="754" spans="1:24" ht="15.6">
      <c r="A754" s="4">
        <v>4247</v>
      </c>
      <c r="B754" s="5">
        <v>46148</v>
      </c>
      <c r="C754" s="1">
        <f t="shared" si="22"/>
        <v>2026</v>
      </c>
      <c r="D754" s="1" t="str">
        <f>"Q" &amp;ROUNDUP(MONTH(SalesDataTable[[#This Row],[Order Date]])/3,0)</f>
        <v>Q2</v>
      </c>
      <c r="E754" s="1">
        <f t="shared" si="23"/>
        <v>5</v>
      </c>
      <c r="F754" s="1" t="str">
        <f>TEXT(SalesDataTable[[#This Row],[Order Date]],"MMM")</f>
        <v>May</v>
      </c>
      <c r="G754" s="6" t="s">
        <v>28</v>
      </c>
      <c r="H754" s="6" t="s">
        <v>69</v>
      </c>
      <c r="I754" s="6" t="s">
        <v>19</v>
      </c>
      <c r="J754" s="6" t="s">
        <v>30</v>
      </c>
      <c r="K754" s="6" t="s">
        <v>21</v>
      </c>
      <c r="L754" s="6" t="s">
        <v>39</v>
      </c>
      <c r="M754" s="11">
        <v>2</v>
      </c>
      <c r="N754" s="8">
        <v>51.3</v>
      </c>
      <c r="O754" s="9">
        <v>0</v>
      </c>
      <c r="P754" s="8">
        <v>23.12</v>
      </c>
      <c r="Q754" s="8">
        <v>102.6</v>
      </c>
      <c r="R754" s="8">
        <v>46.24</v>
      </c>
      <c r="S754" s="8">
        <v>56.359999999999992</v>
      </c>
      <c r="T754" s="10">
        <v>0.54931773879142298</v>
      </c>
      <c r="U754" s="7"/>
      <c r="V754" s="10"/>
      <c r="W754" s="11"/>
      <c r="X754" s="10"/>
    </row>
    <row r="755" spans="1:24" ht="15.6">
      <c r="A755" s="4">
        <v>5196</v>
      </c>
      <c r="B755" s="5">
        <v>46148</v>
      </c>
      <c r="C755" s="1">
        <f t="shared" si="22"/>
        <v>2026</v>
      </c>
      <c r="D755" s="1" t="str">
        <f>"Q" &amp;ROUNDUP(MONTH(SalesDataTable[[#This Row],[Order Date]])/3,0)</f>
        <v>Q2</v>
      </c>
      <c r="E755" s="1">
        <f t="shared" si="23"/>
        <v>5</v>
      </c>
      <c r="F755" s="1" t="str">
        <f>TEXT(SalesDataTable[[#This Row],[Order Date]],"MMM")</f>
        <v>May</v>
      </c>
      <c r="G755" s="6" t="s">
        <v>37</v>
      </c>
      <c r="H755" s="6" t="s">
        <v>50</v>
      </c>
      <c r="I755" s="6" t="s">
        <v>19</v>
      </c>
      <c r="J755" s="6" t="s">
        <v>30</v>
      </c>
      <c r="K755" s="6" t="s">
        <v>40</v>
      </c>
      <c r="L755" s="6" t="s">
        <v>57</v>
      </c>
      <c r="M755" s="11">
        <v>3</v>
      </c>
      <c r="N755" s="8">
        <v>82.56</v>
      </c>
      <c r="O755" s="9">
        <v>0</v>
      </c>
      <c r="P755" s="8">
        <v>39.99</v>
      </c>
      <c r="Q755" s="8">
        <v>247.68</v>
      </c>
      <c r="R755" s="8">
        <v>119.97</v>
      </c>
      <c r="S755" s="8">
        <v>127.71000000000001</v>
      </c>
      <c r="T755" s="10">
        <v>0.515625</v>
      </c>
      <c r="U755" s="7"/>
      <c r="V755" s="10"/>
      <c r="W755" s="11"/>
      <c r="X755" s="10"/>
    </row>
    <row r="756" spans="1:24" ht="15.6">
      <c r="A756" s="4">
        <v>400</v>
      </c>
      <c r="B756" s="5">
        <v>46149</v>
      </c>
      <c r="C756" s="1">
        <f t="shared" si="22"/>
        <v>2026</v>
      </c>
      <c r="D756" s="1" t="str">
        <f>"Q" &amp;ROUNDUP(MONTH(SalesDataTable[[#This Row],[Order Date]])/3,0)</f>
        <v>Q2</v>
      </c>
      <c r="E756" s="1">
        <f t="shared" si="23"/>
        <v>5</v>
      </c>
      <c r="F756" s="1" t="str">
        <f>TEXT(SalesDataTable[[#This Row],[Order Date]],"MMM")</f>
        <v>May</v>
      </c>
      <c r="G756" s="6" t="s">
        <v>23</v>
      </c>
      <c r="H756" s="6" t="s">
        <v>60</v>
      </c>
      <c r="I756" s="6" t="s">
        <v>25</v>
      </c>
      <c r="J756" s="6" t="s">
        <v>33</v>
      </c>
      <c r="K756" s="6" t="s">
        <v>26</v>
      </c>
      <c r="L756" s="6" t="s">
        <v>27</v>
      </c>
      <c r="M756" s="11">
        <v>6</v>
      </c>
      <c r="N756" s="8">
        <v>92.66</v>
      </c>
      <c r="O756" s="9">
        <v>0.15</v>
      </c>
      <c r="P756" s="8">
        <v>44.71</v>
      </c>
      <c r="Q756" s="8">
        <v>472.56600000000003</v>
      </c>
      <c r="R756" s="8">
        <v>268.26</v>
      </c>
      <c r="S756" s="8">
        <v>204.30600000000004</v>
      </c>
      <c r="T756" s="10">
        <v>0.43233326138571126</v>
      </c>
      <c r="U756" s="7"/>
      <c r="V756" s="10"/>
      <c r="W756" s="11"/>
      <c r="X756" s="10"/>
    </row>
    <row r="757" spans="1:24" ht="15.6">
      <c r="A757" s="4">
        <v>829</v>
      </c>
      <c r="B757" s="5">
        <v>46149</v>
      </c>
      <c r="C757" s="1">
        <f t="shared" si="22"/>
        <v>2026</v>
      </c>
      <c r="D757" s="1" t="str">
        <f>"Q" &amp;ROUNDUP(MONTH(SalesDataTable[[#This Row],[Order Date]])/3,0)</f>
        <v>Q2</v>
      </c>
      <c r="E757" s="1">
        <f t="shared" si="23"/>
        <v>5</v>
      </c>
      <c r="F757" s="1" t="str">
        <f>TEXT(SalesDataTable[[#This Row],[Order Date]],"MMM")</f>
        <v>May</v>
      </c>
      <c r="G757" s="6" t="s">
        <v>28</v>
      </c>
      <c r="H757" s="6" t="s">
        <v>69</v>
      </c>
      <c r="I757" s="6" t="s">
        <v>45</v>
      </c>
      <c r="J757" s="6" t="s">
        <v>30</v>
      </c>
      <c r="K757" s="6" t="s">
        <v>51</v>
      </c>
      <c r="L757" s="6" t="s">
        <v>52</v>
      </c>
      <c r="M757" s="11">
        <v>1</v>
      </c>
      <c r="N757" s="8">
        <v>39.42</v>
      </c>
      <c r="O757" s="9">
        <v>0</v>
      </c>
      <c r="P757" s="8">
        <v>14.86</v>
      </c>
      <c r="Q757" s="8">
        <v>39.42</v>
      </c>
      <c r="R757" s="8">
        <v>14.86</v>
      </c>
      <c r="S757" s="8">
        <v>24.560000000000002</v>
      </c>
      <c r="T757" s="10">
        <v>0.62303399289700667</v>
      </c>
      <c r="U757" s="7"/>
      <c r="V757" s="10"/>
      <c r="W757" s="11"/>
      <c r="X757" s="10"/>
    </row>
    <row r="758" spans="1:24" ht="15.6">
      <c r="A758" s="4">
        <v>1236</v>
      </c>
      <c r="B758" s="5">
        <v>46149</v>
      </c>
      <c r="C758" s="1">
        <f t="shared" si="22"/>
        <v>2026</v>
      </c>
      <c r="D758" s="1" t="str">
        <f>"Q" &amp;ROUNDUP(MONTH(SalesDataTable[[#This Row],[Order Date]])/3,0)</f>
        <v>Q2</v>
      </c>
      <c r="E758" s="1">
        <f t="shared" si="23"/>
        <v>5</v>
      </c>
      <c r="F758" s="1" t="str">
        <f>TEXT(SalesDataTable[[#This Row],[Order Date]],"MMM")</f>
        <v>May</v>
      </c>
      <c r="G758" s="6" t="s">
        <v>17</v>
      </c>
      <c r="H758" s="6" t="s">
        <v>53</v>
      </c>
      <c r="I758" s="6" t="s">
        <v>36</v>
      </c>
      <c r="J758" s="6" t="s">
        <v>20</v>
      </c>
      <c r="K758" s="6" t="s">
        <v>51</v>
      </c>
      <c r="L758" s="6" t="s">
        <v>55</v>
      </c>
      <c r="M758" s="11">
        <v>2</v>
      </c>
      <c r="N758" s="8">
        <v>124.25</v>
      </c>
      <c r="O758" s="9">
        <v>0</v>
      </c>
      <c r="P758" s="8">
        <v>69.510000000000005</v>
      </c>
      <c r="Q758" s="8">
        <v>248.5</v>
      </c>
      <c r="R758" s="8">
        <v>139.02000000000001</v>
      </c>
      <c r="S758" s="8">
        <v>109.47999999999999</v>
      </c>
      <c r="T758" s="10">
        <v>0.44056338028169012</v>
      </c>
      <c r="U758" s="7"/>
      <c r="V758" s="10"/>
      <c r="W758" s="11"/>
      <c r="X758" s="10"/>
    </row>
    <row r="759" spans="1:24" ht="15.6">
      <c r="A759" s="4">
        <v>1364</v>
      </c>
      <c r="B759" s="5">
        <v>46149</v>
      </c>
      <c r="C759" s="1">
        <f t="shared" si="22"/>
        <v>2026</v>
      </c>
      <c r="D759" s="1" t="str">
        <f>"Q" &amp;ROUNDUP(MONTH(SalesDataTable[[#This Row],[Order Date]])/3,0)</f>
        <v>Q2</v>
      </c>
      <c r="E759" s="1">
        <f t="shared" si="23"/>
        <v>5</v>
      </c>
      <c r="F759" s="1" t="str">
        <f>TEXT(SalesDataTable[[#This Row],[Order Date]],"MMM")</f>
        <v>May</v>
      </c>
      <c r="G759" s="6" t="s">
        <v>23</v>
      </c>
      <c r="H759" s="6" t="s">
        <v>66</v>
      </c>
      <c r="I759" s="6" t="s">
        <v>19</v>
      </c>
      <c r="J759" s="6" t="s">
        <v>30</v>
      </c>
      <c r="K759" s="6" t="s">
        <v>26</v>
      </c>
      <c r="L759" s="6" t="s">
        <v>54</v>
      </c>
      <c r="M759" s="11">
        <v>2</v>
      </c>
      <c r="N759" s="8">
        <v>156.43</v>
      </c>
      <c r="O759" s="9">
        <v>0</v>
      </c>
      <c r="P759" s="8">
        <v>78.569999999999993</v>
      </c>
      <c r="Q759" s="8">
        <v>312.86</v>
      </c>
      <c r="R759" s="8">
        <v>157.13999999999999</v>
      </c>
      <c r="S759" s="8">
        <v>155.72000000000003</v>
      </c>
      <c r="T759" s="10">
        <v>0.49773061433228927</v>
      </c>
      <c r="U759" s="7"/>
      <c r="V759" s="10"/>
      <c r="W759" s="11"/>
      <c r="X759" s="10"/>
    </row>
    <row r="760" spans="1:24" ht="15.6">
      <c r="A760" s="4">
        <v>2105</v>
      </c>
      <c r="B760" s="5">
        <v>46149</v>
      </c>
      <c r="C760" s="1">
        <f t="shared" si="22"/>
        <v>2026</v>
      </c>
      <c r="D760" s="1" t="str">
        <f>"Q" &amp;ROUNDUP(MONTH(SalesDataTable[[#This Row],[Order Date]])/3,0)</f>
        <v>Q2</v>
      </c>
      <c r="E760" s="1">
        <f t="shared" si="23"/>
        <v>5</v>
      </c>
      <c r="F760" s="1" t="str">
        <f>TEXT(SalesDataTable[[#This Row],[Order Date]],"MMM")</f>
        <v>May</v>
      </c>
      <c r="G760" s="6" t="s">
        <v>23</v>
      </c>
      <c r="H760" s="6" t="s">
        <v>66</v>
      </c>
      <c r="I760" s="6" t="s">
        <v>36</v>
      </c>
      <c r="J760" s="6" t="s">
        <v>30</v>
      </c>
      <c r="K760" s="6" t="s">
        <v>40</v>
      </c>
      <c r="L760" s="6" t="s">
        <v>57</v>
      </c>
      <c r="M760" s="11">
        <v>1</v>
      </c>
      <c r="N760" s="8">
        <v>80.3</v>
      </c>
      <c r="O760" s="9">
        <v>0</v>
      </c>
      <c r="P760" s="8">
        <v>40.020000000000003</v>
      </c>
      <c r="Q760" s="8">
        <v>80.3</v>
      </c>
      <c r="R760" s="8">
        <v>40.020000000000003</v>
      </c>
      <c r="S760" s="8">
        <v>40.279999999999994</v>
      </c>
      <c r="T760" s="10">
        <v>0.50161892901618921</v>
      </c>
      <c r="U760" s="7"/>
      <c r="V760" s="10"/>
      <c r="W760" s="11"/>
      <c r="X760" s="10"/>
    </row>
    <row r="761" spans="1:24" ht="15.6">
      <c r="A761" s="4">
        <v>4706</v>
      </c>
      <c r="B761" s="5">
        <v>46149</v>
      </c>
      <c r="C761" s="1">
        <f t="shared" si="22"/>
        <v>2026</v>
      </c>
      <c r="D761" s="1" t="str">
        <f>"Q" &amp;ROUNDUP(MONTH(SalesDataTable[[#This Row],[Order Date]])/3,0)</f>
        <v>Q2</v>
      </c>
      <c r="E761" s="1">
        <f t="shared" si="23"/>
        <v>5</v>
      </c>
      <c r="F761" s="1" t="str">
        <f>TEXT(SalesDataTable[[#This Row],[Order Date]],"MMM")</f>
        <v>May</v>
      </c>
      <c r="G761" s="6" t="s">
        <v>37</v>
      </c>
      <c r="H761" s="6" t="s">
        <v>64</v>
      </c>
      <c r="I761" s="6" t="s">
        <v>36</v>
      </c>
      <c r="J761" s="6" t="s">
        <v>30</v>
      </c>
      <c r="K761" s="6" t="s">
        <v>40</v>
      </c>
      <c r="L761" s="6" t="s">
        <v>57</v>
      </c>
      <c r="M761" s="11">
        <v>1</v>
      </c>
      <c r="N761" s="8">
        <v>79.89</v>
      </c>
      <c r="O761" s="9">
        <v>0</v>
      </c>
      <c r="P761" s="8">
        <v>39.549999999999997</v>
      </c>
      <c r="Q761" s="8">
        <v>79.89</v>
      </c>
      <c r="R761" s="8">
        <v>39.549999999999997</v>
      </c>
      <c r="S761" s="8">
        <v>40.340000000000003</v>
      </c>
      <c r="T761" s="10">
        <v>0.50494429841031419</v>
      </c>
      <c r="U761" s="7"/>
      <c r="V761" s="10"/>
      <c r="W761" s="11"/>
      <c r="X761" s="10"/>
    </row>
    <row r="762" spans="1:24" ht="15.6">
      <c r="A762" s="4">
        <v>68</v>
      </c>
      <c r="B762" s="5">
        <v>46150</v>
      </c>
      <c r="C762" s="1">
        <f t="shared" si="22"/>
        <v>2026</v>
      </c>
      <c r="D762" s="1" t="str">
        <f>"Q" &amp;ROUNDUP(MONTH(SalesDataTable[[#This Row],[Order Date]])/3,0)</f>
        <v>Q2</v>
      </c>
      <c r="E762" s="1">
        <f t="shared" si="23"/>
        <v>5</v>
      </c>
      <c r="F762" s="1" t="str">
        <f>TEXT(SalesDataTable[[#This Row],[Order Date]],"MMM")</f>
        <v>May</v>
      </c>
      <c r="G762" s="6" t="s">
        <v>37</v>
      </c>
      <c r="H762" s="6" t="s">
        <v>48</v>
      </c>
      <c r="I762" s="6" t="s">
        <v>36</v>
      </c>
      <c r="J762" s="6" t="s">
        <v>30</v>
      </c>
      <c r="K762" s="6" t="s">
        <v>51</v>
      </c>
      <c r="L762" s="6" t="s">
        <v>52</v>
      </c>
      <c r="M762" s="11">
        <v>1</v>
      </c>
      <c r="N762" s="8">
        <v>39.5</v>
      </c>
      <c r="O762" s="9">
        <v>0</v>
      </c>
      <c r="P762" s="8">
        <v>14.68</v>
      </c>
      <c r="Q762" s="8">
        <v>39.5</v>
      </c>
      <c r="R762" s="8">
        <v>14.68</v>
      </c>
      <c r="S762" s="8">
        <v>24.82</v>
      </c>
      <c r="T762" s="10">
        <v>0.62835443037974681</v>
      </c>
      <c r="U762" s="7"/>
      <c r="V762" s="10"/>
      <c r="W762" s="11"/>
      <c r="X762" s="10"/>
    </row>
    <row r="763" spans="1:24" ht="15.6">
      <c r="A763" s="4">
        <v>1352</v>
      </c>
      <c r="B763" s="5">
        <v>46150</v>
      </c>
      <c r="C763" s="1">
        <f t="shared" si="22"/>
        <v>2026</v>
      </c>
      <c r="D763" s="1" t="str">
        <f>"Q" &amp;ROUNDUP(MONTH(SalesDataTable[[#This Row],[Order Date]])/3,0)</f>
        <v>Q2</v>
      </c>
      <c r="E763" s="1">
        <f t="shared" si="23"/>
        <v>5</v>
      </c>
      <c r="F763" s="1" t="str">
        <f>TEXT(SalesDataTable[[#This Row],[Order Date]],"MMM")</f>
        <v>May</v>
      </c>
      <c r="G763" s="6" t="s">
        <v>37</v>
      </c>
      <c r="H763" s="6" t="s">
        <v>48</v>
      </c>
      <c r="I763" s="6" t="s">
        <v>19</v>
      </c>
      <c r="J763" s="6" t="s">
        <v>20</v>
      </c>
      <c r="K763" s="6" t="s">
        <v>21</v>
      </c>
      <c r="L763" s="6" t="s">
        <v>22</v>
      </c>
      <c r="M763" s="11">
        <v>1</v>
      </c>
      <c r="N763" s="8">
        <v>80.7</v>
      </c>
      <c r="O763" s="9">
        <v>0</v>
      </c>
      <c r="P763" s="8">
        <v>41.88</v>
      </c>
      <c r="Q763" s="8">
        <v>80.7</v>
      </c>
      <c r="R763" s="8">
        <v>41.88</v>
      </c>
      <c r="S763" s="8">
        <v>38.82</v>
      </c>
      <c r="T763" s="10">
        <v>0.48104089219330853</v>
      </c>
      <c r="U763" s="7"/>
      <c r="V763" s="10"/>
      <c r="W763" s="11"/>
      <c r="X763" s="10"/>
    </row>
    <row r="764" spans="1:24" ht="15.6">
      <c r="A764" s="4">
        <v>2526</v>
      </c>
      <c r="B764" s="5">
        <v>46150</v>
      </c>
      <c r="C764" s="1">
        <f t="shared" si="22"/>
        <v>2026</v>
      </c>
      <c r="D764" s="1" t="str">
        <f>"Q" &amp;ROUNDUP(MONTH(SalesDataTable[[#This Row],[Order Date]])/3,0)</f>
        <v>Q2</v>
      </c>
      <c r="E764" s="1">
        <f t="shared" si="23"/>
        <v>5</v>
      </c>
      <c r="F764" s="1" t="str">
        <f>TEXT(SalesDataTable[[#This Row],[Order Date]],"MMM")</f>
        <v>May</v>
      </c>
      <c r="G764" s="6" t="s">
        <v>23</v>
      </c>
      <c r="H764" s="6" t="s">
        <v>66</v>
      </c>
      <c r="I764" s="6" t="s">
        <v>19</v>
      </c>
      <c r="J764" s="6" t="s">
        <v>30</v>
      </c>
      <c r="K764" s="6" t="s">
        <v>40</v>
      </c>
      <c r="L764" s="6" t="s">
        <v>57</v>
      </c>
      <c r="M764" s="11">
        <v>1</v>
      </c>
      <c r="N764" s="8">
        <v>80.86</v>
      </c>
      <c r="O764" s="9">
        <v>0</v>
      </c>
      <c r="P764" s="8">
        <v>38.44</v>
      </c>
      <c r="Q764" s="8">
        <v>80.86</v>
      </c>
      <c r="R764" s="8">
        <v>38.44</v>
      </c>
      <c r="S764" s="8">
        <v>42.42</v>
      </c>
      <c r="T764" s="10">
        <v>0.52461043779371752</v>
      </c>
      <c r="U764" s="7"/>
      <c r="V764" s="10"/>
      <c r="W764" s="11"/>
      <c r="X764" s="10"/>
    </row>
    <row r="765" spans="1:24" ht="15.6">
      <c r="A765" s="4">
        <v>3298</v>
      </c>
      <c r="B765" s="5">
        <v>46150</v>
      </c>
      <c r="C765" s="1">
        <f t="shared" si="22"/>
        <v>2026</v>
      </c>
      <c r="D765" s="1" t="str">
        <f>"Q" &amp;ROUNDUP(MONTH(SalesDataTable[[#This Row],[Order Date]])/3,0)</f>
        <v>Q2</v>
      </c>
      <c r="E765" s="1">
        <f t="shared" si="23"/>
        <v>5</v>
      </c>
      <c r="F765" s="1" t="str">
        <f>TEXT(SalesDataTable[[#This Row],[Order Date]],"MMM")</f>
        <v>May</v>
      </c>
      <c r="G765" s="6" t="s">
        <v>23</v>
      </c>
      <c r="H765" s="6" t="s">
        <v>66</v>
      </c>
      <c r="I765" s="6" t="s">
        <v>45</v>
      </c>
      <c r="J765" s="6" t="s">
        <v>30</v>
      </c>
      <c r="K765" s="6" t="s">
        <v>40</v>
      </c>
      <c r="L765" s="6" t="s">
        <v>41</v>
      </c>
      <c r="M765" s="11">
        <v>2</v>
      </c>
      <c r="N765" s="8">
        <v>337.7</v>
      </c>
      <c r="O765" s="9">
        <v>0.1</v>
      </c>
      <c r="P765" s="8">
        <v>192.16</v>
      </c>
      <c r="Q765" s="8">
        <v>607.86</v>
      </c>
      <c r="R765" s="8">
        <v>384.32</v>
      </c>
      <c r="S765" s="8">
        <v>223.54000000000002</v>
      </c>
      <c r="T765" s="10">
        <v>0.36774915276543946</v>
      </c>
      <c r="U765" s="7"/>
      <c r="V765" s="10"/>
      <c r="W765" s="11"/>
      <c r="X765" s="10"/>
    </row>
    <row r="766" spans="1:24" ht="15.6">
      <c r="A766" s="4">
        <v>3510</v>
      </c>
      <c r="B766" s="5">
        <v>46150</v>
      </c>
      <c r="C766" s="1">
        <f t="shared" si="22"/>
        <v>2026</v>
      </c>
      <c r="D766" s="1" t="str">
        <f>"Q" &amp;ROUNDUP(MONTH(SalesDataTable[[#This Row],[Order Date]])/3,0)</f>
        <v>Q2</v>
      </c>
      <c r="E766" s="1">
        <f t="shared" si="23"/>
        <v>5</v>
      </c>
      <c r="F766" s="1" t="str">
        <f>TEXT(SalesDataTable[[#This Row],[Order Date]],"MMM")</f>
        <v>May</v>
      </c>
      <c r="G766" s="6" t="s">
        <v>28</v>
      </c>
      <c r="H766" s="6" t="s">
        <v>29</v>
      </c>
      <c r="I766" s="6" t="s">
        <v>19</v>
      </c>
      <c r="J766" s="6" t="s">
        <v>20</v>
      </c>
      <c r="K766" s="6" t="s">
        <v>40</v>
      </c>
      <c r="L766" s="6" t="s">
        <v>68</v>
      </c>
      <c r="M766" s="11">
        <v>4</v>
      </c>
      <c r="N766" s="8">
        <v>121.81</v>
      </c>
      <c r="O766" s="9">
        <v>0</v>
      </c>
      <c r="P766" s="8">
        <v>58.95</v>
      </c>
      <c r="Q766" s="8">
        <v>487.24</v>
      </c>
      <c r="R766" s="8">
        <v>235.8</v>
      </c>
      <c r="S766" s="8">
        <v>251.44</v>
      </c>
      <c r="T766" s="10">
        <v>0.5160495854199163</v>
      </c>
      <c r="U766" s="7"/>
      <c r="V766" s="10"/>
      <c r="W766" s="11"/>
      <c r="X766" s="10"/>
    </row>
    <row r="767" spans="1:24" ht="15.6">
      <c r="A767" s="4">
        <v>3638</v>
      </c>
      <c r="B767" s="5">
        <v>46150</v>
      </c>
      <c r="C767" s="1">
        <f t="shared" si="22"/>
        <v>2026</v>
      </c>
      <c r="D767" s="1" t="str">
        <f>"Q" &amp;ROUNDUP(MONTH(SalesDataTable[[#This Row],[Order Date]])/3,0)</f>
        <v>Q2</v>
      </c>
      <c r="E767" s="1">
        <f t="shared" si="23"/>
        <v>5</v>
      </c>
      <c r="F767" s="1" t="str">
        <f>TEXT(SalesDataTable[[#This Row],[Order Date]],"MMM")</f>
        <v>May</v>
      </c>
      <c r="G767" s="6" t="s">
        <v>37</v>
      </c>
      <c r="H767" s="6" t="s">
        <v>48</v>
      </c>
      <c r="I767" s="6" t="s">
        <v>25</v>
      </c>
      <c r="J767" s="6" t="s">
        <v>33</v>
      </c>
      <c r="K767" s="6" t="s">
        <v>31</v>
      </c>
      <c r="L767" s="6" t="s">
        <v>65</v>
      </c>
      <c r="M767" s="11">
        <v>10</v>
      </c>
      <c r="N767" s="8">
        <v>168.55</v>
      </c>
      <c r="O767" s="9">
        <v>0.1</v>
      </c>
      <c r="P767" s="8">
        <v>88.85</v>
      </c>
      <c r="Q767" s="8">
        <v>1516.95</v>
      </c>
      <c r="R767" s="8">
        <v>888.5</v>
      </c>
      <c r="S767" s="8">
        <v>628.45000000000005</v>
      </c>
      <c r="T767" s="10">
        <v>0.41428524341606515</v>
      </c>
      <c r="U767" s="7"/>
      <c r="V767" s="10"/>
      <c r="W767" s="11"/>
      <c r="X767" s="10"/>
    </row>
    <row r="768" spans="1:24" ht="15.6">
      <c r="A768" s="4">
        <v>3754</v>
      </c>
      <c r="B768" s="5">
        <v>46150</v>
      </c>
      <c r="C768" s="1">
        <f t="shared" si="22"/>
        <v>2026</v>
      </c>
      <c r="D768" s="1" t="str">
        <f>"Q" &amp;ROUNDUP(MONTH(SalesDataTable[[#This Row],[Order Date]])/3,0)</f>
        <v>Q2</v>
      </c>
      <c r="E768" s="1">
        <f t="shared" si="23"/>
        <v>5</v>
      </c>
      <c r="F768" s="1" t="str">
        <f>TEXT(SalesDataTable[[#This Row],[Order Date]],"MMM")</f>
        <v>May</v>
      </c>
      <c r="G768" s="6" t="s">
        <v>23</v>
      </c>
      <c r="H768" s="6" t="s">
        <v>60</v>
      </c>
      <c r="I768" s="6" t="s">
        <v>19</v>
      </c>
      <c r="J768" s="6" t="s">
        <v>20</v>
      </c>
      <c r="K768" s="6" t="s">
        <v>21</v>
      </c>
      <c r="L768" s="6" t="s">
        <v>43</v>
      </c>
      <c r="M768" s="11">
        <v>1</v>
      </c>
      <c r="N768" s="8">
        <v>39.42</v>
      </c>
      <c r="O768" s="9">
        <v>0.05</v>
      </c>
      <c r="P768" s="8">
        <v>16.77</v>
      </c>
      <c r="Q768" s="8">
        <v>37.448999999999998</v>
      </c>
      <c r="R768" s="8">
        <v>16.77</v>
      </c>
      <c r="S768" s="8">
        <v>20.678999999999998</v>
      </c>
      <c r="T768" s="10">
        <v>0.55219097973243614</v>
      </c>
      <c r="U768" s="7"/>
      <c r="V768" s="10"/>
      <c r="W768" s="11"/>
      <c r="X768" s="10"/>
    </row>
    <row r="769" spans="1:24" ht="15.6">
      <c r="A769" s="4">
        <v>4029</v>
      </c>
      <c r="B769" s="5">
        <v>46150</v>
      </c>
      <c r="C769" s="1">
        <f t="shared" si="22"/>
        <v>2026</v>
      </c>
      <c r="D769" s="1" t="str">
        <f>"Q" &amp;ROUNDUP(MONTH(SalesDataTable[[#This Row],[Order Date]])/3,0)</f>
        <v>Q2</v>
      </c>
      <c r="E769" s="1">
        <f t="shared" si="23"/>
        <v>5</v>
      </c>
      <c r="F769" s="1" t="str">
        <f>TEXT(SalesDataTable[[#This Row],[Order Date]],"MMM")</f>
        <v>May</v>
      </c>
      <c r="G769" s="6" t="s">
        <v>37</v>
      </c>
      <c r="H769" s="6" t="s">
        <v>64</v>
      </c>
      <c r="I769" s="6" t="s">
        <v>36</v>
      </c>
      <c r="J769" s="6" t="s">
        <v>30</v>
      </c>
      <c r="K769" s="6" t="s">
        <v>31</v>
      </c>
      <c r="L769" s="6" t="s">
        <v>65</v>
      </c>
      <c r="M769" s="11">
        <v>1</v>
      </c>
      <c r="N769" s="8">
        <v>161.36000000000001</v>
      </c>
      <c r="O769" s="9">
        <v>0</v>
      </c>
      <c r="P769" s="8">
        <v>87</v>
      </c>
      <c r="Q769" s="8">
        <v>161.36000000000001</v>
      </c>
      <c r="R769" s="8">
        <v>87</v>
      </c>
      <c r="S769" s="8">
        <v>74.360000000000014</v>
      </c>
      <c r="T769" s="10">
        <v>0.46083292017848293</v>
      </c>
      <c r="U769" s="7"/>
      <c r="V769" s="10"/>
      <c r="W769" s="11"/>
      <c r="X769" s="10"/>
    </row>
    <row r="770" spans="1:24" ht="15.6">
      <c r="A770" s="4">
        <v>4651</v>
      </c>
      <c r="B770" s="5">
        <v>46150</v>
      </c>
      <c r="C770" s="1">
        <f t="shared" si="22"/>
        <v>2026</v>
      </c>
      <c r="D770" s="1" t="str">
        <f>"Q" &amp;ROUNDUP(MONTH(SalesDataTable[[#This Row],[Order Date]])/3,0)</f>
        <v>Q2</v>
      </c>
      <c r="E770" s="1">
        <f t="shared" si="23"/>
        <v>5</v>
      </c>
      <c r="F770" s="1" t="str">
        <f>TEXT(SalesDataTable[[#This Row],[Order Date]],"MMM")</f>
        <v>May</v>
      </c>
      <c r="G770" s="6" t="s">
        <v>23</v>
      </c>
      <c r="H770" s="6" t="s">
        <v>58</v>
      </c>
      <c r="I770" s="6" t="s">
        <v>19</v>
      </c>
      <c r="J770" s="6" t="s">
        <v>33</v>
      </c>
      <c r="K770" s="6" t="s">
        <v>40</v>
      </c>
      <c r="L770" s="6" t="s">
        <v>68</v>
      </c>
      <c r="M770" s="11">
        <v>1</v>
      </c>
      <c r="N770" s="8">
        <v>123.68</v>
      </c>
      <c r="O770" s="9">
        <v>0</v>
      </c>
      <c r="P770" s="8">
        <v>59.26</v>
      </c>
      <c r="Q770" s="8">
        <v>123.68</v>
      </c>
      <c r="R770" s="8">
        <v>59.26</v>
      </c>
      <c r="S770" s="8">
        <v>64.420000000000016</v>
      </c>
      <c r="T770" s="10">
        <v>0.52086028460543343</v>
      </c>
      <c r="U770" s="7"/>
      <c r="V770" s="10"/>
      <c r="W770" s="11"/>
      <c r="X770" s="10"/>
    </row>
    <row r="771" spans="1:24" ht="15.6">
      <c r="A771" s="4">
        <v>4886</v>
      </c>
      <c r="B771" s="5">
        <v>46150</v>
      </c>
      <c r="C771" s="1">
        <f t="shared" ref="C771:C834" si="24">YEAR(B771)</f>
        <v>2026</v>
      </c>
      <c r="D771" s="1" t="str">
        <f>"Q" &amp;ROUNDUP(MONTH(SalesDataTable[[#This Row],[Order Date]])/3,0)</f>
        <v>Q2</v>
      </c>
      <c r="E771" s="1">
        <f t="shared" ref="E771:E834" si="25">MONTH(B771)</f>
        <v>5</v>
      </c>
      <c r="F771" s="1" t="str">
        <f>TEXT(SalesDataTable[[#This Row],[Order Date]],"MMM")</f>
        <v>May</v>
      </c>
      <c r="G771" s="6" t="s">
        <v>37</v>
      </c>
      <c r="H771" s="6" t="s">
        <v>50</v>
      </c>
      <c r="I771" s="6" t="s">
        <v>45</v>
      </c>
      <c r="J771" s="6" t="s">
        <v>20</v>
      </c>
      <c r="K771" s="6" t="s">
        <v>26</v>
      </c>
      <c r="L771" s="6" t="s">
        <v>34</v>
      </c>
      <c r="M771" s="11">
        <v>1</v>
      </c>
      <c r="N771" s="8">
        <v>146.29</v>
      </c>
      <c r="O771" s="9">
        <v>0</v>
      </c>
      <c r="P771" s="8">
        <v>81.16</v>
      </c>
      <c r="Q771" s="8">
        <v>146.29</v>
      </c>
      <c r="R771" s="8">
        <v>81.16</v>
      </c>
      <c r="S771" s="8">
        <v>65.13</v>
      </c>
      <c r="T771" s="10">
        <v>0.44521156606740037</v>
      </c>
      <c r="U771" s="7"/>
      <c r="V771" s="10"/>
      <c r="W771" s="11"/>
      <c r="X771" s="10"/>
    </row>
    <row r="772" spans="1:24" ht="15.6">
      <c r="A772" s="4">
        <v>162</v>
      </c>
      <c r="B772" s="5">
        <v>46151</v>
      </c>
      <c r="C772" s="1">
        <f t="shared" si="24"/>
        <v>2026</v>
      </c>
      <c r="D772" s="1" t="str">
        <f>"Q" &amp;ROUNDUP(MONTH(SalesDataTable[[#This Row],[Order Date]])/3,0)</f>
        <v>Q2</v>
      </c>
      <c r="E772" s="1">
        <f t="shared" si="25"/>
        <v>5</v>
      </c>
      <c r="F772" s="1" t="str">
        <f>TEXT(SalesDataTable[[#This Row],[Order Date]],"MMM")</f>
        <v>May</v>
      </c>
      <c r="G772" s="6" t="s">
        <v>17</v>
      </c>
      <c r="H772" s="6" t="s">
        <v>18</v>
      </c>
      <c r="I772" s="6" t="s">
        <v>19</v>
      </c>
      <c r="J772" s="6" t="s">
        <v>30</v>
      </c>
      <c r="K772" s="6" t="s">
        <v>31</v>
      </c>
      <c r="L772" s="6" t="s">
        <v>65</v>
      </c>
      <c r="M772" s="11">
        <v>2</v>
      </c>
      <c r="N772" s="8">
        <v>164.95</v>
      </c>
      <c r="O772" s="9">
        <v>0.1</v>
      </c>
      <c r="P772" s="8">
        <v>86.27</v>
      </c>
      <c r="Q772" s="8">
        <v>296.90999999999997</v>
      </c>
      <c r="R772" s="8">
        <v>172.54</v>
      </c>
      <c r="S772" s="8">
        <v>124.36999999999998</v>
      </c>
      <c r="T772" s="10">
        <v>0.41888114243373409</v>
      </c>
      <c r="U772" s="7"/>
      <c r="V772" s="10"/>
      <c r="W772" s="11"/>
      <c r="X772" s="10"/>
    </row>
    <row r="773" spans="1:24" ht="15.6">
      <c r="A773" s="4">
        <v>184</v>
      </c>
      <c r="B773" s="5">
        <v>46151</v>
      </c>
      <c r="C773" s="1">
        <f t="shared" si="24"/>
        <v>2026</v>
      </c>
      <c r="D773" s="1" t="str">
        <f>"Q" &amp;ROUNDUP(MONTH(SalesDataTable[[#This Row],[Order Date]])/3,0)</f>
        <v>Q2</v>
      </c>
      <c r="E773" s="1">
        <f t="shared" si="25"/>
        <v>5</v>
      </c>
      <c r="F773" s="1" t="str">
        <f>TEXT(SalesDataTable[[#This Row],[Order Date]],"MMM")</f>
        <v>May</v>
      </c>
      <c r="G773" s="6" t="s">
        <v>17</v>
      </c>
      <c r="H773" s="6" t="s">
        <v>67</v>
      </c>
      <c r="I773" s="6" t="s">
        <v>36</v>
      </c>
      <c r="J773" s="6" t="s">
        <v>33</v>
      </c>
      <c r="K773" s="6" t="s">
        <v>26</v>
      </c>
      <c r="L773" s="6" t="s">
        <v>27</v>
      </c>
      <c r="M773" s="11">
        <v>2</v>
      </c>
      <c r="N773" s="8">
        <v>91.59</v>
      </c>
      <c r="O773" s="9">
        <v>0</v>
      </c>
      <c r="P773" s="8">
        <v>44.97</v>
      </c>
      <c r="Q773" s="8">
        <v>183.18</v>
      </c>
      <c r="R773" s="8">
        <v>89.94</v>
      </c>
      <c r="S773" s="8">
        <v>93.240000000000009</v>
      </c>
      <c r="T773" s="10">
        <v>0.50900753357353423</v>
      </c>
      <c r="U773" s="7"/>
      <c r="V773" s="10"/>
      <c r="W773" s="11"/>
      <c r="X773" s="10"/>
    </row>
    <row r="774" spans="1:24" ht="15.6">
      <c r="A774" s="4">
        <v>328</v>
      </c>
      <c r="B774" s="5">
        <v>46151</v>
      </c>
      <c r="C774" s="1">
        <f t="shared" si="24"/>
        <v>2026</v>
      </c>
      <c r="D774" s="1" t="str">
        <f>"Q" &amp;ROUNDUP(MONTH(SalesDataTable[[#This Row],[Order Date]])/3,0)</f>
        <v>Q2</v>
      </c>
      <c r="E774" s="1">
        <f t="shared" si="25"/>
        <v>5</v>
      </c>
      <c r="F774" s="1" t="str">
        <f>TEXT(SalesDataTable[[#This Row],[Order Date]],"MMM")</f>
        <v>May</v>
      </c>
      <c r="G774" s="6" t="s">
        <v>37</v>
      </c>
      <c r="H774" s="6" t="s">
        <v>64</v>
      </c>
      <c r="I774" s="6" t="s">
        <v>19</v>
      </c>
      <c r="J774" s="6" t="s">
        <v>20</v>
      </c>
      <c r="K774" s="6" t="s">
        <v>51</v>
      </c>
      <c r="L774" s="6" t="s">
        <v>62</v>
      </c>
      <c r="M774" s="11">
        <v>1</v>
      </c>
      <c r="N774" s="8">
        <v>51.78</v>
      </c>
      <c r="O774" s="9">
        <v>0.1</v>
      </c>
      <c r="P774" s="8">
        <v>21.63</v>
      </c>
      <c r="Q774" s="8">
        <v>46.602000000000004</v>
      </c>
      <c r="R774" s="8">
        <v>21.63</v>
      </c>
      <c r="S774" s="8">
        <v>24.972000000000005</v>
      </c>
      <c r="T774" s="10">
        <v>0.53585683017896235</v>
      </c>
      <c r="U774" s="7"/>
      <c r="V774" s="10"/>
      <c r="W774" s="11"/>
      <c r="X774" s="10"/>
    </row>
    <row r="775" spans="1:24" ht="15.6">
      <c r="A775" s="4">
        <v>908</v>
      </c>
      <c r="B775" s="5">
        <v>46151</v>
      </c>
      <c r="C775" s="1">
        <f t="shared" si="24"/>
        <v>2026</v>
      </c>
      <c r="D775" s="1" t="str">
        <f>"Q" &amp;ROUNDUP(MONTH(SalesDataTable[[#This Row],[Order Date]])/3,0)</f>
        <v>Q2</v>
      </c>
      <c r="E775" s="1">
        <f t="shared" si="25"/>
        <v>5</v>
      </c>
      <c r="F775" s="1" t="str">
        <f>TEXT(SalesDataTable[[#This Row],[Order Date]],"MMM")</f>
        <v>May</v>
      </c>
      <c r="G775" s="6" t="s">
        <v>37</v>
      </c>
      <c r="H775" s="6" t="s">
        <v>50</v>
      </c>
      <c r="I775" s="6" t="s">
        <v>36</v>
      </c>
      <c r="J775" s="6" t="s">
        <v>20</v>
      </c>
      <c r="K775" s="6" t="s">
        <v>31</v>
      </c>
      <c r="L775" s="6" t="s">
        <v>49</v>
      </c>
      <c r="M775" s="11">
        <v>2</v>
      </c>
      <c r="N775" s="8">
        <v>46.25</v>
      </c>
      <c r="O775" s="9">
        <v>0</v>
      </c>
      <c r="P775" s="8">
        <v>18.12</v>
      </c>
      <c r="Q775" s="8">
        <v>92.5</v>
      </c>
      <c r="R775" s="8">
        <v>36.24</v>
      </c>
      <c r="S775" s="8">
        <v>56.26</v>
      </c>
      <c r="T775" s="10">
        <v>0.60821621621621624</v>
      </c>
      <c r="U775" s="7"/>
      <c r="V775" s="10"/>
      <c r="W775" s="11"/>
      <c r="X775" s="10"/>
    </row>
    <row r="776" spans="1:24" ht="15.6">
      <c r="A776" s="4">
        <v>3159</v>
      </c>
      <c r="B776" s="5">
        <v>46151</v>
      </c>
      <c r="C776" s="1">
        <f t="shared" si="24"/>
        <v>2026</v>
      </c>
      <c r="D776" s="1" t="str">
        <f>"Q" &amp;ROUNDUP(MONTH(SalesDataTable[[#This Row],[Order Date]])/3,0)</f>
        <v>Q2</v>
      </c>
      <c r="E776" s="1">
        <f t="shared" si="25"/>
        <v>5</v>
      </c>
      <c r="F776" s="1" t="str">
        <f>TEXT(SalesDataTable[[#This Row],[Order Date]],"MMM")</f>
        <v>May</v>
      </c>
      <c r="G776" s="6" t="s">
        <v>17</v>
      </c>
      <c r="H776" s="6" t="s">
        <v>18</v>
      </c>
      <c r="I776" s="6" t="s">
        <v>19</v>
      </c>
      <c r="J776" s="6" t="s">
        <v>20</v>
      </c>
      <c r="K776" s="6" t="s">
        <v>40</v>
      </c>
      <c r="L776" s="6" t="s">
        <v>46</v>
      </c>
      <c r="M776" s="11">
        <v>3</v>
      </c>
      <c r="N776" s="8">
        <v>198.5</v>
      </c>
      <c r="O776" s="9">
        <v>0</v>
      </c>
      <c r="P776" s="8">
        <v>102.23</v>
      </c>
      <c r="Q776" s="8">
        <v>595.5</v>
      </c>
      <c r="R776" s="8">
        <v>306.69</v>
      </c>
      <c r="S776" s="8">
        <v>288.81</v>
      </c>
      <c r="T776" s="10">
        <v>0.48498740554156172</v>
      </c>
      <c r="U776" s="7"/>
      <c r="V776" s="10"/>
      <c r="W776" s="11"/>
      <c r="X776" s="10"/>
    </row>
    <row r="777" spans="1:24" ht="15.6">
      <c r="A777" s="4">
        <v>4509</v>
      </c>
      <c r="B777" s="5">
        <v>46151</v>
      </c>
      <c r="C777" s="1">
        <f t="shared" si="24"/>
        <v>2026</v>
      </c>
      <c r="D777" s="1" t="str">
        <f>"Q" &amp;ROUNDUP(MONTH(SalesDataTable[[#This Row],[Order Date]])/3,0)</f>
        <v>Q2</v>
      </c>
      <c r="E777" s="1">
        <f t="shared" si="25"/>
        <v>5</v>
      </c>
      <c r="F777" s="1" t="str">
        <f>TEXT(SalesDataTable[[#This Row],[Order Date]],"MMM")</f>
        <v>May</v>
      </c>
      <c r="G777" s="6" t="s">
        <v>37</v>
      </c>
      <c r="H777" s="6" t="s">
        <v>50</v>
      </c>
      <c r="I777" s="6" t="s">
        <v>19</v>
      </c>
      <c r="J777" s="6" t="s">
        <v>30</v>
      </c>
      <c r="K777" s="6" t="s">
        <v>26</v>
      </c>
      <c r="L777" s="6" t="s">
        <v>54</v>
      </c>
      <c r="M777" s="11">
        <v>1</v>
      </c>
      <c r="N777" s="8">
        <v>152.80000000000001</v>
      </c>
      <c r="O777" s="9">
        <v>0.1</v>
      </c>
      <c r="P777" s="8">
        <v>77.67</v>
      </c>
      <c r="Q777" s="8">
        <v>137.52000000000001</v>
      </c>
      <c r="R777" s="8">
        <v>77.67</v>
      </c>
      <c r="S777" s="8">
        <v>59.850000000000009</v>
      </c>
      <c r="T777" s="10">
        <v>0.43520942408376967</v>
      </c>
      <c r="U777" s="7"/>
      <c r="V777" s="10"/>
      <c r="W777" s="11"/>
      <c r="X777" s="10"/>
    </row>
    <row r="778" spans="1:24" ht="15.6">
      <c r="A778" s="4">
        <v>4677</v>
      </c>
      <c r="B778" s="5">
        <v>46151</v>
      </c>
      <c r="C778" s="1">
        <f t="shared" si="24"/>
        <v>2026</v>
      </c>
      <c r="D778" s="1" t="str">
        <f>"Q" &amp;ROUNDUP(MONTH(SalesDataTable[[#This Row],[Order Date]])/3,0)</f>
        <v>Q2</v>
      </c>
      <c r="E778" s="1">
        <f t="shared" si="25"/>
        <v>5</v>
      </c>
      <c r="F778" s="1" t="str">
        <f>TEXT(SalesDataTable[[#This Row],[Order Date]],"MMM")</f>
        <v>May</v>
      </c>
      <c r="G778" s="6" t="s">
        <v>23</v>
      </c>
      <c r="H778" s="6" t="s">
        <v>66</v>
      </c>
      <c r="I778" s="6" t="s">
        <v>19</v>
      </c>
      <c r="J778" s="6" t="s">
        <v>33</v>
      </c>
      <c r="K778" s="6" t="s">
        <v>31</v>
      </c>
      <c r="L778" s="6" t="s">
        <v>65</v>
      </c>
      <c r="M778" s="11">
        <v>2</v>
      </c>
      <c r="N778" s="8">
        <v>161.47999999999999</v>
      </c>
      <c r="O778" s="9">
        <v>0</v>
      </c>
      <c r="P778" s="8">
        <v>85.03</v>
      </c>
      <c r="Q778" s="8">
        <v>322.95999999999998</v>
      </c>
      <c r="R778" s="8">
        <v>170.06</v>
      </c>
      <c r="S778" s="8">
        <v>152.89999999999998</v>
      </c>
      <c r="T778" s="10">
        <v>0.47343324250681196</v>
      </c>
      <c r="U778" s="7"/>
      <c r="V778" s="10"/>
      <c r="W778" s="11"/>
      <c r="X778" s="10"/>
    </row>
    <row r="779" spans="1:24" ht="15.6">
      <c r="A779" s="4">
        <v>4867</v>
      </c>
      <c r="B779" s="5">
        <v>46151</v>
      </c>
      <c r="C779" s="1">
        <f t="shared" si="24"/>
        <v>2026</v>
      </c>
      <c r="D779" s="1" t="str">
        <f>"Q" &amp;ROUNDUP(MONTH(SalesDataTable[[#This Row],[Order Date]])/3,0)</f>
        <v>Q2</v>
      </c>
      <c r="E779" s="1">
        <f t="shared" si="25"/>
        <v>5</v>
      </c>
      <c r="F779" s="1" t="str">
        <f>TEXT(SalesDataTable[[#This Row],[Order Date]],"MMM")</f>
        <v>May</v>
      </c>
      <c r="G779" s="6" t="s">
        <v>23</v>
      </c>
      <c r="H779" s="6" t="s">
        <v>44</v>
      </c>
      <c r="I779" s="6" t="s">
        <v>36</v>
      </c>
      <c r="J779" s="6" t="s">
        <v>20</v>
      </c>
      <c r="K779" s="6" t="s">
        <v>21</v>
      </c>
      <c r="L779" s="6" t="s">
        <v>22</v>
      </c>
      <c r="M779" s="11">
        <v>1</v>
      </c>
      <c r="N779" s="8">
        <v>82.86</v>
      </c>
      <c r="O779" s="9">
        <v>0</v>
      </c>
      <c r="P779" s="8">
        <v>42.67</v>
      </c>
      <c r="Q779" s="8">
        <v>82.86</v>
      </c>
      <c r="R779" s="8">
        <v>42.67</v>
      </c>
      <c r="S779" s="8">
        <v>40.19</v>
      </c>
      <c r="T779" s="10">
        <v>0.48503499879314504</v>
      </c>
      <c r="U779" s="7"/>
      <c r="V779" s="10"/>
      <c r="W779" s="11"/>
      <c r="X779" s="10"/>
    </row>
    <row r="780" spans="1:24" ht="15.6">
      <c r="A780" s="4">
        <v>1615</v>
      </c>
      <c r="B780" s="5">
        <v>46152</v>
      </c>
      <c r="C780" s="1">
        <f t="shared" si="24"/>
        <v>2026</v>
      </c>
      <c r="D780" s="1" t="str">
        <f>"Q" &amp;ROUNDUP(MONTH(SalesDataTable[[#This Row],[Order Date]])/3,0)</f>
        <v>Q2</v>
      </c>
      <c r="E780" s="1">
        <f t="shared" si="25"/>
        <v>5</v>
      </c>
      <c r="F780" s="1" t="str">
        <f>TEXT(SalesDataTable[[#This Row],[Order Date]],"MMM")</f>
        <v>May</v>
      </c>
      <c r="G780" s="6" t="s">
        <v>37</v>
      </c>
      <c r="H780" s="6" t="s">
        <v>38</v>
      </c>
      <c r="I780" s="6" t="s">
        <v>19</v>
      </c>
      <c r="J780" s="6" t="s">
        <v>30</v>
      </c>
      <c r="K780" s="6" t="s">
        <v>51</v>
      </c>
      <c r="L780" s="6" t="s">
        <v>62</v>
      </c>
      <c r="M780" s="11">
        <v>1</v>
      </c>
      <c r="N780" s="8">
        <v>51.15</v>
      </c>
      <c r="O780" s="9">
        <v>0</v>
      </c>
      <c r="P780" s="8">
        <v>21.39</v>
      </c>
      <c r="Q780" s="8">
        <v>51.15</v>
      </c>
      <c r="R780" s="8">
        <v>21.39</v>
      </c>
      <c r="S780" s="8">
        <v>29.759999999999998</v>
      </c>
      <c r="T780" s="10">
        <v>0.58181818181818179</v>
      </c>
      <c r="U780" s="7"/>
      <c r="V780" s="10"/>
      <c r="W780" s="11"/>
      <c r="X780" s="10"/>
    </row>
    <row r="781" spans="1:24" ht="15.6">
      <c r="A781" s="4">
        <v>1812</v>
      </c>
      <c r="B781" s="5">
        <v>46152</v>
      </c>
      <c r="C781" s="1">
        <f t="shared" si="24"/>
        <v>2026</v>
      </c>
      <c r="D781" s="1" t="str">
        <f>"Q" &amp;ROUNDUP(MONTH(SalesDataTable[[#This Row],[Order Date]])/3,0)</f>
        <v>Q2</v>
      </c>
      <c r="E781" s="1">
        <f t="shared" si="25"/>
        <v>5</v>
      </c>
      <c r="F781" s="1" t="str">
        <f>TEXT(SalesDataTable[[#This Row],[Order Date]],"MMM")</f>
        <v>May</v>
      </c>
      <c r="G781" s="6" t="s">
        <v>28</v>
      </c>
      <c r="H781" s="6" t="s">
        <v>29</v>
      </c>
      <c r="I781" s="6" t="s">
        <v>25</v>
      </c>
      <c r="J781" s="6" t="s">
        <v>33</v>
      </c>
      <c r="K781" s="6" t="s">
        <v>51</v>
      </c>
      <c r="L781" s="6" t="s">
        <v>62</v>
      </c>
      <c r="M781" s="11">
        <v>12</v>
      </c>
      <c r="N781" s="8">
        <v>50.53</v>
      </c>
      <c r="O781" s="9">
        <v>0.1</v>
      </c>
      <c r="P781" s="8">
        <v>22.09</v>
      </c>
      <c r="Q781" s="8">
        <v>545.72400000000005</v>
      </c>
      <c r="R781" s="8">
        <v>265.08</v>
      </c>
      <c r="S781" s="8">
        <v>280.64400000000006</v>
      </c>
      <c r="T781" s="10">
        <v>0.5142599555819426</v>
      </c>
      <c r="U781" s="7"/>
      <c r="V781" s="10"/>
      <c r="W781" s="11"/>
      <c r="X781" s="10"/>
    </row>
    <row r="782" spans="1:24" ht="15.6">
      <c r="A782" s="4">
        <v>3645</v>
      </c>
      <c r="B782" s="5">
        <v>46152</v>
      </c>
      <c r="C782" s="1">
        <f t="shared" si="24"/>
        <v>2026</v>
      </c>
      <c r="D782" s="1" t="str">
        <f>"Q" &amp;ROUNDUP(MONTH(SalesDataTable[[#This Row],[Order Date]])/3,0)</f>
        <v>Q2</v>
      </c>
      <c r="E782" s="1">
        <f t="shared" si="25"/>
        <v>5</v>
      </c>
      <c r="F782" s="1" t="str">
        <f>TEXT(SalesDataTable[[#This Row],[Order Date]],"MMM")</f>
        <v>May</v>
      </c>
      <c r="G782" s="6" t="s">
        <v>23</v>
      </c>
      <c r="H782" s="6" t="s">
        <v>24</v>
      </c>
      <c r="I782" s="6" t="s">
        <v>45</v>
      </c>
      <c r="J782" s="6" t="s">
        <v>20</v>
      </c>
      <c r="K782" s="6" t="s">
        <v>21</v>
      </c>
      <c r="L782" s="6" t="s">
        <v>39</v>
      </c>
      <c r="M782" s="11">
        <v>2</v>
      </c>
      <c r="N782" s="8">
        <v>50.93</v>
      </c>
      <c r="O782" s="9">
        <v>0</v>
      </c>
      <c r="P782" s="8">
        <v>22.91</v>
      </c>
      <c r="Q782" s="8">
        <v>101.86</v>
      </c>
      <c r="R782" s="8">
        <v>45.82</v>
      </c>
      <c r="S782" s="8">
        <v>56.04</v>
      </c>
      <c r="T782" s="10">
        <v>0.55016689573924993</v>
      </c>
      <c r="U782" s="7"/>
      <c r="V782" s="10"/>
      <c r="W782" s="11"/>
      <c r="X782" s="10"/>
    </row>
    <row r="783" spans="1:24" ht="15.6">
      <c r="A783" s="4">
        <v>3804</v>
      </c>
      <c r="B783" s="5">
        <v>46152</v>
      </c>
      <c r="C783" s="1">
        <f t="shared" si="24"/>
        <v>2026</v>
      </c>
      <c r="D783" s="1" t="str">
        <f>"Q" &amp;ROUNDUP(MONTH(SalesDataTable[[#This Row],[Order Date]])/3,0)</f>
        <v>Q2</v>
      </c>
      <c r="E783" s="1">
        <f t="shared" si="25"/>
        <v>5</v>
      </c>
      <c r="F783" s="1" t="str">
        <f>TEXT(SalesDataTable[[#This Row],[Order Date]],"MMM")</f>
        <v>May</v>
      </c>
      <c r="G783" s="6" t="s">
        <v>28</v>
      </c>
      <c r="H783" s="6" t="s">
        <v>42</v>
      </c>
      <c r="I783" s="6" t="s">
        <v>19</v>
      </c>
      <c r="J783" s="6" t="s">
        <v>20</v>
      </c>
      <c r="K783" s="6" t="s">
        <v>51</v>
      </c>
      <c r="L783" s="6" t="s">
        <v>62</v>
      </c>
      <c r="M783" s="11">
        <v>2</v>
      </c>
      <c r="N783" s="8">
        <v>50.79</v>
      </c>
      <c r="O783" s="9">
        <v>0.05</v>
      </c>
      <c r="P783" s="8">
        <v>21.83</v>
      </c>
      <c r="Q783" s="8">
        <v>96.500999999999991</v>
      </c>
      <c r="R783" s="8">
        <v>43.66</v>
      </c>
      <c r="S783" s="8">
        <v>52.840999999999994</v>
      </c>
      <c r="T783" s="10">
        <v>0.54756945523880585</v>
      </c>
      <c r="U783" s="7"/>
      <c r="V783" s="10"/>
      <c r="W783" s="11"/>
      <c r="X783" s="10"/>
    </row>
    <row r="784" spans="1:24" ht="15.6">
      <c r="A784" s="4">
        <v>4367</v>
      </c>
      <c r="B784" s="5">
        <v>46152</v>
      </c>
      <c r="C784" s="1">
        <f t="shared" si="24"/>
        <v>2026</v>
      </c>
      <c r="D784" s="1" t="str">
        <f>"Q" &amp;ROUNDUP(MONTH(SalesDataTable[[#This Row],[Order Date]])/3,0)</f>
        <v>Q2</v>
      </c>
      <c r="E784" s="1">
        <f t="shared" si="25"/>
        <v>5</v>
      </c>
      <c r="F784" s="1" t="str">
        <f>TEXT(SalesDataTable[[#This Row],[Order Date]],"MMM")</f>
        <v>May</v>
      </c>
      <c r="G784" s="6" t="s">
        <v>37</v>
      </c>
      <c r="H784" s="6" t="s">
        <v>50</v>
      </c>
      <c r="I784" s="6" t="s">
        <v>19</v>
      </c>
      <c r="J784" s="6" t="s">
        <v>33</v>
      </c>
      <c r="K784" s="6" t="s">
        <v>31</v>
      </c>
      <c r="L784" s="6" t="s">
        <v>65</v>
      </c>
      <c r="M784" s="11">
        <v>5</v>
      </c>
      <c r="N784" s="8">
        <v>160.94</v>
      </c>
      <c r="O784" s="9">
        <v>0.1</v>
      </c>
      <c r="P784" s="8">
        <v>88.89</v>
      </c>
      <c r="Q784" s="8">
        <v>724.23</v>
      </c>
      <c r="R784" s="8">
        <v>444.45</v>
      </c>
      <c r="S784" s="8">
        <v>279.78000000000003</v>
      </c>
      <c r="T784" s="10">
        <v>0.38631374011018604</v>
      </c>
      <c r="U784" s="7"/>
      <c r="V784" s="10"/>
      <c r="W784" s="11"/>
      <c r="X784" s="10"/>
    </row>
    <row r="785" spans="1:24" ht="15.6">
      <c r="A785" s="4">
        <v>4746</v>
      </c>
      <c r="B785" s="5">
        <v>46152</v>
      </c>
      <c r="C785" s="1">
        <f t="shared" si="24"/>
        <v>2026</v>
      </c>
      <c r="D785" s="1" t="str">
        <f>"Q" &amp;ROUNDUP(MONTH(SalesDataTable[[#This Row],[Order Date]])/3,0)</f>
        <v>Q2</v>
      </c>
      <c r="E785" s="1">
        <f t="shared" si="25"/>
        <v>5</v>
      </c>
      <c r="F785" s="1" t="str">
        <f>TEXT(SalesDataTable[[#This Row],[Order Date]],"MMM")</f>
        <v>May</v>
      </c>
      <c r="G785" s="6" t="s">
        <v>23</v>
      </c>
      <c r="H785" s="6" t="s">
        <v>24</v>
      </c>
      <c r="I785" s="6" t="s">
        <v>19</v>
      </c>
      <c r="J785" s="6" t="s">
        <v>20</v>
      </c>
      <c r="K785" s="6" t="s">
        <v>51</v>
      </c>
      <c r="L785" s="6" t="s">
        <v>59</v>
      </c>
      <c r="M785" s="11">
        <v>2</v>
      </c>
      <c r="N785" s="8">
        <v>36.409999999999997</v>
      </c>
      <c r="O785" s="9">
        <v>0</v>
      </c>
      <c r="P785" s="8">
        <v>13.92</v>
      </c>
      <c r="Q785" s="8">
        <v>72.819999999999993</v>
      </c>
      <c r="R785" s="8">
        <v>27.84</v>
      </c>
      <c r="S785" s="8">
        <v>44.97999999999999</v>
      </c>
      <c r="T785" s="10">
        <v>0.61768744850315838</v>
      </c>
      <c r="U785" s="7"/>
      <c r="V785" s="10"/>
      <c r="W785" s="11"/>
      <c r="X785" s="10"/>
    </row>
    <row r="786" spans="1:24" ht="15.6">
      <c r="A786" s="4">
        <v>4795</v>
      </c>
      <c r="B786" s="5">
        <v>46152</v>
      </c>
      <c r="C786" s="1">
        <f t="shared" si="24"/>
        <v>2026</v>
      </c>
      <c r="D786" s="1" t="str">
        <f>"Q" &amp;ROUNDUP(MONTH(SalesDataTable[[#This Row],[Order Date]])/3,0)</f>
        <v>Q2</v>
      </c>
      <c r="E786" s="1">
        <f t="shared" si="25"/>
        <v>5</v>
      </c>
      <c r="F786" s="1" t="str">
        <f>TEXT(SalesDataTable[[#This Row],[Order Date]],"MMM")</f>
        <v>May</v>
      </c>
      <c r="G786" s="6" t="s">
        <v>37</v>
      </c>
      <c r="H786" s="6" t="s">
        <v>38</v>
      </c>
      <c r="I786" s="6" t="s">
        <v>45</v>
      </c>
      <c r="J786" s="6" t="s">
        <v>20</v>
      </c>
      <c r="K786" s="6" t="s">
        <v>26</v>
      </c>
      <c r="L786" s="6" t="s">
        <v>63</v>
      </c>
      <c r="M786" s="11">
        <v>2</v>
      </c>
      <c r="N786" s="8">
        <v>72.25</v>
      </c>
      <c r="O786" s="9">
        <v>0</v>
      </c>
      <c r="P786" s="8">
        <v>32.25</v>
      </c>
      <c r="Q786" s="8">
        <v>144.5</v>
      </c>
      <c r="R786" s="8">
        <v>64.5</v>
      </c>
      <c r="S786" s="8">
        <v>80</v>
      </c>
      <c r="T786" s="10">
        <v>0.55363321799307963</v>
      </c>
      <c r="U786" s="7"/>
      <c r="V786" s="10"/>
      <c r="W786" s="11"/>
      <c r="X786" s="10"/>
    </row>
    <row r="787" spans="1:24" ht="15.6">
      <c r="A787" s="4">
        <v>4800</v>
      </c>
      <c r="B787" s="5">
        <v>46152</v>
      </c>
      <c r="C787" s="1">
        <f t="shared" si="24"/>
        <v>2026</v>
      </c>
      <c r="D787" s="1" t="str">
        <f>"Q" &amp;ROUNDUP(MONTH(SalesDataTable[[#This Row],[Order Date]])/3,0)</f>
        <v>Q2</v>
      </c>
      <c r="E787" s="1">
        <f t="shared" si="25"/>
        <v>5</v>
      </c>
      <c r="F787" s="1" t="str">
        <f>TEXT(SalesDataTable[[#This Row],[Order Date]],"MMM")</f>
        <v>May</v>
      </c>
      <c r="G787" s="6" t="s">
        <v>37</v>
      </c>
      <c r="H787" s="6" t="s">
        <v>50</v>
      </c>
      <c r="I787" s="6" t="s">
        <v>36</v>
      </c>
      <c r="J787" s="6" t="s">
        <v>30</v>
      </c>
      <c r="K787" s="6" t="s">
        <v>21</v>
      </c>
      <c r="L787" s="6" t="s">
        <v>47</v>
      </c>
      <c r="M787" s="11">
        <v>4</v>
      </c>
      <c r="N787" s="8">
        <v>103.36</v>
      </c>
      <c r="O787" s="9">
        <v>0</v>
      </c>
      <c r="P787" s="8">
        <v>51.59</v>
      </c>
      <c r="Q787" s="8">
        <v>413.44</v>
      </c>
      <c r="R787" s="8">
        <v>206.36</v>
      </c>
      <c r="S787" s="8">
        <v>207.07999999999998</v>
      </c>
      <c r="T787" s="10">
        <v>0.50087074303405565</v>
      </c>
      <c r="U787" s="7"/>
      <c r="V787" s="10"/>
      <c r="W787" s="11"/>
      <c r="X787" s="10"/>
    </row>
    <row r="788" spans="1:24" ht="15.6">
      <c r="A788" s="4">
        <v>5018</v>
      </c>
      <c r="B788" s="5">
        <v>46152</v>
      </c>
      <c r="C788" s="1">
        <f t="shared" si="24"/>
        <v>2026</v>
      </c>
      <c r="D788" s="1" t="str">
        <f>"Q" &amp;ROUNDUP(MONTH(SalesDataTable[[#This Row],[Order Date]])/3,0)</f>
        <v>Q2</v>
      </c>
      <c r="E788" s="1">
        <f t="shared" si="25"/>
        <v>5</v>
      </c>
      <c r="F788" s="1" t="str">
        <f>TEXT(SalesDataTable[[#This Row],[Order Date]],"MMM")</f>
        <v>May</v>
      </c>
      <c r="G788" s="6" t="s">
        <v>28</v>
      </c>
      <c r="H788" s="6" t="s">
        <v>29</v>
      </c>
      <c r="I788" s="6" t="s">
        <v>25</v>
      </c>
      <c r="J788" s="6" t="s">
        <v>33</v>
      </c>
      <c r="K788" s="6" t="s">
        <v>26</v>
      </c>
      <c r="L788" s="6" t="s">
        <v>34</v>
      </c>
      <c r="M788" s="11">
        <v>4</v>
      </c>
      <c r="N788" s="8">
        <v>145.85</v>
      </c>
      <c r="O788" s="9">
        <v>0.15</v>
      </c>
      <c r="P788" s="8">
        <v>79.69</v>
      </c>
      <c r="Q788" s="8">
        <v>495.89</v>
      </c>
      <c r="R788" s="8">
        <v>318.76</v>
      </c>
      <c r="S788" s="8">
        <v>177.13</v>
      </c>
      <c r="T788" s="10">
        <v>0.35719615237250196</v>
      </c>
      <c r="U788" s="7"/>
      <c r="V788" s="10"/>
      <c r="W788" s="11"/>
      <c r="X788" s="10"/>
    </row>
    <row r="789" spans="1:24" ht="15.6">
      <c r="A789" s="4">
        <v>474</v>
      </c>
      <c r="B789" s="5">
        <v>46153</v>
      </c>
      <c r="C789" s="1">
        <f t="shared" si="24"/>
        <v>2026</v>
      </c>
      <c r="D789" s="1" t="str">
        <f>"Q" &amp;ROUNDUP(MONTH(SalesDataTable[[#This Row],[Order Date]])/3,0)</f>
        <v>Q2</v>
      </c>
      <c r="E789" s="1">
        <f t="shared" si="25"/>
        <v>5</v>
      </c>
      <c r="F789" s="1" t="str">
        <f>TEXT(SalesDataTable[[#This Row],[Order Date]],"MMM")</f>
        <v>May</v>
      </c>
      <c r="G789" s="6" t="s">
        <v>23</v>
      </c>
      <c r="H789" s="6" t="s">
        <v>60</v>
      </c>
      <c r="I789" s="6" t="s">
        <v>19</v>
      </c>
      <c r="J789" s="6" t="s">
        <v>20</v>
      </c>
      <c r="K789" s="6" t="s">
        <v>21</v>
      </c>
      <c r="L789" s="6" t="s">
        <v>47</v>
      </c>
      <c r="M789" s="11">
        <v>2</v>
      </c>
      <c r="N789" s="8">
        <v>100.49</v>
      </c>
      <c r="O789" s="9">
        <v>0.1</v>
      </c>
      <c r="P789" s="8">
        <v>50.11</v>
      </c>
      <c r="Q789" s="8">
        <v>180.88200000000001</v>
      </c>
      <c r="R789" s="8">
        <v>100.22</v>
      </c>
      <c r="S789" s="8">
        <v>80.662000000000006</v>
      </c>
      <c r="T789" s="10">
        <v>0.44593713028383147</v>
      </c>
      <c r="U789" s="7"/>
      <c r="V789" s="10"/>
      <c r="W789" s="11"/>
      <c r="X789" s="10"/>
    </row>
    <row r="790" spans="1:24" ht="15.6">
      <c r="A790" s="4">
        <v>1175</v>
      </c>
      <c r="B790" s="5">
        <v>46153</v>
      </c>
      <c r="C790" s="1">
        <f t="shared" si="24"/>
        <v>2026</v>
      </c>
      <c r="D790" s="1" t="str">
        <f>"Q" &amp;ROUNDUP(MONTH(SalesDataTable[[#This Row],[Order Date]])/3,0)</f>
        <v>Q2</v>
      </c>
      <c r="E790" s="1">
        <f t="shared" si="25"/>
        <v>5</v>
      </c>
      <c r="F790" s="1" t="str">
        <f>TEXT(SalesDataTable[[#This Row],[Order Date]],"MMM")</f>
        <v>May</v>
      </c>
      <c r="G790" s="6" t="s">
        <v>28</v>
      </c>
      <c r="H790" s="6" t="s">
        <v>69</v>
      </c>
      <c r="I790" s="6" t="s">
        <v>25</v>
      </c>
      <c r="J790" s="6" t="s">
        <v>20</v>
      </c>
      <c r="K790" s="6" t="s">
        <v>40</v>
      </c>
      <c r="L790" s="6" t="s">
        <v>41</v>
      </c>
      <c r="M790" s="11">
        <v>4</v>
      </c>
      <c r="N790" s="8">
        <v>332.89</v>
      </c>
      <c r="O790" s="9">
        <v>0.1</v>
      </c>
      <c r="P790" s="8">
        <v>198.06</v>
      </c>
      <c r="Q790" s="8">
        <v>1198.404</v>
      </c>
      <c r="R790" s="8">
        <v>792.24</v>
      </c>
      <c r="S790" s="8">
        <v>406.16399999999999</v>
      </c>
      <c r="T790" s="10">
        <v>0.33892076461694054</v>
      </c>
      <c r="U790" s="7"/>
      <c r="V790" s="10"/>
      <c r="W790" s="11"/>
      <c r="X790" s="10"/>
    </row>
    <row r="791" spans="1:24" ht="15.6">
      <c r="A791" s="4">
        <v>2015</v>
      </c>
      <c r="B791" s="5">
        <v>46153</v>
      </c>
      <c r="C791" s="1">
        <f t="shared" si="24"/>
        <v>2026</v>
      </c>
      <c r="D791" s="1" t="str">
        <f>"Q" &amp;ROUNDUP(MONTH(SalesDataTable[[#This Row],[Order Date]])/3,0)</f>
        <v>Q2</v>
      </c>
      <c r="E791" s="1">
        <f t="shared" si="25"/>
        <v>5</v>
      </c>
      <c r="F791" s="1" t="str">
        <f>TEXT(SalesDataTable[[#This Row],[Order Date]],"MMM")</f>
        <v>May</v>
      </c>
      <c r="G791" s="6" t="s">
        <v>23</v>
      </c>
      <c r="H791" s="6" t="s">
        <v>60</v>
      </c>
      <c r="I791" s="6" t="s">
        <v>19</v>
      </c>
      <c r="J791" s="6" t="s">
        <v>30</v>
      </c>
      <c r="K791" s="6" t="s">
        <v>26</v>
      </c>
      <c r="L791" s="6" t="s">
        <v>54</v>
      </c>
      <c r="M791" s="11">
        <v>1</v>
      </c>
      <c r="N791" s="8">
        <v>154.6</v>
      </c>
      <c r="O791" s="9">
        <v>0</v>
      </c>
      <c r="P791" s="8">
        <v>80.05</v>
      </c>
      <c r="Q791" s="8">
        <v>154.6</v>
      </c>
      <c r="R791" s="8">
        <v>80.05</v>
      </c>
      <c r="S791" s="8">
        <v>74.55</v>
      </c>
      <c r="T791" s="10">
        <v>0.48221216041397152</v>
      </c>
      <c r="U791" s="7"/>
      <c r="V791" s="10"/>
      <c r="W791" s="11"/>
      <c r="X791" s="10"/>
    </row>
    <row r="792" spans="1:24" ht="15.6">
      <c r="A792" s="4">
        <v>2196</v>
      </c>
      <c r="B792" s="5">
        <v>46153</v>
      </c>
      <c r="C792" s="1">
        <f t="shared" si="24"/>
        <v>2026</v>
      </c>
      <c r="D792" s="1" t="str">
        <f>"Q" &amp;ROUNDUP(MONTH(SalesDataTable[[#This Row],[Order Date]])/3,0)</f>
        <v>Q2</v>
      </c>
      <c r="E792" s="1">
        <f t="shared" si="25"/>
        <v>5</v>
      </c>
      <c r="F792" s="1" t="str">
        <f>TEXT(SalesDataTable[[#This Row],[Order Date]],"MMM")</f>
        <v>May</v>
      </c>
      <c r="G792" s="6" t="s">
        <v>37</v>
      </c>
      <c r="H792" s="6" t="s">
        <v>38</v>
      </c>
      <c r="I792" s="6" t="s">
        <v>45</v>
      </c>
      <c r="J792" s="6" t="s">
        <v>20</v>
      </c>
      <c r="K792" s="6" t="s">
        <v>21</v>
      </c>
      <c r="L792" s="6" t="s">
        <v>22</v>
      </c>
      <c r="M792" s="11">
        <v>1</v>
      </c>
      <c r="N792" s="8">
        <v>83.23</v>
      </c>
      <c r="O792" s="9">
        <v>0.05</v>
      </c>
      <c r="P792" s="8">
        <v>43.82</v>
      </c>
      <c r="Q792" s="8">
        <v>79.0685</v>
      </c>
      <c r="R792" s="8">
        <v>43.82</v>
      </c>
      <c r="S792" s="8">
        <v>35.2485</v>
      </c>
      <c r="T792" s="10">
        <v>0.44579699880483376</v>
      </c>
      <c r="U792" s="7"/>
      <c r="V792" s="10"/>
      <c r="W792" s="11"/>
      <c r="X792" s="10"/>
    </row>
    <row r="793" spans="1:24" ht="15.6">
      <c r="A793" s="4">
        <v>3508</v>
      </c>
      <c r="B793" s="5">
        <v>46153</v>
      </c>
      <c r="C793" s="1">
        <f t="shared" si="24"/>
        <v>2026</v>
      </c>
      <c r="D793" s="1" t="str">
        <f>"Q" &amp;ROUNDUP(MONTH(SalesDataTable[[#This Row],[Order Date]])/3,0)</f>
        <v>Q2</v>
      </c>
      <c r="E793" s="1">
        <f t="shared" si="25"/>
        <v>5</v>
      </c>
      <c r="F793" s="1" t="str">
        <f>TEXT(SalesDataTable[[#This Row],[Order Date]],"MMM")</f>
        <v>May</v>
      </c>
      <c r="G793" s="6" t="s">
        <v>23</v>
      </c>
      <c r="H793" s="6" t="s">
        <v>60</v>
      </c>
      <c r="I793" s="6" t="s">
        <v>45</v>
      </c>
      <c r="J793" s="6" t="s">
        <v>20</v>
      </c>
      <c r="K793" s="6" t="s">
        <v>31</v>
      </c>
      <c r="L793" s="6" t="s">
        <v>49</v>
      </c>
      <c r="M793" s="11">
        <v>3</v>
      </c>
      <c r="N793" s="8">
        <v>46.23</v>
      </c>
      <c r="O793" s="9">
        <v>0</v>
      </c>
      <c r="P793" s="8">
        <v>18.47</v>
      </c>
      <c r="Q793" s="8">
        <v>138.69</v>
      </c>
      <c r="R793" s="8">
        <v>55.41</v>
      </c>
      <c r="S793" s="8">
        <v>83.28</v>
      </c>
      <c r="T793" s="10">
        <v>0.60047588146225395</v>
      </c>
      <c r="U793" s="7"/>
      <c r="V793" s="10"/>
      <c r="W793" s="11"/>
      <c r="X793" s="10"/>
    </row>
    <row r="794" spans="1:24" ht="15.6">
      <c r="A794" s="4">
        <v>3516</v>
      </c>
      <c r="B794" s="5">
        <v>46153</v>
      </c>
      <c r="C794" s="1">
        <f t="shared" si="24"/>
        <v>2026</v>
      </c>
      <c r="D794" s="1" t="str">
        <f>"Q" &amp;ROUNDUP(MONTH(SalesDataTable[[#This Row],[Order Date]])/3,0)</f>
        <v>Q2</v>
      </c>
      <c r="E794" s="1">
        <f t="shared" si="25"/>
        <v>5</v>
      </c>
      <c r="F794" s="1" t="str">
        <f>TEXT(SalesDataTable[[#This Row],[Order Date]],"MMM")</f>
        <v>May</v>
      </c>
      <c r="G794" s="6" t="s">
        <v>37</v>
      </c>
      <c r="H794" s="6" t="s">
        <v>48</v>
      </c>
      <c r="I794" s="6" t="s">
        <v>45</v>
      </c>
      <c r="J794" s="6" t="s">
        <v>20</v>
      </c>
      <c r="K794" s="6" t="s">
        <v>40</v>
      </c>
      <c r="L794" s="6" t="s">
        <v>68</v>
      </c>
      <c r="M794" s="11">
        <v>1</v>
      </c>
      <c r="N794" s="8">
        <v>125.3</v>
      </c>
      <c r="O794" s="9">
        <v>0.05</v>
      </c>
      <c r="P794" s="8">
        <v>59.62</v>
      </c>
      <c r="Q794" s="8">
        <v>119.035</v>
      </c>
      <c r="R794" s="8">
        <v>59.62</v>
      </c>
      <c r="S794" s="8">
        <v>59.414999999999999</v>
      </c>
      <c r="T794" s="10">
        <v>0.49913890872432476</v>
      </c>
      <c r="U794" s="7"/>
      <c r="V794" s="10"/>
      <c r="W794" s="11"/>
      <c r="X794" s="10"/>
    </row>
    <row r="795" spans="1:24" ht="15.6">
      <c r="A795" s="4">
        <v>3570</v>
      </c>
      <c r="B795" s="5">
        <v>46153</v>
      </c>
      <c r="C795" s="1">
        <f t="shared" si="24"/>
        <v>2026</v>
      </c>
      <c r="D795" s="1" t="str">
        <f>"Q" &amp;ROUNDUP(MONTH(SalesDataTable[[#This Row],[Order Date]])/3,0)</f>
        <v>Q2</v>
      </c>
      <c r="E795" s="1">
        <f t="shared" si="25"/>
        <v>5</v>
      </c>
      <c r="F795" s="1" t="str">
        <f>TEXT(SalesDataTable[[#This Row],[Order Date]],"MMM")</f>
        <v>May</v>
      </c>
      <c r="G795" s="6" t="s">
        <v>23</v>
      </c>
      <c r="H795" s="6" t="s">
        <v>60</v>
      </c>
      <c r="I795" s="6" t="s">
        <v>19</v>
      </c>
      <c r="J795" s="6" t="s">
        <v>33</v>
      </c>
      <c r="K795" s="6" t="s">
        <v>31</v>
      </c>
      <c r="L795" s="6" t="s">
        <v>32</v>
      </c>
      <c r="M795" s="11">
        <v>1</v>
      </c>
      <c r="N795" s="8">
        <v>36.159999999999997</v>
      </c>
      <c r="O795" s="9">
        <v>0.1</v>
      </c>
      <c r="P795" s="8">
        <v>13.38</v>
      </c>
      <c r="Q795" s="8">
        <v>32.543999999999997</v>
      </c>
      <c r="R795" s="8">
        <v>13.38</v>
      </c>
      <c r="S795" s="8">
        <v>19.163999999999994</v>
      </c>
      <c r="T795" s="10">
        <v>0.58886430678466062</v>
      </c>
      <c r="U795" s="7"/>
      <c r="V795" s="10"/>
      <c r="W795" s="11"/>
      <c r="X795" s="10"/>
    </row>
    <row r="796" spans="1:24" ht="15.6">
      <c r="A796" s="4">
        <v>4799</v>
      </c>
      <c r="B796" s="5">
        <v>46153</v>
      </c>
      <c r="C796" s="1">
        <f t="shared" si="24"/>
        <v>2026</v>
      </c>
      <c r="D796" s="1" t="str">
        <f>"Q" &amp;ROUNDUP(MONTH(SalesDataTable[[#This Row],[Order Date]])/3,0)</f>
        <v>Q2</v>
      </c>
      <c r="E796" s="1">
        <f t="shared" si="25"/>
        <v>5</v>
      </c>
      <c r="F796" s="1" t="str">
        <f>TEXT(SalesDataTable[[#This Row],[Order Date]],"MMM")</f>
        <v>May</v>
      </c>
      <c r="G796" s="6" t="s">
        <v>37</v>
      </c>
      <c r="H796" s="6" t="s">
        <v>64</v>
      </c>
      <c r="I796" s="6" t="s">
        <v>19</v>
      </c>
      <c r="J796" s="6" t="s">
        <v>20</v>
      </c>
      <c r="K796" s="6" t="s">
        <v>40</v>
      </c>
      <c r="L796" s="6" t="s">
        <v>68</v>
      </c>
      <c r="M796" s="11">
        <v>1</v>
      </c>
      <c r="N796" s="8">
        <v>121.41</v>
      </c>
      <c r="O796" s="9">
        <v>0.05</v>
      </c>
      <c r="P796" s="8">
        <v>60.75</v>
      </c>
      <c r="Q796" s="8">
        <v>115.33949999999999</v>
      </c>
      <c r="R796" s="8">
        <v>60.75</v>
      </c>
      <c r="S796" s="8">
        <v>54.589499999999987</v>
      </c>
      <c r="T796" s="10">
        <v>0.47329405797666879</v>
      </c>
      <c r="U796" s="7"/>
      <c r="V796" s="10"/>
      <c r="W796" s="11"/>
      <c r="X796" s="10"/>
    </row>
    <row r="797" spans="1:24" ht="15.6">
      <c r="A797" s="4">
        <v>5156</v>
      </c>
      <c r="B797" s="5">
        <v>46153</v>
      </c>
      <c r="C797" s="1">
        <f t="shared" si="24"/>
        <v>2026</v>
      </c>
      <c r="D797" s="1" t="str">
        <f>"Q" &amp;ROUNDUP(MONTH(SalesDataTable[[#This Row],[Order Date]])/3,0)</f>
        <v>Q2</v>
      </c>
      <c r="E797" s="1">
        <f t="shared" si="25"/>
        <v>5</v>
      </c>
      <c r="F797" s="1" t="str">
        <f>TEXT(SalesDataTable[[#This Row],[Order Date]],"MMM")</f>
        <v>May</v>
      </c>
      <c r="G797" s="6" t="s">
        <v>17</v>
      </c>
      <c r="H797" s="6" t="s">
        <v>18</v>
      </c>
      <c r="I797" s="6" t="s">
        <v>36</v>
      </c>
      <c r="J797" s="6" t="s">
        <v>30</v>
      </c>
      <c r="K797" s="6" t="s">
        <v>31</v>
      </c>
      <c r="L797" s="6" t="s">
        <v>61</v>
      </c>
      <c r="M797" s="11">
        <v>3</v>
      </c>
      <c r="N797" s="8">
        <v>132.58000000000001</v>
      </c>
      <c r="O797" s="9">
        <v>0.1</v>
      </c>
      <c r="P797" s="8">
        <v>67.88</v>
      </c>
      <c r="Q797" s="8">
        <v>357.96600000000001</v>
      </c>
      <c r="R797" s="8">
        <v>203.64</v>
      </c>
      <c r="S797" s="8">
        <v>154.32600000000002</v>
      </c>
      <c r="T797" s="10">
        <v>0.43111915656794225</v>
      </c>
      <c r="U797" s="7"/>
      <c r="V797" s="10"/>
      <c r="W797" s="11"/>
      <c r="X797" s="10"/>
    </row>
    <row r="798" spans="1:24" ht="15.6">
      <c r="A798" s="4">
        <v>526</v>
      </c>
      <c r="B798" s="5">
        <v>46154</v>
      </c>
      <c r="C798" s="1">
        <f t="shared" si="24"/>
        <v>2026</v>
      </c>
      <c r="D798" s="1" t="str">
        <f>"Q" &amp;ROUNDUP(MONTH(SalesDataTable[[#This Row],[Order Date]])/3,0)</f>
        <v>Q2</v>
      </c>
      <c r="E798" s="1">
        <f t="shared" si="25"/>
        <v>5</v>
      </c>
      <c r="F798" s="1" t="str">
        <f>TEXT(SalesDataTable[[#This Row],[Order Date]],"MMM")</f>
        <v>May</v>
      </c>
      <c r="G798" s="6" t="s">
        <v>23</v>
      </c>
      <c r="H798" s="6" t="s">
        <v>24</v>
      </c>
      <c r="I798" s="6" t="s">
        <v>36</v>
      </c>
      <c r="J798" s="6" t="s">
        <v>20</v>
      </c>
      <c r="K798" s="6" t="s">
        <v>40</v>
      </c>
      <c r="L798" s="6" t="s">
        <v>57</v>
      </c>
      <c r="M798" s="11">
        <v>2</v>
      </c>
      <c r="N798" s="8">
        <v>81.11</v>
      </c>
      <c r="O798" s="9">
        <v>0.05</v>
      </c>
      <c r="P798" s="8">
        <v>40.049999999999997</v>
      </c>
      <c r="Q798" s="8">
        <v>154.10899999999998</v>
      </c>
      <c r="R798" s="8">
        <v>80.099999999999994</v>
      </c>
      <c r="S798" s="8">
        <v>74.008999999999986</v>
      </c>
      <c r="T798" s="10">
        <v>0.48023801335418437</v>
      </c>
      <c r="U798" s="7"/>
      <c r="V798" s="10"/>
      <c r="W798" s="11"/>
      <c r="X798" s="10"/>
    </row>
    <row r="799" spans="1:24" ht="15.6">
      <c r="A799" s="4">
        <v>712</v>
      </c>
      <c r="B799" s="5">
        <v>46154</v>
      </c>
      <c r="C799" s="1">
        <f t="shared" si="24"/>
        <v>2026</v>
      </c>
      <c r="D799" s="1" t="str">
        <f>"Q" &amp;ROUNDUP(MONTH(SalesDataTable[[#This Row],[Order Date]])/3,0)</f>
        <v>Q2</v>
      </c>
      <c r="E799" s="1">
        <f t="shared" si="25"/>
        <v>5</v>
      </c>
      <c r="F799" s="1" t="str">
        <f>TEXT(SalesDataTable[[#This Row],[Order Date]],"MMM")</f>
        <v>May</v>
      </c>
      <c r="G799" s="6" t="s">
        <v>23</v>
      </c>
      <c r="H799" s="6" t="s">
        <v>66</v>
      </c>
      <c r="I799" s="6" t="s">
        <v>45</v>
      </c>
      <c r="J799" s="6" t="s">
        <v>33</v>
      </c>
      <c r="K799" s="6" t="s">
        <v>21</v>
      </c>
      <c r="L799" s="6" t="s">
        <v>47</v>
      </c>
      <c r="M799" s="11">
        <v>3</v>
      </c>
      <c r="N799" s="8">
        <v>104.54</v>
      </c>
      <c r="O799" s="9">
        <v>0</v>
      </c>
      <c r="P799" s="8">
        <v>51.45</v>
      </c>
      <c r="Q799" s="8">
        <v>313.62</v>
      </c>
      <c r="R799" s="8">
        <v>154.35000000000002</v>
      </c>
      <c r="S799" s="8">
        <v>159.26999999999998</v>
      </c>
      <c r="T799" s="10">
        <v>0.50784388750717424</v>
      </c>
      <c r="U799" s="7"/>
      <c r="V799" s="10"/>
      <c r="W799" s="11"/>
      <c r="X799" s="10"/>
    </row>
    <row r="800" spans="1:24" ht="15.6">
      <c r="A800" s="4">
        <v>1533</v>
      </c>
      <c r="B800" s="5">
        <v>46154</v>
      </c>
      <c r="C800" s="1">
        <f t="shared" si="24"/>
        <v>2026</v>
      </c>
      <c r="D800" s="1" t="str">
        <f>"Q" &amp;ROUNDUP(MONTH(SalesDataTable[[#This Row],[Order Date]])/3,0)</f>
        <v>Q2</v>
      </c>
      <c r="E800" s="1">
        <f t="shared" si="25"/>
        <v>5</v>
      </c>
      <c r="F800" s="1" t="str">
        <f>TEXT(SalesDataTable[[#This Row],[Order Date]],"MMM")</f>
        <v>May</v>
      </c>
      <c r="G800" s="6" t="s">
        <v>28</v>
      </c>
      <c r="H800" s="6" t="s">
        <v>69</v>
      </c>
      <c r="I800" s="6" t="s">
        <v>36</v>
      </c>
      <c r="J800" s="6" t="s">
        <v>30</v>
      </c>
      <c r="K800" s="6" t="s">
        <v>26</v>
      </c>
      <c r="L800" s="6" t="s">
        <v>34</v>
      </c>
      <c r="M800" s="11">
        <v>3</v>
      </c>
      <c r="N800" s="8">
        <v>143.87</v>
      </c>
      <c r="O800" s="9">
        <v>0</v>
      </c>
      <c r="P800" s="8">
        <v>79.2</v>
      </c>
      <c r="Q800" s="8">
        <v>431.61</v>
      </c>
      <c r="R800" s="8">
        <v>237.60000000000002</v>
      </c>
      <c r="S800" s="8">
        <v>194.01</v>
      </c>
      <c r="T800" s="10">
        <v>0.44950302356293875</v>
      </c>
      <c r="U800" s="7"/>
      <c r="V800" s="10"/>
      <c r="W800" s="11"/>
      <c r="X800" s="10"/>
    </row>
    <row r="801" spans="1:24" ht="15.6">
      <c r="A801" s="4">
        <v>1933</v>
      </c>
      <c r="B801" s="5">
        <v>46154</v>
      </c>
      <c r="C801" s="1">
        <f t="shared" si="24"/>
        <v>2026</v>
      </c>
      <c r="D801" s="1" t="str">
        <f>"Q" &amp;ROUNDUP(MONTH(SalesDataTable[[#This Row],[Order Date]])/3,0)</f>
        <v>Q2</v>
      </c>
      <c r="E801" s="1">
        <f t="shared" si="25"/>
        <v>5</v>
      </c>
      <c r="F801" s="1" t="str">
        <f>TEXT(SalesDataTable[[#This Row],[Order Date]],"MMM")</f>
        <v>May</v>
      </c>
      <c r="G801" s="6" t="s">
        <v>37</v>
      </c>
      <c r="H801" s="6" t="s">
        <v>64</v>
      </c>
      <c r="I801" s="6" t="s">
        <v>19</v>
      </c>
      <c r="J801" s="6" t="s">
        <v>20</v>
      </c>
      <c r="K801" s="6" t="s">
        <v>31</v>
      </c>
      <c r="L801" s="6" t="s">
        <v>32</v>
      </c>
      <c r="M801" s="11">
        <v>1</v>
      </c>
      <c r="N801" s="8">
        <v>36.950000000000003</v>
      </c>
      <c r="O801" s="9">
        <v>0.1</v>
      </c>
      <c r="P801" s="8">
        <v>13.26</v>
      </c>
      <c r="Q801" s="8">
        <v>33.255000000000003</v>
      </c>
      <c r="R801" s="8">
        <v>13.26</v>
      </c>
      <c r="S801" s="8">
        <v>19.995000000000005</v>
      </c>
      <c r="T801" s="10">
        <v>0.60126296797474077</v>
      </c>
      <c r="U801" s="7"/>
      <c r="V801" s="10"/>
      <c r="W801" s="11"/>
      <c r="X801" s="10"/>
    </row>
    <row r="802" spans="1:24" ht="15.6">
      <c r="A802" s="4">
        <v>3128</v>
      </c>
      <c r="B802" s="5">
        <v>46154</v>
      </c>
      <c r="C802" s="1">
        <f t="shared" si="24"/>
        <v>2026</v>
      </c>
      <c r="D802" s="1" t="str">
        <f>"Q" &amp;ROUNDUP(MONTH(SalesDataTable[[#This Row],[Order Date]])/3,0)</f>
        <v>Q2</v>
      </c>
      <c r="E802" s="1">
        <f t="shared" si="25"/>
        <v>5</v>
      </c>
      <c r="F802" s="1" t="str">
        <f>TEXT(SalesDataTable[[#This Row],[Order Date]],"MMM")</f>
        <v>May</v>
      </c>
      <c r="G802" s="6" t="s">
        <v>28</v>
      </c>
      <c r="H802" s="6" t="s">
        <v>42</v>
      </c>
      <c r="I802" s="6" t="s">
        <v>19</v>
      </c>
      <c r="J802" s="6" t="s">
        <v>30</v>
      </c>
      <c r="K802" s="6" t="s">
        <v>40</v>
      </c>
      <c r="L802" s="6" t="s">
        <v>68</v>
      </c>
      <c r="M802" s="11">
        <v>1</v>
      </c>
      <c r="N802" s="8">
        <v>121.38</v>
      </c>
      <c r="O802" s="9">
        <v>0</v>
      </c>
      <c r="P802" s="8">
        <v>59.68</v>
      </c>
      <c r="Q802" s="8">
        <v>121.38</v>
      </c>
      <c r="R802" s="8">
        <v>59.68</v>
      </c>
      <c r="S802" s="8">
        <v>61.699999999999996</v>
      </c>
      <c r="T802" s="10">
        <v>0.50832097544900312</v>
      </c>
      <c r="U802" s="7"/>
      <c r="V802" s="10"/>
      <c r="W802" s="11"/>
      <c r="X802" s="10"/>
    </row>
    <row r="803" spans="1:24" ht="15.6">
      <c r="A803" s="4">
        <v>4922</v>
      </c>
      <c r="B803" s="5">
        <v>46154</v>
      </c>
      <c r="C803" s="1">
        <f t="shared" si="24"/>
        <v>2026</v>
      </c>
      <c r="D803" s="1" t="str">
        <f>"Q" &amp;ROUNDUP(MONTH(SalesDataTable[[#This Row],[Order Date]])/3,0)</f>
        <v>Q2</v>
      </c>
      <c r="E803" s="1">
        <f t="shared" si="25"/>
        <v>5</v>
      </c>
      <c r="F803" s="1" t="str">
        <f>TEXT(SalesDataTable[[#This Row],[Order Date]],"MMM")</f>
        <v>May</v>
      </c>
      <c r="G803" s="6" t="s">
        <v>37</v>
      </c>
      <c r="H803" s="6" t="s">
        <v>50</v>
      </c>
      <c r="I803" s="6" t="s">
        <v>19</v>
      </c>
      <c r="J803" s="6" t="s">
        <v>20</v>
      </c>
      <c r="K803" s="6" t="s">
        <v>51</v>
      </c>
      <c r="L803" s="6" t="s">
        <v>52</v>
      </c>
      <c r="M803" s="11">
        <v>2</v>
      </c>
      <c r="N803" s="8">
        <v>39.79</v>
      </c>
      <c r="O803" s="9">
        <v>0.1</v>
      </c>
      <c r="P803" s="8">
        <v>14.33</v>
      </c>
      <c r="Q803" s="8">
        <v>71.622</v>
      </c>
      <c r="R803" s="8">
        <v>28.66</v>
      </c>
      <c r="S803" s="8">
        <v>42.962000000000003</v>
      </c>
      <c r="T803" s="10">
        <v>0.59984362346764963</v>
      </c>
      <c r="U803" s="7"/>
      <c r="V803" s="10"/>
      <c r="W803" s="11"/>
      <c r="X803" s="10"/>
    </row>
    <row r="804" spans="1:24" ht="15.6">
      <c r="A804" s="4">
        <v>5051</v>
      </c>
      <c r="B804" s="5">
        <v>46154</v>
      </c>
      <c r="C804" s="1">
        <f t="shared" si="24"/>
        <v>2026</v>
      </c>
      <c r="D804" s="1" t="str">
        <f>"Q" &amp;ROUNDUP(MONTH(SalesDataTable[[#This Row],[Order Date]])/3,0)</f>
        <v>Q2</v>
      </c>
      <c r="E804" s="1">
        <f t="shared" si="25"/>
        <v>5</v>
      </c>
      <c r="F804" s="1" t="str">
        <f>TEXT(SalesDataTable[[#This Row],[Order Date]],"MMM")</f>
        <v>May</v>
      </c>
      <c r="G804" s="6" t="s">
        <v>17</v>
      </c>
      <c r="H804" s="6" t="s">
        <v>67</v>
      </c>
      <c r="I804" s="6" t="s">
        <v>36</v>
      </c>
      <c r="J804" s="6" t="s">
        <v>20</v>
      </c>
      <c r="K804" s="6" t="s">
        <v>21</v>
      </c>
      <c r="L804" s="6" t="s">
        <v>39</v>
      </c>
      <c r="M804" s="11">
        <v>4</v>
      </c>
      <c r="N804" s="8">
        <v>51.31</v>
      </c>
      <c r="O804" s="9">
        <v>0</v>
      </c>
      <c r="P804" s="8">
        <v>22.19</v>
      </c>
      <c r="Q804" s="8">
        <v>205.24</v>
      </c>
      <c r="R804" s="8">
        <v>88.76</v>
      </c>
      <c r="S804" s="8">
        <v>116.48</v>
      </c>
      <c r="T804" s="10">
        <v>0.56753069577080495</v>
      </c>
      <c r="U804" s="7"/>
      <c r="V804" s="10"/>
      <c r="W804" s="11"/>
      <c r="X804" s="10"/>
    </row>
    <row r="805" spans="1:24" ht="15.6">
      <c r="A805" s="4">
        <v>5182</v>
      </c>
      <c r="B805" s="5">
        <v>46154</v>
      </c>
      <c r="C805" s="1">
        <f t="shared" si="24"/>
        <v>2026</v>
      </c>
      <c r="D805" s="1" t="str">
        <f>"Q" &amp;ROUNDUP(MONTH(SalesDataTable[[#This Row],[Order Date]])/3,0)</f>
        <v>Q2</v>
      </c>
      <c r="E805" s="1">
        <f t="shared" si="25"/>
        <v>5</v>
      </c>
      <c r="F805" s="1" t="str">
        <f>TEXT(SalesDataTable[[#This Row],[Order Date]],"MMM")</f>
        <v>May</v>
      </c>
      <c r="G805" s="6" t="s">
        <v>37</v>
      </c>
      <c r="H805" s="6" t="s">
        <v>48</v>
      </c>
      <c r="I805" s="6" t="s">
        <v>19</v>
      </c>
      <c r="J805" s="6" t="s">
        <v>20</v>
      </c>
      <c r="K805" s="6" t="s">
        <v>51</v>
      </c>
      <c r="L805" s="6" t="s">
        <v>62</v>
      </c>
      <c r="M805" s="11">
        <v>2</v>
      </c>
      <c r="N805" s="8">
        <v>51.15</v>
      </c>
      <c r="O805" s="9">
        <v>0</v>
      </c>
      <c r="P805" s="8">
        <v>22.53</v>
      </c>
      <c r="Q805" s="8">
        <v>102.3</v>
      </c>
      <c r="R805" s="8">
        <v>45.06</v>
      </c>
      <c r="S805" s="8">
        <v>57.239999999999995</v>
      </c>
      <c r="T805" s="10">
        <v>0.55953079178885623</v>
      </c>
      <c r="U805" s="7"/>
      <c r="V805" s="10"/>
      <c r="W805" s="11"/>
      <c r="X805" s="10"/>
    </row>
    <row r="806" spans="1:24" ht="15.6">
      <c r="A806" s="4">
        <v>1071</v>
      </c>
      <c r="B806" s="5">
        <v>46155</v>
      </c>
      <c r="C806" s="1">
        <f t="shared" si="24"/>
        <v>2026</v>
      </c>
      <c r="D806" s="1" t="str">
        <f>"Q" &amp;ROUNDUP(MONTH(SalesDataTable[[#This Row],[Order Date]])/3,0)</f>
        <v>Q2</v>
      </c>
      <c r="E806" s="1">
        <f t="shared" si="25"/>
        <v>5</v>
      </c>
      <c r="F806" s="1" t="str">
        <f>TEXT(SalesDataTable[[#This Row],[Order Date]],"MMM")</f>
        <v>May</v>
      </c>
      <c r="G806" s="6" t="s">
        <v>23</v>
      </c>
      <c r="H806" s="6" t="s">
        <v>60</v>
      </c>
      <c r="I806" s="6" t="s">
        <v>36</v>
      </c>
      <c r="J806" s="6" t="s">
        <v>33</v>
      </c>
      <c r="K806" s="6" t="s">
        <v>51</v>
      </c>
      <c r="L806" s="6" t="s">
        <v>62</v>
      </c>
      <c r="M806" s="11">
        <v>1</v>
      </c>
      <c r="N806" s="8">
        <v>50.83</v>
      </c>
      <c r="O806" s="9">
        <v>0.1</v>
      </c>
      <c r="P806" s="8">
        <v>21.82</v>
      </c>
      <c r="Q806" s="8">
        <v>45.747</v>
      </c>
      <c r="R806" s="8">
        <v>21.82</v>
      </c>
      <c r="S806" s="8">
        <v>23.927</v>
      </c>
      <c r="T806" s="10">
        <v>0.52302883249174803</v>
      </c>
      <c r="U806" s="7"/>
      <c r="V806" s="10"/>
      <c r="W806" s="11"/>
      <c r="X806" s="10"/>
    </row>
    <row r="807" spans="1:24" ht="15.6">
      <c r="A807" s="4">
        <v>1210</v>
      </c>
      <c r="B807" s="5">
        <v>46155</v>
      </c>
      <c r="C807" s="1">
        <f t="shared" si="24"/>
        <v>2026</v>
      </c>
      <c r="D807" s="1" t="str">
        <f>"Q" &amp;ROUNDUP(MONTH(SalesDataTable[[#This Row],[Order Date]])/3,0)</f>
        <v>Q2</v>
      </c>
      <c r="E807" s="1">
        <f t="shared" si="25"/>
        <v>5</v>
      </c>
      <c r="F807" s="1" t="str">
        <f>TEXT(SalesDataTable[[#This Row],[Order Date]],"MMM")</f>
        <v>May</v>
      </c>
      <c r="G807" s="6" t="s">
        <v>28</v>
      </c>
      <c r="H807" s="6" t="s">
        <v>29</v>
      </c>
      <c r="I807" s="6" t="s">
        <v>25</v>
      </c>
      <c r="J807" s="6" t="s">
        <v>33</v>
      </c>
      <c r="K807" s="6" t="s">
        <v>26</v>
      </c>
      <c r="L807" s="6" t="s">
        <v>34</v>
      </c>
      <c r="M807" s="11">
        <v>6</v>
      </c>
      <c r="N807" s="8">
        <v>141.9</v>
      </c>
      <c r="O807" s="9">
        <v>0.1</v>
      </c>
      <c r="P807" s="8">
        <v>79.64</v>
      </c>
      <c r="Q807" s="8">
        <v>766.2600000000001</v>
      </c>
      <c r="R807" s="8">
        <v>477.84000000000003</v>
      </c>
      <c r="S807" s="8">
        <v>288.42000000000007</v>
      </c>
      <c r="T807" s="10">
        <v>0.37639965546942294</v>
      </c>
      <c r="U807" s="7"/>
      <c r="V807" s="10"/>
      <c r="W807" s="11"/>
      <c r="X807" s="10"/>
    </row>
    <row r="808" spans="1:24" ht="15.6">
      <c r="A808" s="4">
        <v>1244</v>
      </c>
      <c r="B808" s="5">
        <v>46155</v>
      </c>
      <c r="C808" s="1">
        <f t="shared" si="24"/>
        <v>2026</v>
      </c>
      <c r="D808" s="1" t="str">
        <f>"Q" &amp;ROUNDUP(MONTH(SalesDataTable[[#This Row],[Order Date]])/3,0)</f>
        <v>Q2</v>
      </c>
      <c r="E808" s="1">
        <f t="shared" si="25"/>
        <v>5</v>
      </c>
      <c r="F808" s="1" t="str">
        <f>TEXT(SalesDataTable[[#This Row],[Order Date]],"MMM")</f>
        <v>May</v>
      </c>
      <c r="G808" s="6" t="s">
        <v>37</v>
      </c>
      <c r="H808" s="6" t="s">
        <v>50</v>
      </c>
      <c r="I808" s="6" t="s">
        <v>19</v>
      </c>
      <c r="J808" s="6" t="s">
        <v>20</v>
      </c>
      <c r="K808" s="6" t="s">
        <v>40</v>
      </c>
      <c r="L808" s="6" t="s">
        <v>68</v>
      </c>
      <c r="M808" s="11">
        <v>1</v>
      </c>
      <c r="N808" s="8">
        <v>122.11</v>
      </c>
      <c r="O808" s="9">
        <v>0</v>
      </c>
      <c r="P808" s="8">
        <v>59.86</v>
      </c>
      <c r="Q808" s="8">
        <v>122.11</v>
      </c>
      <c r="R808" s="8">
        <v>59.86</v>
      </c>
      <c r="S808" s="8">
        <v>62.25</v>
      </c>
      <c r="T808" s="10">
        <v>0.50978625829170421</v>
      </c>
      <c r="U808" s="7"/>
      <c r="V808" s="10"/>
      <c r="W808" s="11"/>
      <c r="X808" s="10"/>
    </row>
    <row r="809" spans="1:24" ht="15.6">
      <c r="A809" s="4">
        <v>1403</v>
      </c>
      <c r="B809" s="5">
        <v>46155</v>
      </c>
      <c r="C809" s="1">
        <f t="shared" si="24"/>
        <v>2026</v>
      </c>
      <c r="D809" s="1" t="str">
        <f>"Q" &amp;ROUNDUP(MONTH(SalesDataTable[[#This Row],[Order Date]])/3,0)</f>
        <v>Q2</v>
      </c>
      <c r="E809" s="1">
        <f t="shared" si="25"/>
        <v>5</v>
      </c>
      <c r="F809" s="1" t="str">
        <f>TEXT(SalesDataTable[[#This Row],[Order Date]],"MMM")</f>
        <v>May</v>
      </c>
      <c r="G809" s="6" t="s">
        <v>23</v>
      </c>
      <c r="H809" s="6" t="s">
        <v>58</v>
      </c>
      <c r="I809" s="6" t="s">
        <v>19</v>
      </c>
      <c r="J809" s="6" t="s">
        <v>20</v>
      </c>
      <c r="K809" s="6" t="s">
        <v>21</v>
      </c>
      <c r="L809" s="6" t="s">
        <v>47</v>
      </c>
      <c r="M809" s="11">
        <v>1</v>
      </c>
      <c r="N809" s="8">
        <v>102.38</v>
      </c>
      <c r="O809" s="9">
        <v>0</v>
      </c>
      <c r="P809" s="8">
        <v>50.82</v>
      </c>
      <c r="Q809" s="8">
        <v>102.38</v>
      </c>
      <c r="R809" s="8">
        <v>50.82</v>
      </c>
      <c r="S809" s="8">
        <v>51.559999999999995</v>
      </c>
      <c r="T809" s="10">
        <v>0.50361398710685679</v>
      </c>
      <c r="U809" s="7"/>
      <c r="V809" s="10"/>
      <c r="W809" s="11"/>
      <c r="X809" s="10"/>
    </row>
    <row r="810" spans="1:24" ht="15.6">
      <c r="A810" s="4">
        <v>1592</v>
      </c>
      <c r="B810" s="5">
        <v>46155</v>
      </c>
      <c r="C810" s="1">
        <f t="shared" si="24"/>
        <v>2026</v>
      </c>
      <c r="D810" s="1" t="str">
        <f>"Q" &amp;ROUNDUP(MONTH(SalesDataTable[[#This Row],[Order Date]])/3,0)</f>
        <v>Q2</v>
      </c>
      <c r="E810" s="1">
        <f t="shared" si="25"/>
        <v>5</v>
      </c>
      <c r="F810" s="1" t="str">
        <f>TEXT(SalesDataTable[[#This Row],[Order Date]],"MMM")</f>
        <v>May</v>
      </c>
      <c r="G810" s="6" t="s">
        <v>28</v>
      </c>
      <c r="H810" s="6" t="s">
        <v>69</v>
      </c>
      <c r="I810" s="6" t="s">
        <v>36</v>
      </c>
      <c r="J810" s="6" t="s">
        <v>20</v>
      </c>
      <c r="K810" s="6" t="s">
        <v>51</v>
      </c>
      <c r="L810" s="6" t="s">
        <v>59</v>
      </c>
      <c r="M810" s="11">
        <v>5</v>
      </c>
      <c r="N810" s="8">
        <v>37.119999999999997</v>
      </c>
      <c r="O810" s="9">
        <v>0.1</v>
      </c>
      <c r="P810" s="8">
        <v>13.96</v>
      </c>
      <c r="Q810" s="8">
        <v>167.04</v>
      </c>
      <c r="R810" s="8">
        <v>69.800000000000011</v>
      </c>
      <c r="S810" s="8">
        <v>97.239999999999981</v>
      </c>
      <c r="T810" s="10">
        <v>0.58213601532567039</v>
      </c>
      <c r="U810" s="7"/>
      <c r="V810" s="10"/>
      <c r="W810" s="11"/>
      <c r="X810" s="10"/>
    </row>
    <row r="811" spans="1:24" ht="15.6">
      <c r="A811" s="4">
        <v>2581</v>
      </c>
      <c r="B811" s="5">
        <v>46155</v>
      </c>
      <c r="C811" s="1">
        <f t="shared" si="24"/>
        <v>2026</v>
      </c>
      <c r="D811" s="1" t="str">
        <f>"Q" &amp;ROUNDUP(MONTH(SalesDataTable[[#This Row],[Order Date]])/3,0)</f>
        <v>Q2</v>
      </c>
      <c r="E811" s="1">
        <f t="shared" si="25"/>
        <v>5</v>
      </c>
      <c r="F811" s="1" t="str">
        <f>TEXT(SalesDataTable[[#This Row],[Order Date]],"MMM")</f>
        <v>May</v>
      </c>
      <c r="G811" s="6" t="s">
        <v>23</v>
      </c>
      <c r="H811" s="6" t="s">
        <v>60</v>
      </c>
      <c r="I811" s="6" t="s">
        <v>19</v>
      </c>
      <c r="J811" s="6" t="s">
        <v>30</v>
      </c>
      <c r="K811" s="6" t="s">
        <v>26</v>
      </c>
      <c r="L811" s="6" t="s">
        <v>27</v>
      </c>
      <c r="M811" s="11">
        <v>2</v>
      </c>
      <c r="N811" s="8">
        <v>91.76</v>
      </c>
      <c r="O811" s="9">
        <v>0.05</v>
      </c>
      <c r="P811" s="8">
        <v>46.31</v>
      </c>
      <c r="Q811" s="8">
        <v>174.34399999999999</v>
      </c>
      <c r="R811" s="8">
        <v>92.62</v>
      </c>
      <c r="S811" s="8">
        <v>81.72399999999999</v>
      </c>
      <c r="T811" s="10">
        <v>0.46875143394668006</v>
      </c>
      <c r="U811" s="7"/>
      <c r="V811" s="10"/>
      <c r="W811" s="11"/>
      <c r="X811" s="10"/>
    </row>
    <row r="812" spans="1:24" ht="15.6">
      <c r="A812" s="4">
        <v>3428</v>
      </c>
      <c r="B812" s="5">
        <v>46155</v>
      </c>
      <c r="C812" s="1">
        <f t="shared" si="24"/>
        <v>2026</v>
      </c>
      <c r="D812" s="1" t="str">
        <f>"Q" &amp;ROUNDUP(MONTH(SalesDataTable[[#This Row],[Order Date]])/3,0)</f>
        <v>Q2</v>
      </c>
      <c r="E812" s="1">
        <f t="shared" si="25"/>
        <v>5</v>
      </c>
      <c r="F812" s="1" t="str">
        <f>TEXT(SalesDataTable[[#This Row],[Order Date]],"MMM")</f>
        <v>May</v>
      </c>
      <c r="G812" s="6" t="s">
        <v>37</v>
      </c>
      <c r="H812" s="6" t="s">
        <v>38</v>
      </c>
      <c r="I812" s="6" t="s">
        <v>19</v>
      </c>
      <c r="J812" s="6" t="s">
        <v>20</v>
      </c>
      <c r="K812" s="6" t="s">
        <v>26</v>
      </c>
      <c r="L812" s="6" t="s">
        <v>34</v>
      </c>
      <c r="M812" s="11">
        <v>1</v>
      </c>
      <c r="N812" s="8">
        <v>144.51</v>
      </c>
      <c r="O812" s="9">
        <v>0</v>
      </c>
      <c r="P812" s="8">
        <v>79.22</v>
      </c>
      <c r="Q812" s="8">
        <v>144.51</v>
      </c>
      <c r="R812" s="8">
        <v>79.22</v>
      </c>
      <c r="S812" s="8">
        <v>65.289999999999992</v>
      </c>
      <c r="T812" s="10">
        <v>0.45180264341568055</v>
      </c>
      <c r="U812" s="7"/>
      <c r="V812" s="10"/>
      <c r="W812" s="11"/>
      <c r="X812" s="10"/>
    </row>
    <row r="813" spans="1:24" ht="15.6">
      <c r="A813" s="4">
        <v>765</v>
      </c>
      <c r="B813" s="5">
        <v>46156</v>
      </c>
      <c r="C813" s="1">
        <f t="shared" si="24"/>
        <v>2026</v>
      </c>
      <c r="D813" s="1" t="str">
        <f>"Q" &amp;ROUNDUP(MONTH(SalesDataTable[[#This Row],[Order Date]])/3,0)</f>
        <v>Q2</v>
      </c>
      <c r="E813" s="1">
        <f t="shared" si="25"/>
        <v>5</v>
      </c>
      <c r="F813" s="1" t="str">
        <f>TEXT(SalesDataTable[[#This Row],[Order Date]],"MMM")</f>
        <v>May</v>
      </c>
      <c r="G813" s="6" t="s">
        <v>23</v>
      </c>
      <c r="H813" s="6" t="s">
        <v>44</v>
      </c>
      <c r="I813" s="6" t="s">
        <v>25</v>
      </c>
      <c r="J813" s="6" t="s">
        <v>33</v>
      </c>
      <c r="K813" s="6" t="s">
        <v>51</v>
      </c>
      <c r="L813" s="6" t="s">
        <v>62</v>
      </c>
      <c r="M813" s="11">
        <v>3</v>
      </c>
      <c r="N813" s="8">
        <v>49.7</v>
      </c>
      <c r="O813" s="9">
        <v>0.1</v>
      </c>
      <c r="P813" s="8">
        <v>21.84</v>
      </c>
      <c r="Q813" s="8">
        <v>134.19000000000003</v>
      </c>
      <c r="R813" s="8">
        <v>65.52</v>
      </c>
      <c r="S813" s="8">
        <v>68.67000000000003</v>
      </c>
      <c r="T813" s="10">
        <v>0.5117370892018781</v>
      </c>
      <c r="U813" s="7"/>
      <c r="V813" s="10"/>
      <c r="W813" s="11"/>
      <c r="X813" s="10"/>
    </row>
    <row r="814" spans="1:24" ht="15.6">
      <c r="A814" s="4">
        <v>854</v>
      </c>
      <c r="B814" s="5">
        <v>46156</v>
      </c>
      <c r="C814" s="1">
        <f t="shared" si="24"/>
        <v>2026</v>
      </c>
      <c r="D814" s="1" t="str">
        <f>"Q" &amp;ROUNDUP(MONTH(SalesDataTable[[#This Row],[Order Date]])/3,0)</f>
        <v>Q2</v>
      </c>
      <c r="E814" s="1">
        <f t="shared" si="25"/>
        <v>5</v>
      </c>
      <c r="F814" s="1" t="str">
        <f>TEXT(SalesDataTable[[#This Row],[Order Date]],"MMM")</f>
        <v>May</v>
      </c>
      <c r="G814" s="6" t="s">
        <v>17</v>
      </c>
      <c r="H814" s="6" t="s">
        <v>18</v>
      </c>
      <c r="I814" s="6" t="s">
        <v>19</v>
      </c>
      <c r="J814" s="6" t="s">
        <v>20</v>
      </c>
      <c r="K814" s="6" t="s">
        <v>40</v>
      </c>
      <c r="L814" s="6" t="s">
        <v>68</v>
      </c>
      <c r="M814" s="11">
        <v>1</v>
      </c>
      <c r="N814" s="8">
        <v>120.9</v>
      </c>
      <c r="O814" s="9">
        <v>0</v>
      </c>
      <c r="P814" s="8">
        <v>59.31</v>
      </c>
      <c r="Q814" s="8">
        <v>120.9</v>
      </c>
      <c r="R814" s="8">
        <v>59.31</v>
      </c>
      <c r="S814" s="8">
        <v>61.59</v>
      </c>
      <c r="T814" s="10">
        <v>0.50942928039702229</v>
      </c>
      <c r="U814" s="7"/>
      <c r="V814" s="10"/>
      <c r="W814" s="11"/>
      <c r="X814" s="10"/>
    </row>
    <row r="815" spans="1:24" ht="15.6">
      <c r="A815" s="4">
        <v>1087</v>
      </c>
      <c r="B815" s="5">
        <v>46156</v>
      </c>
      <c r="C815" s="1">
        <f t="shared" si="24"/>
        <v>2026</v>
      </c>
      <c r="D815" s="1" t="str">
        <f>"Q" &amp;ROUNDUP(MONTH(SalesDataTable[[#This Row],[Order Date]])/3,0)</f>
        <v>Q2</v>
      </c>
      <c r="E815" s="1">
        <f t="shared" si="25"/>
        <v>5</v>
      </c>
      <c r="F815" s="1" t="str">
        <f>TEXT(SalesDataTable[[#This Row],[Order Date]],"MMM")</f>
        <v>May</v>
      </c>
      <c r="G815" s="6" t="s">
        <v>28</v>
      </c>
      <c r="H815" s="6" t="s">
        <v>56</v>
      </c>
      <c r="I815" s="6" t="s">
        <v>19</v>
      </c>
      <c r="J815" s="6" t="s">
        <v>20</v>
      </c>
      <c r="K815" s="6" t="s">
        <v>40</v>
      </c>
      <c r="L815" s="6" t="s">
        <v>46</v>
      </c>
      <c r="M815" s="11">
        <v>1</v>
      </c>
      <c r="N815" s="8">
        <v>195.72</v>
      </c>
      <c r="O815" s="9">
        <v>0.05</v>
      </c>
      <c r="P815" s="8">
        <v>105.73</v>
      </c>
      <c r="Q815" s="8">
        <v>185.934</v>
      </c>
      <c r="R815" s="8">
        <v>105.73</v>
      </c>
      <c r="S815" s="8">
        <v>80.203999999999994</v>
      </c>
      <c r="T815" s="10">
        <v>0.43135736336549524</v>
      </c>
      <c r="U815" s="7"/>
      <c r="V815" s="10"/>
      <c r="W815" s="11"/>
      <c r="X815" s="10"/>
    </row>
    <row r="816" spans="1:24" ht="15.6">
      <c r="A816" s="4">
        <v>1150</v>
      </c>
      <c r="B816" s="5">
        <v>46156</v>
      </c>
      <c r="C816" s="1">
        <f t="shared" si="24"/>
        <v>2026</v>
      </c>
      <c r="D816" s="1" t="str">
        <f>"Q" &amp;ROUNDUP(MONTH(SalesDataTable[[#This Row],[Order Date]])/3,0)</f>
        <v>Q2</v>
      </c>
      <c r="E816" s="1">
        <f t="shared" si="25"/>
        <v>5</v>
      </c>
      <c r="F816" s="1" t="str">
        <f>TEXT(SalesDataTable[[#This Row],[Order Date]],"MMM")</f>
        <v>May</v>
      </c>
      <c r="G816" s="6" t="s">
        <v>17</v>
      </c>
      <c r="H816" s="6" t="s">
        <v>18</v>
      </c>
      <c r="I816" s="6" t="s">
        <v>25</v>
      </c>
      <c r="J816" s="6" t="s">
        <v>20</v>
      </c>
      <c r="K816" s="6" t="s">
        <v>21</v>
      </c>
      <c r="L816" s="6" t="s">
        <v>43</v>
      </c>
      <c r="M816" s="11">
        <v>8</v>
      </c>
      <c r="N816" s="8">
        <v>40.15</v>
      </c>
      <c r="O816" s="9">
        <v>0.15</v>
      </c>
      <c r="P816" s="8">
        <v>16.91</v>
      </c>
      <c r="Q816" s="8">
        <v>273.02</v>
      </c>
      <c r="R816" s="8">
        <v>135.28</v>
      </c>
      <c r="S816" s="8">
        <v>137.73999999999998</v>
      </c>
      <c r="T816" s="10">
        <v>0.50450516445681637</v>
      </c>
      <c r="U816" s="7"/>
      <c r="V816" s="10"/>
      <c r="W816" s="11"/>
      <c r="X816" s="10"/>
    </row>
    <row r="817" spans="1:24" ht="15.6">
      <c r="A817" s="4">
        <v>1902</v>
      </c>
      <c r="B817" s="5">
        <v>46156</v>
      </c>
      <c r="C817" s="1">
        <f t="shared" si="24"/>
        <v>2026</v>
      </c>
      <c r="D817" s="1" t="str">
        <f>"Q" &amp;ROUNDUP(MONTH(SalesDataTable[[#This Row],[Order Date]])/3,0)</f>
        <v>Q2</v>
      </c>
      <c r="E817" s="1">
        <f t="shared" si="25"/>
        <v>5</v>
      </c>
      <c r="F817" s="1" t="str">
        <f>TEXT(SalesDataTable[[#This Row],[Order Date]],"MMM")</f>
        <v>May</v>
      </c>
      <c r="G817" s="6" t="s">
        <v>23</v>
      </c>
      <c r="H817" s="6" t="s">
        <v>66</v>
      </c>
      <c r="I817" s="6" t="s">
        <v>36</v>
      </c>
      <c r="J817" s="6" t="s">
        <v>33</v>
      </c>
      <c r="K817" s="6" t="s">
        <v>31</v>
      </c>
      <c r="L817" s="6" t="s">
        <v>61</v>
      </c>
      <c r="M817" s="11">
        <v>4</v>
      </c>
      <c r="N817" s="8">
        <v>130.83000000000001</v>
      </c>
      <c r="O817" s="9">
        <v>0</v>
      </c>
      <c r="P817" s="8">
        <v>66.959999999999994</v>
      </c>
      <c r="Q817" s="8">
        <v>523.32000000000005</v>
      </c>
      <c r="R817" s="8">
        <v>267.83999999999997</v>
      </c>
      <c r="S817" s="8">
        <v>255.48000000000008</v>
      </c>
      <c r="T817" s="10">
        <v>0.48819078193074994</v>
      </c>
      <c r="U817" s="7"/>
      <c r="V817" s="10"/>
      <c r="W817" s="11"/>
      <c r="X817" s="10"/>
    </row>
    <row r="818" spans="1:24" ht="15.6">
      <c r="A818" s="4">
        <v>3913</v>
      </c>
      <c r="B818" s="5">
        <v>46156</v>
      </c>
      <c r="C818" s="1">
        <f t="shared" si="24"/>
        <v>2026</v>
      </c>
      <c r="D818" s="1" t="str">
        <f>"Q" &amp;ROUNDUP(MONTH(SalesDataTable[[#This Row],[Order Date]])/3,0)</f>
        <v>Q2</v>
      </c>
      <c r="E818" s="1">
        <f t="shared" si="25"/>
        <v>5</v>
      </c>
      <c r="F818" s="1" t="str">
        <f>TEXT(SalesDataTable[[#This Row],[Order Date]],"MMM")</f>
        <v>May</v>
      </c>
      <c r="G818" s="6" t="s">
        <v>23</v>
      </c>
      <c r="H818" s="6" t="s">
        <v>60</v>
      </c>
      <c r="I818" s="6" t="s">
        <v>19</v>
      </c>
      <c r="J818" s="6" t="s">
        <v>30</v>
      </c>
      <c r="K818" s="6" t="s">
        <v>21</v>
      </c>
      <c r="L818" s="6" t="s">
        <v>39</v>
      </c>
      <c r="M818" s="11">
        <v>1</v>
      </c>
      <c r="N818" s="8">
        <v>50.34</v>
      </c>
      <c r="O818" s="9">
        <v>0.05</v>
      </c>
      <c r="P818" s="8">
        <v>22.23</v>
      </c>
      <c r="Q818" s="8">
        <v>47.823</v>
      </c>
      <c r="R818" s="8">
        <v>22.23</v>
      </c>
      <c r="S818" s="8">
        <v>25.593</v>
      </c>
      <c r="T818" s="10">
        <v>0.53516090584028608</v>
      </c>
      <c r="U818" s="7"/>
      <c r="V818" s="10"/>
      <c r="W818" s="11"/>
      <c r="X818" s="10"/>
    </row>
    <row r="819" spans="1:24" ht="15.6">
      <c r="A819" s="4">
        <v>4378</v>
      </c>
      <c r="B819" s="5">
        <v>46156</v>
      </c>
      <c r="C819" s="1">
        <f t="shared" si="24"/>
        <v>2026</v>
      </c>
      <c r="D819" s="1" t="str">
        <f>"Q" &amp;ROUNDUP(MONTH(SalesDataTable[[#This Row],[Order Date]])/3,0)</f>
        <v>Q2</v>
      </c>
      <c r="E819" s="1">
        <f t="shared" si="25"/>
        <v>5</v>
      </c>
      <c r="F819" s="1" t="str">
        <f>TEXT(SalesDataTable[[#This Row],[Order Date]],"MMM")</f>
        <v>May</v>
      </c>
      <c r="G819" s="6" t="s">
        <v>28</v>
      </c>
      <c r="H819" s="6" t="s">
        <v>56</v>
      </c>
      <c r="I819" s="6" t="s">
        <v>19</v>
      </c>
      <c r="J819" s="6" t="s">
        <v>20</v>
      </c>
      <c r="K819" s="6" t="s">
        <v>21</v>
      </c>
      <c r="L819" s="6" t="s">
        <v>47</v>
      </c>
      <c r="M819" s="11">
        <v>2</v>
      </c>
      <c r="N819" s="8">
        <v>103.37</v>
      </c>
      <c r="O819" s="9">
        <v>0</v>
      </c>
      <c r="P819" s="8">
        <v>50.49</v>
      </c>
      <c r="Q819" s="8">
        <v>206.74</v>
      </c>
      <c r="R819" s="8">
        <v>100.98</v>
      </c>
      <c r="S819" s="8">
        <v>105.76</v>
      </c>
      <c r="T819" s="10">
        <v>0.51156041404662866</v>
      </c>
      <c r="U819" s="7"/>
      <c r="V819" s="10"/>
      <c r="W819" s="11"/>
      <c r="X819" s="10"/>
    </row>
    <row r="820" spans="1:24" ht="15.6">
      <c r="A820" s="4">
        <v>4551</v>
      </c>
      <c r="B820" s="5">
        <v>46156</v>
      </c>
      <c r="C820" s="1">
        <f t="shared" si="24"/>
        <v>2026</v>
      </c>
      <c r="D820" s="1" t="str">
        <f>"Q" &amp;ROUNDUP(MONTH(SalesDataTable[[#This Row],[Order Date]])/3,0)</f>
        <v>Q2</v>
      </c>
      <c r="E820" s="1">
        <f t="shared" si="25"/>
        <v>5</v>
      </c>
      <c r="F820" s="1" t="str">
        <f>TEXT(SalesDataTable[[#This Row],[Order Date]],"MMM")</f>
        <v>May</v>
      </c>
      <c r="G820" s="6" t="s">
        <v>23</v>
      </c>
      <c r="H820" s="6" t="s">
        <v>66</v>
      </c>
      <c r="I820" s="6" t="s">
        <v>36</v>
      </c>
      <c r="J820" s="6" t="s">
        <v>33</v>
      </c>
      <c r="K820" s="6" t="s">
        <v>51</v>
      </c>
      <c r="L820" s="6" t="s">
        <v>55</v>
      </c>
      <c r="M820" s="11">
        <v>3</v>
      </c>
      <c r="N820" s="8">
        <v>122.31</v>
      </c>
      <c r="O820" s="9">
        <v>0.05</v>
      </c>
      <c r="P820" s="8">
        <v>71.11</v>
      </c>
      <c r="Q820" s="8">
        <v>348.58350000000002</v>
      </c>
      <c r="R820" s="8">
        <v>213.32999999999998</v>
      </c>
      <c r="S820" s="8">
        <v>135.25350000000003</v>
      </c>
      <c r="T820" s="10">
        <v>0.38800889887214979</v>
      </c>
      <c r="U820" s="7"/>
      <c r="V820" s="10"/>
      <c r="W820" s="11"/>
      <c r="X820" s="10"/>
    </row>
    <row r="821" spans="1:24" ht="15.6">
      <c r="A821" s="4">
        <v>787</v>
      </c>
      <c r="B821" s="5">
        <v>46157</v>
      </c>
      <c r="C821" s="1">
        <f t="shared" si="24"/>
        <v>2026</v>
      </c>
      <c r="D821" s="1" t="str">
        <f>"Q" &amp;ROUNDUP(MONTH(SalesDataTable[[#This Row],[Order Date]])/3,0)</f>
        <v>Q2</v>
      </c>
      <c r="E821" s="1">
        <f t="shared" si="25"/>
        <v>5</v>
      </c>
      <c r="F821" s="1" t="str">
        <f>TEXT(SalesDataTable[[#This Row],[Order Date]],"MMM")</f>
        <v>May</v>
      </c>
      <c r="G821" s="6" t="s">
        <v>17</v>
      </c>
      <c r="H821" s="6" t="s">
        <v>53</v>
      </c>
      <c r="I821" s="6" t="s">
        <v>19</v>
      </c>
      <c r="J821" s="6" t="s">
        <v>33</v>
      </c>
      <c r="K821" s="6" t="s">
        <v>31</v>
      </c>
      <c r="L821" s="6" t="s">
        <v>65</v>
      </c>
      <c r="M821" s="11">
        <v>1</v>
      </c>
      <c r="N821" s="8">
        <v>166.48</v>
      </c>
      <c r="O821" s="9">
        <v>0</v>
      </c>
      <c r="P821" s="8">
        <v>89.42</v>
      </c>
      <c r="Q821" s="8">
        <v>166.48</v>
      </c>
      <c r="R821" s="8">
        <v>89.42</v>
      </c>
      <c r="S821" s="8">
        <v>77.059999999999988</v>
      </c>
      <c r="T821" s="10">
        <v>0.4628784238346948</v>
      </c>
      <c r="U821" s="7"/>
      <c r="V821" s="10"/>
      <c r="W821" s="11"/>
      <c r="X821" s="10"/>
    </row>
    <row r="822" spans="1:24" ht="15.6">
      <c r="A822" s="4">
        <v>1133</v>
      </c>
      <c r="B822" s="5">
        <v>46157</v>
      </c>
      <c r="C822" s="1">
        <f t="shared" si="24"/>
        <v>2026</v>
      </c>
      <c r="D822" s="1" t="str">
        <f>"Q" &amp;ROUNDUP(MONTH(SalesDataTable[[#This Row],[Order Date]])/3,0)</f>
        <v>Q2</v>
      </c>
      <c r="E822" s="1">
        <f t="shared" si="25"/>
        <v>5</v>
      </c>
      <c r="F822" s="1" t="str">
        <f>TEXT(SalesDataTable[[#This Row],[Order Date]],"MMM")</f>
        <v>May</v>
      </c>
      <c r="G822" s="6" t="s">
        <v>17</v>
      </c>
      <c r="H822" s="6" t="s">
        <v>67</v>
      </c>
      <c r="I822" s="6" t="s">
        <v>36</v>
      </c>
      <c r="J822" s="6" t="s">
        <v>30</v>
      </c>
      <c r="K822" s="6" t="s">
        <v>40</v>
      </c>
      <c r="L822" s="6" t="s">
        <v>46</v>
      </c>
      <c r="M822" s="11">
        <v>3</v>
      </c>
      <c r="N822" s="8">
        <v>192.21</v>
      </c>
      <c r="O822" s="9">
        <v>0</v>
      </c>
      <c r="P822" s="8">
        <v>103.51</v>
      </c>
      <c r="Q822" s="8">
        <v>576.63</v>
      </c>
      <c r="R822" s="8">
        <v>310.53000000000003</v>
      </c>
      <c r="S822" s="8">
        <v>266.09999999999997</v>
      </c>
      <c r="T822" s="10">
        <v>0.46147442900993701</v>
      </c>
      <c r="U822" s="7"/>
      <c r="V822" s="10"/>
      <c r="W822" s="11"/>
      <c r="X822" s="10"/>
    </row>
    <row r="823" spans="1:24" ht="15.6">
      <c r="A823" s="4">
        <v>2075</v>
      </c>
      <c r="B823" s="5">
        <v>46157</v>
      </c>
      <c r="C823" s="1">
        <f t="shared" si="24"/>
        <v>2026</v>
      </c>
      <c r="D823" s="1" t="str">
        <f>"Q" &amp;ROUNDUP(MONTH(SalesDataTable[[#This Row],[Order Date]])/3,0)</f>
        <v>Q2</v>
      </c>
      <c r="E823" s="1">
        <f t="shared" si="25"/>
        <v>5</v>
      </c>
      <c r="F823" s="1" t="str">
        <f>TEXT(SalesDataTable[[#This Row],[Order Date]],"MMM")</f>
        <v>May</v>
      </c>
      <c r="G823" s="6" t="s">
        <v>17</v>
      </c>
      <c r="H823" s="6" t="s">
        <v>53</v>
      </c>
      <c r="I823" s="6" t="s">
        <v>25</v>
      </c>
      <c r="J823" s="6" t="s">
        <v>33</v>
      </c>
      <c r="K823" s="6" t="s">
        <v>40</v>
      </c>
      <c r="L823" s="6" t="s">
        <v>57</v>
      </c>
      <c r="M823" s="11">
        <v>6</v>
      </c>
      <c r="N823" s="8">
        <v>81.13</v>
      </c>
      <c r="O823" s="9">
        <v>0.05</v>
      </c>
      <c r="P823" s="8">
        <v>39.409999999999997</v>
      </c>
      <c r="Q823" s="8">
        <v>462.44099999999997</v>
      </c>
      <c r="R823" s="8">
        <v>236.45999999999998</v>
      </c>
      <c r="S823" s="8">
        <v>225.98099999999999</v>
      </c>
      <c r="T823" s="10">
        <v>0.48866990599881932</v>
      </c>
      <c r="U823" s="7"/>
      <c r="V823" s="10"/>
      <c r="W823" s="11"/>
      <c r="X823" s="10"/>
    </row>
    <row r="824" spans="1:24" ht="15.6">
      <c r="A824" s="4">
        <v>2172</v>
      </c>
      <c r="B824" s="5">
        <v>46157</v>
      </c>
      <c r="C824" s="1">
        <f t="shared" si="24"/>
        <v>2026</v>
      </c>
      <c r="D824" s="1" t="str">
        <f>"Q" &amp;ROUNDUP(MONTH(SalesDataTable[[#This Row],[Order Date]])/3,0)</f>
        <v>Q2</v>
      </c>
      <c r="E824" s="1">
        <f t="shared" si="25"/>
        <v>5</v>
      </c>
      <c r="F824" s="1" t="str">
        <f>TEXT(SalesDataTable[[#This Row],[Order Date]],"MMM")</f>
        <v>May</v>
      </c>
      <c r="G824" s="6" t="s">
        <v>28</v>
      </c>
      <c r="H824" s="6" t="s">
        <v>56</v>
      </c>
      <c r="I824" s="6" t="s">
        <v>25</v>
      </c>
      <c r="J824" s="6" t="s">
        <v>33</v>
      </c>
      <c r="K824" s="6" t="s">
        <v>31</v>
      </c>
      <c r="L824" s="6" t="s">
        <v>32</v>
      </c>
      <c r="M824" s="11">
        <v>6</v>
      </c>
      <c r="N824" s="8">
        <v>37.1</v>
      </c>
      <c r="O824" s="9">
        <v>0.1</v>
      </c>
      <c r="P824" s="8">
        <v>13.63</v>
      </c>
      <c r="Q824" s="8">
        <v>200.34000000000003</v>
      </c>
      <c r="R824" s="8">
        <v>81.78</v>
      </c>
      <c r="S824" s="8">
        <v>118.56000000000003</v>
      </c>
      <c r="T824" s="10">
        <v>0.59179395028451642</v>
      </c>
      <c r="U824" s="7"/>
      <c r="V824" s="10"/>
      <c r="W824" s="11"/>
      <c r="X824" s="10"/>
    </row>
    <row r="825" spans="1:24" ht="15.6">
      <c r="A825" s="4">
        <v>2977</v>
      </c>
      <c r="B825" s="5">
        <v>46157</v>
      </c>
      <c r="C825" s="1">
        <f t="shared" si="24"/>
        <v>2026</v>
      </c>
      <c r="D825" s="1" t="str">
        <f>"Q" &amp;ROUNDUP(MONTH(SalesDataTable[[#This Row],[Order Date]])/3,0)</f>
        <v>Q2</v>
      </c>
      <c r="E825" s="1">
        <f t="shared" si="25"/>
        <v>5</v>
      </c>
      <c r="F825" s="1" t="str">
        <f>TEXT(SalesDataTable[[#This Row],[Order Date]],"MMM")</f>
        <v>May</v>
      </c>
      <c r="G825" s="6" t="s">
        <v>23</v>
      </c>
      <c r="H825" s="6" t="s">
        <v>66</v>
      </c>
      <c r="I825" s="6" t="s">
        <v>25</v>
      </c>
      <c r="J825" s="6" t="s">
        <v>33</v>
      </c>
      <c r="K825" s="6" t="s">
        <v>31</v>
      </c>
      <c r="L825" s="6" t="s">
        <v>32</v>
      </c>
      <c r="M825" s="11">
        <v>6</v>
      </c>
      <c r="N825" s="8">
        <v>35.92</v>
      </c>
      <c r="O825" s="9">
        <v>0.15</v>
      </c>
      <c r="P825" s="8">
        <v>13.3</v>
      </c>
      <c r="Q825" s="8">
        <v>183.19200000000001</v>
      </c>
      <c r="R825" s="8">
        <v>79.800000000000011</v>
      </c>
      <c r="S825" s="8">
        <v>103.392</v>
      </c>
      <c r="T825" s="10">
        <v>0.56439145814227687</v>
      </c>
      <c r="U825" s="7"/>
      <c r="V825" s="10"/>
      <c r="W825" s="11"/>
      <c r="X825" s="10"/>
    </row>
    <row r="826" spans="1:24" ht="15.6">
      <c r="A826" s="4">
        <v>3531</v>
      </c>
      <c r="B826" s="5">
        <v>46157</v>
      </c>
      <c r="C826" s="1">
        <f t="shared" si="24"/>
        <v>2026</v>
      </c>
      <c r="D826" s="1" t="str">
        <f>"Q" &amp;ROUNDUP(MONTH(SalesDataTable[[#This Row],[Order Date]])/3,0)</f>
        <v>Q2</v>
      </c>
      <c r="E826" s="1">
        <f t="shared" si="25"/>
        <v>5</v>
      </c>
      <c r="F826" s="1" t="str">
        <f>TEXT(SalesDataTable[[#This Row],[Order Date]],"MMM")</f>
        <v>May</v>
      </c>
      <c r="G826" s="6" t="s">
        <v>37</v>
      </c>
      <c r="H826" s="6" t="s">
        <v>64</v>
      </c>
      <c r="I826" s="6" t="s">
        <v>36</v>
      </c>
      <c r="J826" s="6" t="s">
        <v>33</v>
      </c>
      <c r="K826" s="6" t="s">
        <v>51</v>
      </c>
      <c r="L826" s="6" t="s">
        <v>59</v>
      </c>
      <c r="M826" s="11">
        <v>4</v>
      </c>
      <c r="N826" s="8">
        <v>36.21</v>
      </c>
      <c r="O826" s="9">
        <v>0</v>
      </c>
      <c r="P826" s="8">
        <v>14.3</v>
      </c>
      <c r="Q826" s="8">
        <v>144.84</v>
      </c>
      <c r="R826" s="8">
        <v>57.2</v>
      </c>
      <c r="S826" s="8">
        <v>87.64</v>
      </c>
      <c r="T826" s="10">
        <v>0.60508146920740125</v>
      </c>
      <c r="U826" s="7"/>
      <c r="V826" s="10"/>
      <c r="W826" s="11"/>
      <c r="X826" s="10"/>
    </row>
    <row r="827" spans="1:24" ht="15.6">
      <c r="A827" s="4">
        <v>3881</v>
      </c>
      <c r="B827" s="5">
        <v>46157</v>
      </c>
      <c r="C827" s="1">
        <f t="shared" si="24"/>
        <v>2026</v>
      </c>
      <c r="D827" s="1" t="str">
        <f>"Q" &amp;ROUNDUP(MONTH(SalesDataTable[[#This Row],[Order Date]])/3,0)</f>
        <v>Q2</v>
      </c>
      <c r="E827" s="1">
        <f t="shared" si="25"/>
        <v>5</v>
      </c>
      <c r="F827" s="1" t="str">
        <f>TEXT(SalesDataTable[[#This Row],[Order Date]],"MMM")</f>
        <v>May</v>
      </c>
      <c r="G827" s="6" t="s">
        <v>28</v>
      </c>
      <c r="H827" s="6" t="s">
        <v>56</v>
      </c>
      <c r="I827" s="6" t="s">
        <v>19</v>
      </c>
      <c r="J827" s="6" t="s">
        <v>33</v>
      </c>
      <c r="K827" s="6" t="s">
        <v>26</v>
      </c>
      <c r="L827" s="6" t="s">
        <v>63</v>
      </c>
      <c r="M827" s="11">
        <v>3</v>
      </c>
      <c r="N827" s="8">
        <v>73.03</v>
      </c>
      <c r="O827" s="9">
        <v>0.05</v>
      </c>
      <c r="P827" s="8">
        <v>33.200000000000003</v>
      </c>
      <c r="Q827" s="8">
        <v>208.13550000000001</v>
      </c>
      <c r="R827" s="8">
        <v>99.600000000000009</v>
      </c>
      <c r="S827" s="8">
        <v>108.5355</v>
      </c>
      <c r="T827" s="10">
        <v>0.52146558371829888</v>
      </c>
      <c r="U827" s="7"/>
      <c r="V827" s="10"/>
      <c r="W827" s="11"/>
      <c r="X827" s="10"/>
    </row>
    <row r="828" spans="1:24" ht="15.6">
      <c r="A828" s="4">
        <v>4469</v>
      </c>
      <c r="B828" s="5">
        <v>46157</v>
      </c>
      <c r="C828" s="1">
        <f t="shared" si="24"/>
        <v>2026</v>
      </c>
      <c r="D828" s="1" t="str">
        <f>"Q" &amp;ROUNDUP(MONTH(SalesDataTable[[#This Row],[Order Date]])/3,0)</f>
        <v>Q2</v>
      </c>
      <c r="E828" s="1">
        <f t="shared" si="25"/>
        <v>5</v>
      </c>
      <c r="F828" s="1" t="str">
        <f>TEXT(SalesDataTable[[#This Row],[Order Date]],"MMM")</f>
        <v>May</v>
      </c>
      <c r="G828" s="6" t="s">
        <v>28</v>
      </c>
      <c r="H828" s="6" t="s">
        <v>42</v>
      </c>
      <c r="I828" s="6" t="s">
        <v>36</v>
      </c>
      <c r="J828" s="6" t="s">
        <v>20</v>
      </c>
      <c r="K828" s="6" t="s">
        <v>21</v>
      </c>
      <c r="L828" s="6" t="s">
        <v>22</v>
      </c>
      <c r="M828" s="11">
        <v>2</v>
      </c>
      <c r="N828" s="8">
        <v>80.81</v>
      </c>
      <c r="O828" s="9">
        <v>0</v>
      </c>
      <c r="P828" s="8">
        <v>42.53</v>
      </c>
      <c r="Q828" s="8">
        <v>161.62</v>
      </c>
      <c r="R828" s="8">
        <v>85.06</v>
      </c>
      <c r="S828" s="8">
        <v>76.56</v>
      </c>
      <c r="T828" s="10">
        <v>0.47370374953594852</v>
      </c>
      <c r="U828" s="7"/>
      <c r="V828" s="10"/>
      <c r="W828" s="11"/>
      <c r="X828" s="10"/>
    </row>
    <row r="829" spans="1:24" ht="15.6">
      <c r="A829" s="4">
        <v>5037</v>
      </c>
      <c r="B829" s="5">
        <v>46157</v>
      </c>
      <c r="C829" s="1">
        <f t="shared" si="24"/>
        <v>2026</v>
      </c>
      <c r="D829" s="1" t="str">
        <f>"Q" &amp;ROUNDUP(MONTH(SalesDataTable[[#This Row],[Order Date]])/3,0)</f>
        <v>Q2</v>
      </c>
      <c r="E829" s="1">
        <f t="shared" si="25"/>
        <v>5</v>
      </c>
      <c r="F829" s="1" t="str">
        <f>TEXT(SalesDataTable[[#This Row],[Order Date]],"MMM")</f>
        <v>May</v>
      </c>
      <c r="G829" s="6" t="s">
        <v>23</v>
      </c>
      <c r="H829" s="6" t="s">
        <v>58</v>
      </c>
      <c r="I829" s="6" t="s">
        <v>19</v>
      </c>
      <c r="J829" s="6" t="s">
        <v>30</v>
      </c>
      <c r="K829" s="6" t="s">
        <v>21</v>
      </c>
      <c r="L829" s="6" t="s">
        <v>39</v>
      </c>
      <c r="M829" s="11">
        <v>1</v>
      </c>
      <c r="N829" s="8">
        <v>51.53</v>
      </c>
      <c r="O829" s="9">
        <v>0.1</v>
      </c>
      <c r="P829" s="8">
        <v>23.06</v>
      </c>
      <c r="Q829" s="8">
        <v>46.377000000000002</v>
      </c>
      <c r="R829" s="8">
        <v>23.06</v>
      </c>
      <c r="S829" s="8">
        <v>23.317000000000004</v>
      </c>
      <c r="T829" s="10">
        <v>0.50277076999374692</v>
      </c>
      <c r="U829" s="7"/>
      <c r="V829" s="10"/>
      <c r="W829" s="11"/>
      <c r="X829" s="10"/>
    </row>
    <row r="830" spans="1:24" ht="15.6">
      <c r="A830" s="4">
        <v>35</v>
      </c>
      <c r="B830" s="5">
        <v>46158</v>
      </c>
      <c r="C830" s="1">
        <f t="shared" si="24"/>
        <v>2026</v>
      </c>
      <c r="D830" s="1" t="str">
        <f>"Q" &amp;ROUNDUP(MONTH(SalesDataTable[[#This Row],[Order Date]])/3,0)</f>
        <v>Q2</v>
      </c>
      <c r="E830" s="1">
        <f t="shared" si="25"/>
        <v>5</v>
      </c>
      <c r="F830" s="1" t="str">
        <f>TEXT(SalesDataTable[[#This Row],[Order Date]],"MMM")</f>
        <v>May</v>
      </c>
      <c r="G830" s="6" t="s">
        <v>37</v>
      </c>
      <c r="H830" s="6" t="s">
        <v>64</v>
      </c>
      <c r="I830" s="6" t="s">
        <v>25</v>
      </c>
      <c r="J830" s="6" t="s">
        <v>33</v>
      </c>
      <c r="K830" s="6" t="s">
        <v>40</v>
      </c>
      <c r="L830" s="6" t="s">
        <v>57</v>
      </c>
      <c r="M830" s="11">
        <v>5</v>
      </c>
      <c r="N830" s="8">
        <v>81.75</v>
      </c>
      <c r="O830" s="9">
        <v>0.05</v>
      </c>
      <c r="P830" s="8">
        <v>39.159999999999997</v>
      </c>
      <c r="Q830" s="8">
        <v>388.3125</v>
      </c>
      <c r="R830" s="8">
        <v>195.79999999999998</v>
      </c>
      <c r="S830" s="8">
        <v>192.51250000000002</v>
      </c>
      <c r="T830" s="10">
        <v>0.49576694028649609</v>
      </c>
      <c r="U830" s="7"/>
      <c r="V830" s="10"/>
      <c r="W830" s="11"/>
      <c r="X830" s="10"/>
    </row>
    <row r="831" spans="1:24" ht="15.6">
      <c r="A831" s="4">
        <v>226</v>
      </c>
      <c r="B831" s="5">
        <v>46158</v>
      </c>
      <c r="C831" s="1">
        <f t="shared" si="24"/>
        <v>2026</v>
      </c>
      <c r="D831" s="1" t="str">
        <f>"Q" &amp;ROUNDUP(MONTH(SalesDataTable[[#This Row],[Order Date]])/3,0)</f>
        <v>Q2</v>
      </c>
      <c r="E831" s="1">
        <f t="shared" si="25"/>
        <v>5</v>
      </c>
      <c r="F831" s="1" t="str">
        <f>TEXT(SalesDataTable[[#This Row],[Order Date]],"MMM")</f>
        <v>May</v>
      </c>
      <c r="G831" s="6" t="s">
        <v>28</v>
      </c>
      <c r="H831" s="6" t="s">
        <v>56</v>
      </c>
      <c r="I831" s="6" t="s">
        <v>19</v>
      </c>
      <c r="J831" s="6" t="s">
        <v>30</v>
      </c>
      <c r="K831" s="6" t="s">
        <v>31</v>
      </c>
      <c r="L831" s="6" t="s">
        <v>65</v>
      </c>
      <c r="M831" s="11">
        <v>1</v>
      </c>
      <c r="N831" s="8">
        <v>165.99</v>
      </c>
      <c r="O831" s="9">
        <v>0.1</v>
      </c>
      <c r="P831" s="8">
        <v>89.9</v>
      </c>
      <c r="Q831" s="8">
        <v>149.39100000000002</v>
      </c>
      <c r="R831" s="8">
        <v>89.9</v>
      </c>
      <c r="S831" s="8">
        <v>59.491000000000014</v>
      </c>
      <c r="T831" s="10">
        <v>0.3982234538894579</v>
      </c>
      <c r="U831" s="7"/>
      <c r="V831" s="10"/>
      <c r="W831" s="11"/>
      <c r="X831" s="10"/>
    </row>
    <row r="832" spans="1:24" ht="15.6">
      <c r="A832" s="4">
        <v>1713</v>
      </c>
      <c r="B832" s="5">
        <v>46158</v>
      </c>
      <c r="C832" s="1">
        <f t="shared" si="24"/>
        <v>2026</v>
      </c>
      <c r="D832" s="1" t="str">
        <f>"Q" &amp;ROUNDUP(MONTH(SalesDataTable[[#This Row],[Order Date]])/3,0)</f>
        <v>Q2</v>
      </c>
      <c r="E832" s="1">
        <f t="shared" si="25"/>
        <v>5</v>
      </c>
      <c r="F832" s="1" t="str">
        <f>TEXT(SalesDataTable[[#This Row],[Order Date]],"MMM")</f>
        <v>May</v>
      </c>
      <c r="G832" s="6" t="s">
        <v>17</v>
      </c>
      <c r="H832" s="6" t="s">
        <v>67</v>
      </c>
      <c r="I832" s="6" t="s">
        <v>36</v>
      </c>
      <c r="J832" s="6" t="s">
        <v>30</v>
      </c>
      <c r="K832" s="6" t="s">
        <v>40</v>
      </c>
      <c r="L832" s="6" t="s">
        <v>68</v>
      </c>
      <c r="M832" s="11">
        <v>2</v>
      </c>
      <c r="N832" s="8">
        <v>121.22</v>
      </c>
      <c r="O832" s="9">
        <v>0</v>
      </c>
      <c r="P832" s="8">
        <v>60.38</v>
      </c>
      <c r="Q832" s="8">
        <v>242.44</v>
      </c>
      <c r="R832" s="8">
        <v>120.76</v>
      </c>
      <c r="S832" s="8">
        <v>121.67999999999999</v>
      </c>
      <c r="T832" s="10">
        <v>0.50189737667051637</v>
      </c>
      <c r="U832" s="7"/>
      <c r="V832" s="10"/>
      <c r="W832" s="11"/>
      <c r="X832" s="10"/>
    </row>
    <row r="833" spans="1:24" ht="15.6">
      <c r="A833" s="4">
        <v>2320</v>
      </c>
      <c r="B833" s="5">
        <v>46158</v>
      </c>
      <c r="C833" s="1">
        <f t="shared" si="24"/>
        <v>2026</v>
      </c>
      <c r="D833" s="1" t="str">
        <f>"Q" &amp;ROUNDUP(MONTH(SalesDataTable[[#This Row],[Order Date]])/3,0)</f>
        <v>Q2</v>
      </c>
      <c r="E833" s="1">
        <f t="shared" si="25"/>
        <v>5</v>
      </c>
      <c r="F833" s="1" t="str">
        <f>TEXT(SalesDataTable[[#This Row],[Order Date]],"MMM")</f>
        <v>May</v>
      </c>
      <c r="G833" s="6" t="s">
        <v>23</v>
      </c>
      <c r="H833" s="6" t="s">
        <v>60</v>
      </c>
      <c r="I833" s="6" t="s">
        <v>36</v>
      </c>
      <c r="J833" s="6" t="s">
        <v>33</v>
      </c>
      <c r="K833" s="6" t="s">
        <v>31</v>
      </c>
      <c r="L833" s="6" t="s">
        <v>61</v>
      </c>
      <c r="M833" s="11">
        <v>2</v>
      </c>
      <c r="N833" s="8">
        <v>131.1</v>
      </c>
      <c r="O833" s="9">
        <v>0</v>
      </c>
      <c r="P833" s="8">
        <v>65.55</v>
      </c>
      <c r="Q833" s="8">
        <v>262.2</v>
      </c>
      <c r="R833" s="8">
        <v>131.1</v>
      </c>
      <c r="S833" s="8">
        <v>131.1</v>
      </c>
      <c r="T833" s="10">
        <v>0.5</v>
      </c>
      <c r="U833" s="7"/>
      <c r="V833" s="10"/>
      <c r="W833" s="11"/>
      <c r="X833" s="10"/>
    </row>
    <row r="834" spans="1:24" ht="15.6">
      <c r="A834" s="4">
        <v>2496</v>
      </c>
      <c r="B834" s="5">
        <v>46158</v>
      </c>
      <c r="C834" s="1">
        <f t="shared" si="24"/>
        <v>2026</v>
      </c>
      <c r="D834" s="1" t="str">
        <f>"Q" &amp;ROUNDUP(MONTH(SalesDataTable[[#This Row],[Order Date]])/3,0)</f>
        <v>Q2</v>
      </c>
      <c r="E834" s="1">
        <f t="shared" si="25"/>
        <v>5</v>
      </c>
      <c r="F834" s="1" t="str">
        <f>TEXT(SalesDataTable[[#This Row],[Order Date]],"MMM")</f>
        <v>May</v>
      </c>
      <c r="G834" s="6" t="s">
        <v>23</v>
      </c>
      <c r="H834" s="6" t="s">
        <v>44</v>
      </c>
      <c r="I834" s="6" t="s">
        <v>19</v>
      </c>
      <c r="J834" s="6" t="s">
        <v>20</v>
      </c>
      <c r="K834" s="6" t="s">
        <v>31</v>
      </c>
      <c r="L834" s="6" t="s">
        <v>49</v>
      </c>
      <c r="M834" s="11">
        <v>2</v>
      </c>
      <c r="N834" s="8">
        <v>46.44</v>
      </c>
      <c r="O834" s="9">
        <v>0</v>
      </c>
      <c r="P834" s="8">
        <v>18.63</v>
      </c>
      <c r="Q834" s="8">
        <v>92.88</v>
      </c>
      <c r="R834" s="8">
        <v>37.26</v>
      </c>
      <c r="S834" s="8">
        <v>55.62</v>
      </c>
      <c r="T834" s="10">
        <v>0.59883720930232553</v>
      </c>
      <c r="U834" s="7"/>
      <c r="V834" s="10"/>
      <c r="W834" s="11"/>
      <c r="X834" s="10"/>
    </row>
    <row r="835" spans="1:24" ht="15.6">
      <c r="A835" s="4">
        <v>2504</v>
      </c>
      <c r="B835" s="5">
        <v>46158</v>
      </c>
      <c r="C835" s="1">
        <f t="shared" ref="C835:C898" si="26">YEAR(B835)</f>
        <v>2026</v>
      </c>
      <c r="D835" s="1" t="str">
        <f>"Q" &amp;ROUNDUP(MONTH(SalesDataTable[[#This Row],[Order Date]])/3,0)</f>
        <v>Q2</v>
      </c>
      <c r="E835" s="1">
        <f t="shared" ref="E835:E898" si="27">MONTH(B835)</f>
        <v>5</v>
      </c>
      <c r="F835" s="1" t="str">
        <f>TEXT(SalesDataTable[[#This Row],[Order Date]],"MMM")</f>
        <v>May</v>
      </c>
      <c r="G835" s="6" t="s">
        <v>37</v>
      </c>
      <c r="H835" s="6" t="s">
        <v>48</v>
      </c>
      <c r="I835" s="6" t="s">
        <v>19</v>
      </c>
      <c r="J835" s="6" t="s">
        <v>30</v>
      </c>
      <c r="K835" s="6" t="s">
        <v>31</v>
      </c>
      <c r="L835" s="6" t="s">
        <v>32</v>
      </c>
      <c r="M835" s="11">
        <v>1</v>
      </c>
      <c r="N835" s="8">
        <v>36.659999999999997</v>
      </c>
      <c r="O835" s="9">
        <v>0</v>
      </c>
      <c r="P835" s="8">
        <v>13.61</v>
      </c>
      <c r="Q835" s="8">
        <v>36.659999999999997</v>
      </c>
      <c r="R835" s="8">
        <v>13.61</v>
      </c>
      <c r="S835" s="8">
        <v>23.049999999999997</v>
      </c>
      <c r="T835" s="10">
        <v>0.62875068194217132</v>
      </c>
      <c r="U835" s="7"/>
      <c r="V835" s="10"/>
      <c r="W835" s="11"/>
      <c r="X835" s="10"/>
    </row>
    <row r="836" spans="1:24" ht="15.6">
      <c r="A836" s="4">
        <v>2598</v>
      </c>
      <c r="B836" s="5">
        <v>46158</v>
      </c>
      <c r="C836" s="1">
        <f t="shared" si="26"/>
        <v>2026</v>
      </c>
      <c r="D836" s="1" t="str">
        <f>"Q" &amp;ROUNDUP(MONTH(SalesDataTable[[#This Row],[Order Date]])/3,0)</f>
        <v>Q2</v>
      </c>
      <c r="E836" s="1">
        <f t="shared" si="27"/>
        <v>5</v>
      </c>
      <c r="F836" s="1" t="str">
        <f>TEXT(SalesDataTable[[#This Row],[Order Date]],"MMM")</f>
        <v>May</v>
      </c>
      <c r="G836" s="6" t="s">
        <v>37</v>
      </c>
      <c r="H836" s="6" t="s">
        <v>50</v>
      </c>
      <c r="I836" s="6" t="s">
        <v>19</v>
      </c>
      <c r="J836" s="6" t="s">
        <v>30</v>
      </c>
      <c r="K836" s="6" t="s">
        <v>26</v>
      </c>
      <c r="L836" s="6" t="s">
        <v>54</v>
      </c>
      <c r="M836" s="11">
        <v>5</v>
      </c>
      <c r="N836" s="8">
        <v>156.16999999999999</v>
      </c>
      <c r="O836" s="9">
        <v>0.1</v>
      </c>
      <c r="P836" s="8">
        <v>80.59</v>
      </c>
      <c r="Q836" s="8">
        <v>702.76499999999999</v>
      </c>
      <c r="R836" s="8">
        <v>402.95000000000005</v>
      </c>
      <c r="S836" s="8">
        <v>299.81499999999994</v>
      </c>
      <c r="T836" s="10">
        <v>0.42662198601239382</v>
      </c>
      <c r="U836" s="7"/>
      <c r="V836" s="10"/>
      <c r="W836" s="11"/>
      <c r="X836" s="10"/>
    </row>
    <row r="837" spans="1:24" ht="15.6">
      <c r="A837" s="4">
        <v>2600</v>
      </c>
      <c r="B837" s="5">
        <v>46158</v>
      </c>
      <c r="C837" s="1">
        <f t="shared" si="26"/>
        <v>2026</v>
      </c>
      <c r="D837" s="1" t="str">
        <f>"Q" &amp;ROUNDUP(MONTH(SalesDataTable[[#This Row],[Order Date]])/3,0)</f>
        <v>Q2</v>
      </c>
      <c r="E837" s="1">
        <f t="shared" si="27"/>
        <v>5</v>
      </c>
      <c r="F837" s="1" t="str">
        <f>TEXT(SalesDataTable[[#This Row],[Order Date]],"MMM")</f>
        <v>May</v>
      </c>
      <c r="G837" s="6" t="s">
        <v>23</v>
      </c>
      <c r="H837" s="6" t="s">
        <v>60</v>
      </c>
      <c r="I837" s="6" t="s">
        <v>36</v>
      </c>
      <c r="J837" s="6" t="s">
        <v>30</v>
      </c>
      <c r="K837" s="6" t="s">
        <v>31</v>
      </c>
      <c r="L837" s="6" t="s">
        <v>32</v>
      </c>
      <c r="M837" s="11">
        <v>1</v>
      </c>
      <c r="N837" s="8">
        <v>35.97</v>
      </c>
      <c r="O837" s="9">
        <v>0.1</v>
      </c>
      <c r="P837" s="8">
        <v>13.54</v>
      </c>
      <c r="Q837" s="8">
        <v>32.372999999999998</v>
      </c>
      <c r="R837" s="8">
        <v>13.54</v>
      </c>
      <c r="S837" s="8">
        <v>18.832999999999998</v>
      </c>
      <c r="T837" s="10">
        <v>0.58175022395205878</v>
      </c>
      <c r="U837" s="7"/>
      <c r="V837" s="10"/>
      <c r="W837" s="11"/>
      <c r="X837" s="10"/>
    </row>
    <row r="838" spans="1:24" ht="15.6">
      <c r="A838" s="4">
        <v>2856</v>
      </c>
      <c r="B838" s="5">
        <v>46158</v>
      </c>
      <c r="C838" s="1">
        <f t="shared" si="26"/>
        <v>2026</v>
      </c>
      <c r="D838" s="1" t="str">
        <f>"Q" &amp;ROUNDUP(MONTH(SalesDataTable[[#This Row],[Order Date]])/3,0)</f>
        <v>Q2</v>
      </c>
      <c r="E838" s="1">
        <f t="shared" si="27"/>
        <v>5</v>
      </c>
      <c r="F838" s="1" t="str">
        <f>TEXT(SalesDataTable[[#This Row],[Order Date]],"MMM")</f>
        <v>May</v>
      </c>
      <c r="G838" s="6" t="s">
        <v>23</v>
      </c>
      <c r="H838" s="6" t="s">
        <v>58</v>
      </c>
      <c r="I838" s="6" t="s">
        <v>25</v>
      </c>
      <c r="J838" s="6" t="s">
        <v>33</v>
      </c>
      <c r="K838" s="6" t="s">
        <v>51</v>
      </c>
      <c r="L838" s="6" t="s">
        <v>55</v>
      </c>
      <c r="M838" s="11">
        <v>4</v>
      </c>
      <c r="N838" s="8">
        <v>125.11</v>
      </c>
      <c r="O838" s="9">
        <v>0.15</v>
      </c>
      <c r="P838" s="8">
        <v>70.010000000000005</v>
      </c>
      <c r="Q838" s="8">
        <v>425.37399999999997</v>
      </c>
      <c r="R838" s="8">
        <v>280.04000000000002</v>
      </c>
      <c r="S838" s="8">
        <v>145.33399999999995</v>
      </c>
      <c r="T838" s="10">
        <v>0.34166169065340135</v>
      </c>
      <c r="U838" s="7"/>
      <c r="V838" s="10"/>
      <c r="W838" s="11"/>
      <c r="X838" s="10"/>
    </row>
    <row r="839" spans="1:24" ht="15.6">
      <c r="A839" s="4">
        <v>3478</v>
      </c>
      <c r="B839" s="5">
        <v>46158</v>
      </c>
      <c r="C839" s="1">
        <f t="shared" si="26"/>
        <v>2026</v>
      </c>
      <c r="D839" s="1" t="str">
        <f>"Q" &amp;ROUNDUP(MONTH(SalesDataTable[[#This Row],[Order Date]])/3,0)</f>
        <v>Q2</v>
      </c>
      <c r="E839" s="1">
        <f t="shared" si="27"/>
        <v>5</v>
      </c>
      <c r="F839" s="1" t="str">
        <f>TEXT(SalesDataTable[[#This Row],[Order Date]],"MMM")</f>
        <v>May</v>
      </c>
      <c r="G839" s="6" t="s">
        <v>37</v>
      </c>
      <c r="H839" s="6" t="s">
        <v>50</v>
      </c>
      <c r="I839" s="6" t="s">
        <v>19</v>
      </c>
      <c r="J839" s="6" t="s">
        <v>30</v>
      </c>
      <c r="K839" s="6" t="s">
        <v>51</v>
      </c>
      <c r="L839" s="6" t="s">
        <v>59</v>
      </c>
      <c r="M839" s="11">
        <v>4</v>
      </c>
      <c r="N839" s="8">
        <v>36.29</v>
      </c>
      <c r="O839" s="9">
        <v>0.1</v>
      </c>
      <c r="P839" s="8">
        <v>13.77</v>
      </c>
      <c r="Q839" s="8">
        <v>130.64400000000001</v>
      </c>
      <c r="R839" s="8">
        <v>55.08</v>
      </c>
      <c r="S839" s="8">
        <v>75.564000000000007</v>
      </c>
      <c r="T839" s="10">
        <v>0.57839625241113257</v>
      </c>
      <c r="U839" s="7"/>
      <c r="V839" s="10"/>
      <c r="W839" s="11"/>
      <c r="X839" s="10"/>
    </row>
    <row r="840" spans="1:24" ht="15.6">
      <c r="A840" s="4">
        <v>3599</v>
      </c>
      <c r="B840" s="5">
        <v>46158</v>
      </c>
      <c r="C840" s="1">
        <f t="shared" si="26"/>
        <v>2026</v>
      </c>
      <c r="D840" s="1" t="str">
        <f>"Q" &amp;ROUNDUP(MONTH(SalesDataTable[[#This Row],[Order Date]])/3,0)</f>
        <v>Q2</v>
      </c>
      <c r="E840" s="1">
        <f t="shared" si="27"/>
        <v>5</v>
      </c>
      <c r="F840" s="1" t="str">
        <f>TEXT(SalesDataTable[[#This Row],[Order Date]],"MMM")</f>
        <v>May</v>
      </c>
      <c r="G840" s="6" t="s">
        <v>23</v>
      </c>
      <c r="H840" s="6" t="s">
        <v>44</v>
      </c>
      <c r="I840" s="6" t="s">
        <v>19</v>
      </c>
      <c r="J840" s="6" t="s">
        <v>30</v>
      </c>
      <c r="K840" s="6" t="s">
        <v>26</v>
      </c>
      <c r="L840" s="6" t="s">
        <v>34</v>
      </c>
      <c r="M840" s="11">
        <v>4</v>
      </c>
      <c r="N840" s="8">
        <v>143.34</v>
      </c>
      <c r="O840" s="9">
        <v>0</v>
      </c>
      <c r="P840" s="8">
        <v>80.55</v>
      </c>
      <c r="Q840" s="8">
        <v>573.36</v>
      </c>
      <c r="R840" s="8">
        <v>322.2</v>
      </c>
      <c r="S840" s="8">
        <v>251.16000000000003</v>
      </c>
      <c r="T840" s="10">
        <v>0.43804939305148599</v>
      </c>
      <c r="U840" s="7"/>
      <c r="V840" s="10"/>
      <c r="W840" s="11"/>
      <c r="X840" s="10"/>
    </row>
    <row r="841" spans="1:24" ht="15.6">
      <c r="A841" s="4">
        <v>282</v>
      </c>
      <c r="B841" s="5">
        <v>46159</v>
      </c>
      <c r="C841" s="1">
        <f t="shared" si="26"/>
        <v>2026</v>
      </c>
      <c r="D841" s="1" t="str">
        <f>"Q" &amp;ROUNDUP(MONTH(SalesDataTable[[#This Row],[Order Date]])/3,0)</f>
        <v>Q2</v>
      </c>
      <c r="E841" s="1">
        <f t="shared" si="27"/>
        <v>5</v>
      </c>
      <c r="F841" s="1" t="str">
        <f>TEXT(SalesDataTable[[#This Row],[Order Date]],"MMM")</f>
        <v>May</v>
      </c>
      <c r="G841" s="6" t="s">
        <v>23</v>
      </c>
      <c r="H841" s="6" t="s">
        <v>60</v>
      </c>
      <c r="I841" s="6" t="s">
        <v>45</v>
      </c>
      <c r="J841" s="6" t="s">
        <v>30</v>
      </c>
      <c r="K841" s="6" t="s">
        <v>21</v>
      </c>
      <c r="L841" s="6" t="s">
        <v>39</v>
      </c>
      <c r="M841" s="11">
        <v>3</v>
      </c>
      <c r="N841" s="8">
        <v>51.68</v>
      </c>
      <c r="O841" s="9">
        <v>0</v>
      </c>
      <c r="P841" s="8">
        <v>22.4</v>
      </c>
      <c r="Q841" s="8">
        <v>155.04</v>
      </c>
      <c r="R841" s="8">
        <v>67.199999999999989</v>
      </c>
      <c r="S841" s="8">
        <v>87.84</v>
      </c>
      <c r="T841" s="10">
        <v>0.56656346749226016</v>
      </c>
      <c r="U841" s="7"/>
      <c r="V841" s="10"/>
      <c r="W841" s="11"/>
      <c r="X841" s="10"/>
    </row>
    <row r="842" spans="1:24" ht="15.6">
      <c r="A842" s="4">
        <v>980</v>
      </c>
      <c r="B842" s="5">
        <v>46159</v>
      </c>
      <c r="C842" s="1">
        <f t="shared" si="26"/>
        <v>2026</v>
      </c>
      <c r="D842" s="1" t="str">
        <f>"Q" &amp;ROUNDUP(MONTH(SalesDataTable[[#This Row],[Order Date]])/3,0)</f>
        <v>Q2</v>
      </c>
      <c r="E842" s="1">
        <f t="shared" si="27"/>
        <v>5</v>
      </c>
      <c r="F842" s="1" t="str">
        <f>TEXT(SalesDataTable[[#This Row],[Order Date]],"MMM")</f>
        <v>May</v>
      </c>
      <c r="G842" s="6" t="s">
        <v>37</v>
      </c>
      <c r="H842" s="6" t="s">
        <v>48</v>
      </c>
      <c r="I842" s="6" t="s">
        <v>19</v>
      </c>
      <c r="J842" s="6" t="s">
        <v>20</v>
      </c>
      <c r="K842" s="6" t="s">
        <v>31</v>
      </c>
      <c r="L842" s="6" t="s">
        <v>49</v>
      </c>
      <c r="M842" s="11">
        <v>1</v>
      </c>
      <c r="N842" s="8">
        <v>46.84</v>
      </c>
      <c r="O842" s="9">
        <v>0</v>
      </c>
      <c r="P842" s="8">
        <v>17.93</v>
      </c>
      <c r="Q842" s="8">
        <v>46.84</v>
      </c>
      <c r="R842" s="8">
        <v>17.93</v>
      </c>
      <c r="S842" s="8">
        <v>28.910000000000004</v>
      </c>
      <c r="T842" s="10">
        <v>0.61720751494449189</v>
      </c>
      <c r="U842" s="7"/>
      <c r="V842" s="10"/>
      <c r="W842" s="11"/>
      <c r="X842" s="10"/>
    </row>
    <row r="843" spans="1:24" ht="15.6">
      <c r="A843" s="4">
        <v>1155</v>
      </c>
      <c r="B843" s="5">
        <v>46159</v>
      </c>
      <c r="C843" s="1">
        <f t="shared" si="26"/>
        <v>2026</v>
      </c>
      <c r="D843" s="1" t="str">
        <f>"Q" &amp;ROUNDUP(MONTH(SalesDataTable[[#This Row],[Order Date]])/3,0)</f>
        <v>Q2</v>
      </c>
      <c r="E843" s="1">
        <f t="shared" si="27"/>
        <v>5</v>
      </c>
      <c r="F843" s="1" t="str">
        <f>TEXT(SalesDataTable[[#This Row],[Order Date]],"MMM")</f>
        <v>May</v>
      </c>
      <c r="G843" s="6" t="s">
        <v>28</v>
      </c>
      <c r="H843" s="6" t="s">
        <v>29</v>
      </c>
      <c r="I843" s="6" t="s">
        <v>45</v>
      </c>
      <c r="J843" s="6" t="s">
        <v>30</v>
      </c>
      <c r="K843" s="6" t="s">
        <v>26</v>
      </c>
      <c r="L843" s="6" t="s">
        <v>63</v>
      </c>
      <c r="M843" s="11">
        <v>5</v>
      </c>
      <c r="N843" s="8">
        <v>72.900000000000006</v>
      </c>
      <c r="O843" s="9">
        <v>0.05</v>
      </c>
      <c r="P843" s="8">
        <v>31.57</v>
      </c>
      <c r="Q843" s="8">
        <v>346.27499999999998</v>
      </c>
      <c r="R843" s="8">
        <v>157.85</v>
      </c>
      <c r="S843" s="8">
        <v>188.42499999999998</v>
      </c>
      <c r="T843" s="10">
        <v>0.54414843693596127</v>
      </c>
      <c r="U843" s="7"/>
      <c r="V843" s="10"/>
      <c r="W843" s="11"/>
      <c r="X843" s="10"/>
    </row>
    <row r="844" spans="1:24" ht="15.6">
      <c r="A844" s="4">
        <v>1816</v>
      </c>
      <c r="B844" s="5">
        <v>46159</v>
      </c>
      <c r="C844" s="1">
        <f t="shared" si="26"/>
        <v>2026</v>
      </c>
      <c r="D844" s="1" t="str">
        <f>"Q" &amp;ROUNDUP(MONTH(SalesDataTable[[#This Row],[Order Date]])/3,0)</f>
        <v>Q2</v>
      </c>
      <c r="E844" s="1">
        <f t="shared" si="27"/>
        <v>5</v>
      </c>
      <c r="F844" s="1" t="str">
        <f>TEXT(SalesDataTable[[#This Row],[Order Date]],"MMM")</f>
        <v>May</v>
      </c>
      <c r="G844" s="6" t="s">
        <v>37</v>
      </c>
      <c r="H844" s="6" t="s">
        <v>48</v>
      </c>
      <c r="I844" s="6" t="s">
        <v>19</v>
      </c>
      <c r="J844" s="6" t="s">
        <v>30</v>
      </c>
      <c r="K844" s="6" t="s">
        <v>26</v>
      </c>
      <c r="L844" s="6" t="s">
        <v>27</v>
      </c>
      <c r="M844" s="11">
        <v>1</v>
      </c>
      <c r="N844" s="8">
        <v>91.07</v>
      </c>
      <c r="O844" s="9">
        <v>0</v>
      </c>
      <c r="P844" s="8">
        <v>45.3</v>
      </c>
      <c r="Q844" s="8">
        <v>91.07</v>
      </c>
      <c r="R844" s="8">
        <v>45.3</v>
      </c>
      <c r="S844" s="8">
        <v>45.769999999999996</v>
      </c>
      <c r="T844" s="10">
        <v>0.50258043263423735</v>
      </c>
      <c r="U844" s="7"/>
      <c r="V844" s="10"/>
      <c r="W844" s="11"/>
      <c r="X844" s="10"/>
    </row>
    <row r="845" spans="1:24" ht="15.6">
      <c r="A845" s="4">
        <v>2128</v>
      </c>
      <c r="B845" s="5">
        <v>46159</v>
      </c>
      <c r="C845" s="1">
        <f t="shared" si="26"/>
        <v>2026</v>
      </c>
      <c r="D845" s="1" t="str">
        <f>"Q" &amp;ROUNDUP(MONTH(SalesDataTable[[#This Row],[Order Date]])/3,0)</f>
        <v>Q2</v>
      </c>
      <c r="E845" s="1">
        <f t="shared" si="27"/>
        <v>5</v>
      </c>
      <c r="F845" s="1" t="str">
        <f>TEXT(SalesDataTable[[#This Row],[Order Date]],"MMM")</f>
        <v>May</v>
      </c>
      <c r="G845" s="6" t="s">
        <v>28</v>
      </c>
      <c r="H845" s="6" t="s">
        <v>56</v>
      </c>
      <c r="I845" s="6" t="s">
        <v>36</v>
      </c>
      <c r="J845" s="6" t="s">
        <v>30</v>
      </c>
      <c r="K845" s="6" t="s">
        <v>21</v>
      </c>
      <c r="L845" s="6" t="s">
        <v>22</v>
      </c>
      <c r="M845" s="11">
        <v>1</v>
      </c>
      <c r="N845" s="8">
        <v>81.86</v>
      </c>
      <c r="O845" s="9">
        <v>0</v>
      </c>
      <c r="P845" s="8">
        <v>43.14</v>
      </c>
      <c r="Q845" s="8">
        <v>81.86</v>
      </c>
      <c r="R845" s="8">
        <v>43.14</v>
      </c>
      <c r="S845" s="8">
        <v>38.72</v>
      </c>
      <c r="T845" s="10">
        <v>0.47300268751526997</v>
      </c>
      <c r="U845" s="7"/>
      <c r="V845" s="10"/>
      <c r="W845" s="11"/>
      <c r="X845" s="10"/>
    </row>
    <row r="846" spans="1:24" ht="15.6">
      <c r="A846" s="4">
        <v>2296</v>
      </c>
      <c r="B846" s="5">
        <v>46159</v>
      </c>
      <c r="C846" s="1">
        <f t="shared" si="26"/>
        <v>2026</v>
      </c>
      <c r="D846" s="1" t="str">
        <f>"Q" &amp;ROUNDUP(MONTH(SalesDataTable[[#This Row],[Order Date]])/3,0)</f>
        <v>Q2</v>
      </c>
      <c r="E846" s="1">
        <f t="shared" si="27"/>
        <v>5</v>
      </c>
      <c r="F846" s="1" t="str">
        <f>TEXT(SalesDataTable[[#This Row],[Order Date]],"MMM")</f>
        <v>May</v>
      </c>
      <c r="G846" s="6" t="s">
        <v>37</v>
      </c>
      <c r="H846" s="6" t="s">
        <v>50</v>
      </c>
      <c r="I846" s="6" t="s">
        <v>19</v>
      </c>
      <c r="J846" s="6" t="s">
        <v>20</v>
      </c>
      <c r="K846" s="6" t="s">
        <v>31</v>
      </c>
      <c r="L846" s="6" t="s">
        <v>49</v>
      </c>
      <c r="M846" s="11">
        <v>1</v>
      </c>
      <c r="N846" s="8">
        <v>45.45</v>
      </c>
      <c r="O846" s="9">
        <v>0</v>
      </c>
      <c r="P846" s="8">
        <v>17.93</v>
      </c>
      <c r="Q846" s="8">
        <v>45.45</v>
      </c>
      <c r="R846" s="8">
        <v>17.93</v>
      </c>
      <c r="S846" s="8">
        <v>27.520000000000003</v>
      </c>
      <c r="T846" s="10">
        <v>0.60550055005500558</v>
      </c>
      <c r="U846" s="7"/>
      <c r="V846" s="10"/>
      <c r="W846" s="11"/>
      <c r="X846" s="10"/>
    </row>
    <row r="847" spans="1:24" ht="15.6">
      <c r="A847" s="4">
        <v>2322</v>
      </c>
      <c r="B847" s="5">
        <v>46159</v>
      </c>
      <c r="C847" s="1">
        <f t="shared" si="26"/>
        <v>2026</v>
      </c>
      <c r="D847" s="1" t="str">
        <f>"Q" &amp;ROUNDUP(MONTH(SalesDataTable[[#This Row],[Order Date]])/3,0)</f>
        <v>Q2</v>
      </c>
      <c r="E847" s="1">
        <f t="shared" si="27"/>
        <v>5</v>
      </c>
      <c r="F847" s="1" t="str">
        <f>TEXT(SalesDataTable[[#This Row],[Order Date]],"MMM")</f>
        <v>May</v>
      </c>
      <c r="G847" s="6" t="s">
        <v>28</v>
      </c>
      <c r="H847" s="6" t="s">
        <v>56</v>
      </c>
      <c r="I847" s="6" t="s">
        <v>36</v>
      </c>
      <c r="J847" s="6" t="s">
        <v>33</v>
      </c>
      <c r="K847" s="6" t="s">
        <v>26</v>
      </c>
      <c r="L847" s="6" t="s">
        <v>63</v>
      </c>
      <c r="M847" s="11">
        <v>1</v>
      </c>
      <c r="N847" s="8">
        <v>70.62</v>
      </c>
      <c r="O847" s="9">
        <v>0</v>
      </c>
      <c r="P847" s="8">
        <v>32.53</v>
      </c>
      <c r="Q847" s="8">
        <v>70.62</v>
      </c>
      <c r="R847" s="8">
        <v>32.53</v>
      </c>
      <c r="S847" s="8">
        <v>38.090000000000003</v>
      </c>
      <c r="T847" s="10">
        <v>0.53936561880487111</v>
      </c>
      <c r="U847" s="7"/>
      <c r="V847" s="10"/>
      <c r="W847" s="11"/>
      <c r="X847" s="10"/>
    </row>
    <row r="848" spans="1:24" ht="15.6">
      <c r="A848" s="4">
        <v>3480</v>
      </c>
      <c r="B848" s="5">
        <v>46159</v>
      </c>
      <c r="C848" s="1">
        <f t="shared" si="26"/>
        <v>2026</v>
      </c>
      <c r="D848" s="1" t="str">
        <f>"Q" &amp;ROUNDUP(MONTH(SalesDataTable[[#This Row],[Order Date]])/3,0)</f>
        <v>Q2</v>
      </c>
      <c r="E848" s="1">
        <f t="shared" si="27"/>
        <v>5</v>
      </c>
      <c r="F848" s="1" t="str">
        <f>TEXT(SalesDataTable[[#This Row],[Order Date]],"MMM")</f>
        <v>May</v>
      </c>
      <c r="G848" s="6" t="s">
        <v>37</v>
      </c>
      <c r="H848" s="6" t="s">
        <v>50</v>
      </c>
      <c r="I848" s="6" t="s">
        <v>19</v>
      </c>
      <c r="J848" s="6" t="s">
        <v>30</v>
      </c>
      <c r="K848" s="6" t="s">
        <v>51</v>
      </c>
      <c r="L848" s="6" t="s">
        <v>62</v>
      </c>
      <c r="M848" s="11">
        <v>2</v>
      </c>
      <c r="N848" s="8">
        <v>51.56</v>
      </c>
      <c r="O848" s="9">
        <v>0</v>
      </c>
      <c r="P848" s="8">
        <v>22.46</v>
      </c>
      <c r="Q848" s="8">
        <v>103.12</v>
      </c>
      <c r="R848" s="8">
        <v>44.92</v>
      </c>
      <c r="S848" s="8">
        <v>58.2</v>
      </c>
      <c r="T848" s="10">
        <v>0.56439100077579518</v>
      </c>
      <c r="U848" s="7"/>
      <c r="V848" s="10"/>
      <c r="W848" s="11"/>
      <c r="X848" s="10"/>
    </row>
    <row r="849" spans="1:24" ht="15.6">
      <c r="A849" s="4">
        <v>4426</v>
      </c>
      <c r="B849" s="5">
        <v>46159</v>
      </c>
      <c r="C849" s="1">
        <f t="shared" si="26"/>
        <v>2026</v>
      </c>
      <c r="D849" s="1" t="str">
        <f>"Q" &amp;ROUNDUP(MONTH(SalesDataTable[[#This Row],[Order Date]])/3,0)</f>
        <v>Q2</v>
      </c>
      <c r="E849" s="1">
        <f t="shared" si="27"/>
        <v>5</v>
      </c>
      <c r="F849" s="1" t="str">
        <f>TEXT(SalesDataTable[[#This Row],[Order Date]],"MMM")</f>
        <v>May</v>
      </c>
      <c r="G849" s="6" t="s">
        <v>37</v>
      </c>
      <c r="H849" s="6" t="s">
        <v>50</v>
      </c>
      <c r="I849" s="6" t="s">
        <v>19</v>
      </c>
      <c r="J849" s="6" t="s">
        <v>30</v>
      </c>
      <c r="K849" s="6" t="s">
        <v>26</v>
      </c>
      <c r="L849" s="6" t="s">
        <v>34</v>
      </c>
      <c r="M849" s="11">
        <v>2</v>
      </c>
      <c r="N849" s="8">
        <v>146.22</v>
      </c>
      <c r="O849" s="9">
        <v>0</v>
      </c>
      <c r="P849" s="8">
        <v>81.069999999999993</v>
      </c>
      <c r="Q849" s="8">
        <v>292.44</v>
      </c>
      <c r="R849" s="8">
        <v>162.13999999999999</v>
      </c>
      <c r="S849" s="8">
        <v>130.30000000000001</v>
      </c>
      <c r="T849" s="10">
        <v>0.4455614826973055</v>
      </c>
      <c r="U849" s="7"/>
      <c r="V849" s="10"/>
      <c r="W849" s="11"/>
      <c r="X849" s="10"/>
    </row>
    <row r="850" spans="1:24" ht="15.6">
      <c r="A850" s="4">
        <v>4938</v>
      </c>
      <c r="B850" s="5">
        <v>46159</v>
      </c>
      <c r="C850" s="1">
        <f t="shared" si="26"/>
        <v>2026</v>
      </c>
      <c r="D850" s="1" t="str">
        <f>"Q" &amp;ROUNDUP(MONTH(SalesDataTable[[#This Row],[Order Date]])/3,0)</f>
        <v>Q2</v>
      </c>
      <c r="E850" s="1">
        <f t="shared" si="27"/>
        <v>5</v>
      </c>
      <c r="F850" s="1" t="str">
        <f>TEXT(SalesDataTable[[#This Row],[Order Date]],"MMM")</f>
        <v>May</v>
      </c>
      <c r="G850" s="6" t="s">
        <v>37</v>
      </c>
      <c r="H850" s="6" t="s">
        <v>64</v>
      </c>
      <c r="I850" s="6" t="s">
        <v>36</v>
      </c>
      <c r="J850" s="6" t="s">
        <v>20</v>
      </c>
      <c r="K850" s="6" t="s">
        <v>51</v>
      </c>
      <c r="L850" s="6" t="s">
        <v>62</v>
      </c>
      <c r="M850" s="11">
        <v>2</v>
      </c>
      <c r="N850" s="8">
        <v>51.34</v>
      </c>
      <c r="O850" s="9">
        <v>0</v>
      </c>
      <c r="P850" s="8">
        <v>22.17</v>
      </c>
      <c r="Q850" s="8">
        <v>102.68</v>
      </c>
      <c r="R850" s="8">
        <v>44.34</v>
      </c>
      <c r="S850" s="8">
        <v>58.34</v>
      </c>
      <c r="T850" s="10">
        <v>0.56817296455005839</v>
      </c>
      <c r="U850" s="7"/>
      <c r="V850" s="10"/>
      <c r="W850" s="11"/>
      <c r="X850" s="10"/>
    </row>
    <row r="851" spans="1:24" ht="15.6">
      <c r="A851" s="4">
        <v>915</v>
      </c>
      <c r="B851" s="5">
        <v>46160</v>
      </c>
      <c r="C851" s="1">
        <f t="shared" si="26"/>
        <v>2026</v>
      </c>
      <c r="D851" s="1" t="str">
        <f>"Q" &amp;ROUNDUP(MONTH(SalesDataTable[[#This Row],[Order Date]])/3,0)</f>
        <v>Q2</v>
      </c>
      <c r="E851" s="1">
        <f t="shared" si="27"/>
        <v>5</v>
      </c>
      <c r="F851" s="1" t="str">
        <f>TEXT(SalesDataTable[[#This Row],[Order Date]],"MMM")</f>
        <v>May</v>
      </c>
      <c r="G851" s="6" t="s">
        <v>37</v>
      </c>
      <c r="H851" s="6" t="s">
        <v>50</v>
      </c>
      <c r="I851" s="6" t="s">
        <v>19</v>
      </c>
      <c r="J851" s="6" t="s">
        <v>30</v>
      </c>
      <c r="K851" s="6" t="s">
        <v>26</v>
      </c>
      <c r="L851" s="6" t="s">
        <v>54</v>
      </c>
      <c r="M851" s="11">
        <v>1</v>
      </c>
      <c r="N851" s="8">
        <v>153.61000000000001</v>
      </c>
      <c r="O851" s="9">
        <v>0.05</v>
      </c>
      <c r="P851" s="8">
        <v>79.94</v>
      </c>
      <c r="Q851" s="8">
        <v>145.92950000000002</v>
      </c>
      <c r="R851" s="8">
        <v>79.94</v>
      </c>
      <c r="S851" s="8">
        <v>65.989500000000021</v>
      </c>
      <c r="T851" s="10">
        <v>0.45220123415758989</v>
      </c>
      <c r="U851" s="7"/>
      <c r="V851" s="10"/>
      <c r="W851" s="11"/>
      <c r="X851" s="10"/>
    </row>
    <row r="852" spans="1:24" ht="15.6">
      <c r="A852" s="4">
        <v>1188</v>
      </c>
      <c r="B852" s="5">
        <v>46160</v>
      </c>
      <c r="C852" s="1">
        <f t="shared" si="26"/>
        <v>2026</v>
      </c>
      <c r="D852" s="1" t="str">
        <f>"Q" &amp;ROUNDUP(MONTH(SalesDataTable[[#This Row],[Order Date]])/3,0)</f>
        <v>Q2</v>
      </c>
      <c r="E852" s="1">
        <f t="shared" si="27"/>
        <v>5</v>
      </c>
      <c r="F852" s="1" t="str">
        <f>TEXT(SalesDataTable[[#This Row],[Order Date]],"MMM")</f>
        <v>May</v>
      </c>
      <c r="G852" s="6" t="s">
        <v>23</v>
      </c>
      <c r="H852" s="6" t="s">
        <v>44</v>
      </c>
      <c r="I852" s="6" t="s">
        <v>19</v>
      </c>
      <c r="J852" s="6" t="s">
        <v>20</v>
      </c>
      <c r="K852" s="6" t="s">
        <v>40</v>
      </c>
      <c r="L852" s="6" t="s">
        <v>57</v>
      </c>
      <c r="M852" s="11">
        <v>1</v>
      </c>
      <c r="N852" s="8">
        <v>82.44</v>
      </c>
      <c r="O852" s="9">
        <v>0.15</v>
      </c>
      <c r="P852" s="8">
        <v>39.380000000000003</v>
      </c>
      <c r="Q852" s="8">
        <v>70.073999999999998</v>
      </c>
      <c r="R852" s="8">
        <v>39.380000000000003</v>
      </c>
      <c r="S852" s="8">
        <v>30.693999999999996</v>
      </c>
      <c r="T852" s="10">
        <v>0.43802266175757054</v>
      </c>
      <c r="U852" s="7"/>
      <c r="V852" s="10"/>
      <c r="W852" s="11"/>
      <c r="X852" s="10"/>
    </row>
    <row r="853" spans="1:24" ht="15.6">
      <c r="A853" s="4">
        <v>1594</v>
      </c>
      <c r="B853" s="5">
        <v>46160</v>
      </c>
      <c r="C853" s="1">
        <f t="shared" si="26"/>
        <v>2026</v>
      </c>
      <c r="D853" s="1" t="str">
        <f>"Q" &amp;ROUNDUP(MONTH(SalesDataTable[[#This Row],[Order Date]])/3,0)</f>
        <v>Q2</v>
      </c>
      <c r="E853" s="1">
        <f t="shared" si="27"/>
        <v>5</v>
      </c>
      <c r="F853" s="1" t="str">
        <f>TEXT(SalesDataTable[[#This Row],[Order Date]],"MMM")</f>
        <v>May</v>
      </c>
      <c r="G853" s="6" t="s">
        <v>17</v>
      </c>
      <c r="H853" s="6" t="s">
        <v>18</v>
      </c>
      <c r="I853" s="6" t="s">
        <v>25</v>
      </c>
      <c r="J853" s="6" t="s">
        <v>33</v>
      </c>
      <c r="K853" s="6" t="s">
        <v>26</v>
      </c>
      <c r="L853" s="6" t="s">
        <v>27</v>
      </c>
      <c r="M853" s="11">
        <v>10</v>
      </c>
      <c r="N853" s="8">
        <v>92.09</v>
      </c>
      <c r="O853" s="9">
        <v>0.15</v>
      </c>
      <c r="P853" s="8">
        <v>45.13</v>
      </c>
      <c r="Q853" s="8">
        <v>782.7650000000001</v>
      </c>
      <c r="R853" s="8">
        <v>451.3</v>
      </c>
      <c r="S853" s="8">
        <v>331.46500000000009</v>
      </c>
      <c r="T853" s="10">
        <v>0.42345403792964686</v>
      </c>
      <c r="U853" s="7"/>
      <c r="V853" s="10"/>
      <c r="W853" s="11"/>
      <c r="X853" s="10"/>
    </row>
    <row r="854" spans="1:24" ht="15.6">
      <c r="A854" s="4">
        <v>3022</v>
      </c>
      <c r="B854" s="5">
        <v>46160</v>
      </c>
      <c r="C854" s="1">
        <f t="shared" si="26"/>
        <v>2026</v>
      </c>
      <c r="D854" s="1" t="str">
        <f>"Q" &amp;ROUNDUP(MONTH(SalesDataTable[[#This Row],[Order Date]])/3,0)</f>
        <v>Q2</v>
      </c>
      <c r="E854" s="1">
        <f t="shared" si="27"/>
        <v>5</v>
      </c>
      <c r="F854" s="1" t="str">
        <f>TEXT(SalesDataTable[[#This Row],[Order Date]],"MMM")</f>
        <v>May</v>
      </c>
      <c r="G854" s="6" t="s">
        <v>37</v>
      </c>
      <c r="H854" s="6" t="s">
        <v>50</v>
      </c>
      <c r="I854" s="6" t="s">
        <v>45</v>
      </c>
      <c r="J854" s="6" t="s">
        <v>30</v>
      </c>
      <c r="K854" s="6" t="s">
        <v>31</v>
      </c>
      <c r="L854" s="6" t="s">
        <v>32</v>
      </c>
      <c r="M854" s="11">
        <v>1</v>
      </c>
      <c r="N854" s="8">
        <v>36.72</v>
      </c>
      <c r="O854" s="9">
        <v>0</v>
      </c>
      <c r="P854" s="8">
        <v>13.67</v>
      </c>
      <c r="Q854" s="8">
        <v>36.72</v>
      </c>
      <c r="R854" s="8">
        <v>13.67</v>
      </c>
      <c r="S854" s="8">
        <v>23.049999999999997</v>
      </c>
      <c r="T854" s="10">
        <v>0.62772331154684091</v>
      </c>
      <c r="U854" s="7"/>
      <c r="V854" s="10"/>
      <c r="W854" s="11"/>
      <c r="X854" s="10"/>
    </row>
    <row r="855" spans="1:24" ht="15.6">
      <c r="A855" s="4">
        <v>588</v>
      </c>
      <c r="B855" s="5">
        <v>46161</v>
      </c>
      <c r="C855" s="1">
        <f t="shared" si="26"/>
        <v>2026</v>
      </c>
      <c r="D855" s="1" t="str">
        <f>"Q" &amp;ROUNDUP(MONTH(SalesDataTable[[#This Row],[Order Date]])/3,0)</f>
        <v>Q2</v>
      </c>
      <c r="E855" s="1">
        <f t="shared" si="27"/>
        <v>5</v>
      </c>
      <c r="F855" s="1" t="str">
        <f>TEXT(SalesDataTable[[#This Row],[Order Date]],"MMM")</f>
        <v>May</v>
      </c>
      <c r="G855" s="6" t="s">
        <v>23</v>
      </c>
      <c r="H855" s="6" t="s">
        <v>24</v>
      </c>
      <c r="I855" s="6" t="s">
        <v>25</v>
      </c>
      <c r="J855" s="6" t="s">
        <v>33</v>
      </c>
      <c r="K855" s="6" t="s">
        <v>31</v>
      </c>
      <c r="L855" s="6" t="s">
        <v>61</v>
      </c>
      <c r="M855" s="11">
        <v>3</v>
      </c>
      <c r="N855" s="8">
        <v>132.41999999999999</v>
      </c>
      <c r="O855" s="9">
        <v>0.05</v>
      </c>
      <c r="P855" s="8">
        <v>67.09</v>
      </c>
      <c r="Q855" s="8">
        <v>377.39699999999999</v>
      </c>
      <c r="R855" s="8">
        <v>201.27</v>
      </c>
      <c r="S855" s="8">
        <v>176.12699999999998</v>
      </c>
      <c r="T855" s="10">
        <v>0.46668892439526544</v>
      </c>
      <c r="U855" s="7"/>
      <c r="V855" s="10"/>
      <c r="W855" s="11"/>
      <c r="X855" s="10"/>
    </row>
    <row r="856" spans="1:24" ht="15.6">
      <c r="A856" s="4">
        <v>1016</v>
      </c>
      <c r="B856" s="5">
        <v>46161</v>
      </c>
      <c r="C856" s="1">
        <f t="shared" si="26"/>
        <v>2026</v>
      </c>
      <c r="D856" s="1" t="str">
        <f>"Q" &amp;ROUNDUP(MONTH(SalesDataTable[[#This Row],[Order Date]])/3,0)</f>
        <v>Q2</v>
      </c>
      <c r="E856" s="1">
        <f t="shared" si="27"/>
        <v>5</v>
      </c>
      <c r="F856" s="1" t="str">
        <f>TEXT(SalesDataTable[[#This Row],[Order Date]],"MMM")</f>
        <v>May</v>
      </c>
      <c r="G856" s="6" t="s">
        <v>37</v>
      </c>
      <c r="H856" s="6" t="s">
        <v>64</v>
      </c>
      <c r="I856" s="6" t="s">
        <v>36</v>
      </c>
      <c r="J856" s="6" t="s">
        <v>20</v>
      </c>
      <c r="K856" s="6" t="s">
        <v>40</v>
      </c>
      <c r="L856" s="6" t="s">
        <v>46</v>
      </c>
      <c r="M856" s="11">
        <v>2</v>
      </c>
      <c r="N856" s="8">
        <v>192.1</v>
      </c>
      <c r="O856" s="9">
        <v>0.05</v>
      </c>
      <c r="P856" s="8">
        <v>106.07</v>
      </c>
      <c r="Q856" s="8">
        <v>364.98999999999995</v>
      </c>
      <c r="R856" s="8">
        <v>212.14</v>
      </c>
      <c r="S856" s="8">
        <v>152.84999999999997</v>
      </c>
      <c r="T856" s="10">
        <v>0.41877859667388145</v>
      </c>
      <c r="U856" s="7"/>
      <c r="V856" s="10"/>
      <c r="W856" s="11"/>
      <c r="X856" s="10"/>
    </row>
    <row r="857" spans="1:24" ht="15.6">
      <c r="A857" s="4">
        <v>1930</v>
      </c>
      <c r="B857" s="5">
        <v>46161</v>
      </c>
      <c r="C857" s="1">
        <f t="shared" si="26"/>
        <v>2026</v>
      </c>
      <c r="D857" s="1" t="str">
        <f>"Q" &amp;ROUNDUP(MONTH(SalesDataTable[[#This Row],[Order Date]])/3,0)</f>
        <v>Q2</v>
      </c>
      <c r="E857" s="1">
        <f t="shared" si="27"/>
        <v>5</v>
      </c>
      <c r="F857" s="1" t="str">
        <f>TEXT(SalesDataTable[[#This Row],[Order Date]],"MMM")</f>
        <v>May</v>
      </c>
      <c r="G857" s="6" t="s">
        <v>28</v>
      </c>
      <c r="H857" s="6" t="s">
        <v>69</v>
      </c>
      <c r="I857" s="6" t="s">
        <v>36</v>
      </c>
      <c r="J857" s="6" t="s">
        <v>30</v>
      </c>
      <c r="K857" s="6" t="s">
        <v>31</v>
      </c>
      <c r="L857" s="6" t="s">
        <v>32</v>
      </c>
      <c r="M857" s="11">
        <v>4</v>
      </c>
      <c r="N857" s="8">
        <v>36.94</v>
      </c>
      <c r="O857" s="9">
        <v>0</v>
      </c>
      <c r="P857" s="8">
        <v>13.63</v>
      </c>
      <c r="Q857" s="8">
        <v>147.76</v>
      </c>
      <c r="R857" s="8">
        <v>54.52</v>
      </c>
      <c r="S857" s="8">
        <v>93.239999999999981</v>
      </c>
      <c r="T857" s="10">
        <v>0.63102328099620997</v>
      </c>
      <c r="U857" s="7"/>
      <c r="V857" s="10"/>
      <c r="W857" s="11"/>
      <c r="X857" s="10"/>
    </row>
    <row r="858" spans="1:24" ht="15.6">
      <c r="A858" s="4">
        <v>2658</v>
      </c>
      <c r="B858" s="5">
        <v>46161</v>
      </c>
      <c r="C858" s="1">
        <f t="shared" si="26"/>
        <v>2026</v>
      </c>
      <c r="D858" s="1" t="str">
        <f>"Q" &amp;ROUNDUP(MONTH(SalesDataTable[[#This Row],[Order Date]])/3,0)</f>
        <v>Q2</v>
      </c>
      <c r="E858" s="1">
        <f t="shared" si="27"/>
        <v>5</v>
      </c>
      <c r="F858" s="1" t="str">
        <f>TEXT(SalesDataTable[[#This Row],[Order Date]],"MMM")</f>
        <v>May</v>
      </c>
      <c r="G858" s="6" t="s">
        <v>17</v>
      </c>
      <c r="H858" s="6" t="s">
        <v>67</v>
      </c>
      <c r="I858" s="6" t="s">
        <v>19</v>
      </c>
      <c r="J858" s="6" t="s">
        <v>33</v>
      </c>
      <c r="K858" s="6" t="s">
        <v>26</v>
      </c>
      <c r="L858" s="6" t="s">
        <v>54</v>
      </c>
      <c r="M858" s="11">
        <v>1</v>
      </c>
      <c r="N858" s="8">
        <v>153.16999999999999</v>
      </c>
      <c r="O858" s="9">
        <v>0</v>
      </c>
      <c r="P858" s="8">
        <v>78.489999999999995</v>
      </c>
      <c r="Q858" s="8">
        <v>153.16999999999999</v>
      </c>
      <c r="R858" s="8">
        <v>78.489999999999995</v>
      </c>
      <c r="S858" s="8">
        <v>74.679999999999993</v>
      </c>
      <c r="T858" s="10">
        <v>0.48756283867598094</v>
      </c>
      <c r="U858" s="7"/>
      <c r="V858" s="10"/>
      <c r="W858" s="11"/>
      <c r="X858" s="10"/>
    </row>
    <row r="859" spans="1:24" ht="15.6">
      <c r="A859" s="4">
        <v>2951</v>
      </c>
      <c r="B859" s="5">
        <v>46161</v>
      </c>
      <c r="C859" s="1">
        <f t="shared" si="26"/>
        <v>2026</v>
      </c>
      <c r="D859" s="1" t="str">
        <f>"Q" &amp;ROUNDUP(MONTH(SalesDataTable[[#This Row],[Order Date]])/3,0)</f>
        <v>Q2</v>
      </c>
      <c r="E859" s="1">
        <f t="shared" si="27"/>
        <v>5</v>
      </c>
      <c r="F859" s="1" t="str">
        <f>TEXT(SalesDataTable[[#This Row],[Order Date]],"MMM")</f>
        <v>May</v>
      </c>
      <c r="G859" s="6" t="s">
        <v>17</v>
      </c>
      <c r="H859" s="6" t="s">
        <v>18</v>
      </c>
      <c r="I859" s="6" t="s">
        <v>19</v>
      </c>
      <c r="J859" s="6" t="s">
        <v>33</v>
      </c>
      <c r="K859" s="6" t="s">
        <v>21</v>
      </c>
      <c r="L859" s="6" t="s">
        <v>22</v>
      </c>
      <c r="M859" s="11">
        <v>2</v>
      </c>
      <c r="N859" s="8">
        <v>82.85</v>
      </c>
      <c r="O859" s="9">
        <v>0</v>
      </c>
      <c r="P859" s="8">
        <v>42.53</v>
      </c>
      <c r="Q859" s="8">
        <v>165.7</v>
      </c>
      <c r="R859" s="8">
        <v>85.06</v>
      </c>
      <c r="S859" s="8">
        <v>80.639999999999986</v>
      </c>
      <c r="T859" s="10">
        <v>0.48666264333132164</v>
      </c>
      <c r="U859" s="7"/>
      <c r="V859" s="10"/>
      <c r="W859" s="11"/>
      <c r="X859" s="10"/>
    </row>
    <row r="860" spans="1:24" ht="15.6">
      <c r="A860" s="4">
        <v>4328</v>
      </c>
      <c r="B860" s="5">
        <v>46161</v>
      </c>
      <c r="C860" s="1">
        <f t="shared" si="26"/>
        <v>2026</v>
      </c>
      <c r="D860" s="1" t="str">
        <f>"Q" &amp;ROUNDUP(MONTH(SalesDataTable[[#This Row],[Order Date]])/3,0)</f>
        <v>Q2</v>
      </c>
      <c r="E860" s="1">
        <f t="shared" si="27"/>
        <v>5</v>
      </c>
      <c r="F860" s="1" t="str">
        <f>TEXT(SalesDataTable[[#This Row],[Order Date]],"MMM")</f>
        <v>May</v>
      </c>
      <c r="G860" s="6" t="s">
        <v>28</v>
      </c>
      <c r="H860" s="6" t="s">
        <v>42</v>
      </c>
      <c r="I860" s="6" t="s">
        <v>45</v>
      </c>
      <c r="J860" s="6" t="s">
        <v>30</v>
      </c>
      <c r="K860" s="6" t="s">
        <v>26</v>
      </c>
      <c r="L860" s="6" t="s">
        <v>34</v>
      </c>
      <c r="M860" s="11">
        <v>1</v>
      </c>
      <c r="N860" s="8">
        <v>143.52000000000001</v>
      </c>
      <c r="O860" s="9">
        <v>0</v>
      </c>
      <c r="P860" s="8">
        <v>81.040000000000006</v>
      </c>
      <c r="Q860" s="8">
        <v>143.52000000000001</v>
      </c>
      <c r="R860" s="8">
        <v>81.040000000000006</v>
      </c>
      <c r="S860" s="8">
        <v>62.480000000000004</v>
      </c>
      <c r="T860" s="10">
        <v>0.435340022296544</v>
      </c>
      <c r="U860" s="7"/>
      <c r="V860" s="10"/>
      <c r="W860" s="11"/>
      <c r="X860" s="10"/>
    </row>
    <row r="861" spans="1:24" ht="15.6">
      <c r="A861" s="4">
        <v>4591</v>
      </c>
      <c r="B861" s="5">
        <v>46161</v>
      </c>
      <c r="C861" s="1">
        <f t="shared" si="26"/>
        <v>2026</v>
      </c>
      <c r="D861" s="1" t="str">
        <f>"Q" &amp;ROUNDUP(MONTH(SalesDataTable[[#This Row],[Order Date]])/3,0)</f>
        <v>Q2</v>
      </c>
      <c r="E861" s="1">
        <f t="shared" si="27"/>
        <v>5</v>
      </c>
      <c r="F861" s="1" t="str">
        <f>TEXT(SalesDataTable[[#This Row],[Order Date]],"MMM")</f>
        <v>May</v>
      </c>
      <c r="G861" s="6" t="s">
        <v>28</v>
      </c>
      <c r="H861" s="6" t="s">
        <v>69</v>
      </c>
      <c r="I861" s="6" t="s">
        <v>36</v>
      </c>
      <c r="J861" s="6" t="s">
        <v>30</v>
      </c>
      <c r="K861" s="6" t="s">
        <v>40</v>
      </c>
      <c r="L861" s="6" t="s">
        <v>46</v>
      </c>
      <c r="M861" s="11">
        <v>1</v>
      </c>
      <c r="N861" s="8">
        <v>192.94</v>
      </c>
      <c r="O861" s="9">
        <v>0</v>
      </c>
      <c r="P861" s="8">
        <v>105.15</v>
      </c>
      <c r="Q861" s="8">
        <v>192.94</v>
      </c>
      <c r="R861" s="8">
        <v>105.15</v>
      </c>
      <c r="S861" s="8">
        <v>87.789999999999992</v>
      </c>
      <c r="T861" s="10">
        <v>0.45501192080439512</v>
      </c>
      <c r="U861" s="7"/>
      <c r="V861" s="10"/>
      <c r="W861" s="11"/>
      <c r="X861" s="10"/>
    </row>
    <row r="862" spans="1:24" ht="15.6">
      <c r="A862" s="4">
        <v>280</v>
      </c>
      <c r="B862" s="5">
        <v>46162</v>
      </c>
      <c r="C862" s="1">
        <f t="shared" si="26"/>
        <v>2026</v>
      </c>
      <c r="D862" s="1" t="str">
        <f>"Q" &amp;ROUNDUP(MONTH(SalesDataTable[[#This Row],[Order Date]])/3,0)</f>
        <v>Q2</v>
      </c>
      <c r="E862" s="1">
        <f t="shared" si="27"/>
        <v>5</v>
      </c>
      <c r="F862" s="1" t="str">
        <f>TEXT(SalesDataTable[[#This Row],[Order Date]],"MMM")</f>
        <v>May</v>
      </c>
      <c r="G862" s="6" t="s">
        <v>37</v>
      </c>
      <c r="H862" s="6" t="s">
        <v>50</v>
      </c>
      <c r="I862" s="6" t="s">
        <v>36</v>
      </c>
      <c r="J862" s="6" t="s">
        <v>33</v>
      </c>
      <c r="K862" s="6" t="s">
        <v>31</v>
      </c>
      <c r="L862" s="6" t="s">
        <v>65</v>
      </c>
      <c r="M862" s="11">
        <v>1</v>
      </c>
      <c r="N862" s="8">
        <v>168.56</v>
      </c>
      <c r="O862" s="9">
        <v>0</v>
      </c>
      <c r="P862" s="8">
        <v>85.46</v>
      </c>
      <c r="Q862" s="8">
        <v>168.56</v>
      </c>
      <c r="R862" s="8">
        <v>85.46</v>
      </c>
      <c r="S862" s="8">
        <v>83.100000000000009</v>
      </c>
      <c r="T862" s="10">
        <v>0.49299952539155201</v>
      </c>
      <c r="U862" s="7"/>
      <c r="V862" s="10"/>
      <c r="W862" s="11"/>
      <c r="X862" s="10"/>
    </row>
    <row r="863" spans="1:24" ht="15.6">
      <c r="A863" s="4">
        <v>409</v>
      </c>
      <c r="B863" s="5">
        <v>46162</v>
      </c>
      <c r="C863" s="1">
        <f t="shared" si="26"/>
        <v>2026</v>
      </c>
      <c r="D863" s="1" t="str">
        <f>"Q" &amp;ROUNDUP(MONTH(SalesDataTable[[#This Row],[Order Date]])/3,0)</f>
        <v>Q2</v>
      </c>
      <c r="E863" s="1">
        <f t="shared" si="27"/>
        <v>5</v>
      </c>
      <c r="F863" s="1" t="str">
        <f>TEXT(SalesDataTable[[#This Row],[Order Date]],"MMM")</f>
        <v>May</v>
      </c>
      <c r="G863" s="6" t="s">
        <v>17</v>
      </c>
      <c r="H863" s="6" t="s">
        <v>18</v>
      </c>
      <c r="I863" s="6" t="s">
        <v>19</v>
      </c>
      <c r="J863" s="6" t="s">
        <v>30</v>
      </c>
      <c r="K863" s="6" t="s">
        <v>40</v>
      </c>
      <c r="L863" s="6" t="s">
        <v>68</v>
      </c>
      <c r="M863" s="11">
        <v>2</v>
      </c>
      <c r="N863" s="8">
        <v>123.9</v>
      </c>
      <c r="O863" s="9">
        <v>0</v>
      </c>
      <c r="P863" s="8">
        <v>58.95</v>
      </c>
      <c r="Q863" s="8">
        <v>247.8</v>
      </c>
      <c r="R863" s="8">
        <v>117.9</v>
      </c>
      <c r="S863" s="8">
        <v>129.9</v>
      </c>
      <c r="T863" s="10">
        <v>0.52421307506053272</v>
      </c>
      <c r="U863" s="7"/>
      <c r="V863" s="10"/>
      <c r="W863" s="11"/>
      <c r="X863" s="10"/>
    </row>
    <row r="864" spans="1:24" ht="15.6">
      <c r="A864" s="4">
        <v>1372</v>
      </c>
      <c r="B864" s="5">
        <v>46162</v>
      </c>
      <c r="C864" s="1">
        <f t="shared" si="26"/>
        <v>2026</v>
      </c>
      <c r="D864" s="1" t="str">
        <f>"Q" &amp;ROUNDUP(MONTH(SalesDataTable[[#This Row],[Order Date]])/3,0)</f>
        <v>Q2</v>
      </c>
      <c r="E864" s="1">
        <f t="shared" si="27"/>
        <v>5</v>
      </c>
      <c r="F864" s="1" t="str">
        <f>TEXT(SalesDataTable[[#This Row],[Order Date]],"MMM")</f>
        <v>May</v>
      </c>
      <c r="G864" s="6" t="s">
        <v>17</v>
      </c>
      <c r="H864" s="6" t="s">
        <v>53</v>
      </c>
      <c r="I864" s="6" t="s">
        <v>19</v>
      </c>
      <c r="J864" s="6" t="s">
        <v>30</v>
      </c>
      <c r="K864" s="6" t="s">
        <v>26</v>
      </c>
      <c r="L864" s="6" t="s">
        <v>34</v>
      </c>
      <c r="M864" s="11">
        <v>2</v>
      </c>
      <c r="N864" s="8">
        <v>140.93</v>
      </c>
      <c r="O864" s="9">
        <v>0</v>
      </c>
      <c r="P864" s="8">
        <v>81.040000000000006</v>
      </c>
      <c r="Q864" s="8">
        <v>281.86</v>
      </c>
      <c r="R864" s="8">
        <v>162.08000000000001</v>
      </c>
      <c r="S864" s="8">
        <v>119.78</v>
      </c>
      <c r="T864" s="10">
        <v>0.42496274746327961</v>
      </c>
      <c r="U864" s="7"/>
      <c r="V864" s="10"/>
      <c r="W864" s="11"/>
      <c r="X864" s="10"/>
    </row>
    <row r="865" spans="1:24" ht="15.6">
      <c r="A865" s="4">
        <v>2327</v>
      </c>
      <c r="B865" s="5">
        <v>46162</v>
      </c>
      <c r="C865" s="1">
        <f t="shared" si="26"/>
        <v>2026</v>
      </c>
      <c r="D865" s="1" t="str">
        <f>"Q" &amp;ROUNDUP(MONTH(SalesDataTable[[#This Row],[Order Date]])/3,0)</f>
        <v>Q2</v>
      </c>
      <c r="E865" s="1">
        <f t="shared" si="27"/>
        <v>5</v>
      </c>
      <c r="F865" s="1" t="str">
        <f>TEXT(SalesDataTable[[#This Row],[Order Date]],"MMM")</f>
        <v>May</v>
      </c>
      <c r="G865" s="6" t="s">
        <v>28</v>
      </c>
      <c r="H865" s="6" t="s">
        <v>42</v>
      </c>
      <c r="I865" s="6" t="s">
        <v>36</v>
      </c>
      <c r="J865" s="6" t="s">
        <v>20</v>
      </c>
      <c r="K865" s="6" t="s">
        <v>26</v>
      </c>
      <c r="L865" s="6" t="s">
        <v>63</v>
      </c>
      <c r="M865" s="11">
        <v>1</v>
      </c>
      <c r="N865" s="8">
        <v>73.150000000000006</v>
      </c>
      <c r="O865" s="9">
        <v>0</v>
      </c>
      <c r="P865" s="8">
        <v>32.950000000000003</v>
      </c>
      <c r="Q865" s="8">
        <v>73.150000000000006</v>
      </c>
      <c r="R865" s="8">
        <v>32.950000000000003</v>
      </c>
      <c r="S865" s="8">
        <v>40.200000000000003</v>
      </c>
      <c r="T865" s="10">
        <v>0.54955570745044424</v>
      </c>
      <c r="U865" s="7"/>
      <c r="V865" s="10"/>
      <c r="W865" s="11"/>
      <c r="X865" s="10"/>
    </row>
    <row r="866" spans="1:24" ht="15.6">
      <c r="A866" s="4">
        <v>2703</v>
      </c>
      <c r="B866" s="5">
        <v>46162</v>
      </c>
      <c r="C866" s="1">
        <f t="shared" si="26"/>
        <v>2026</v>
      </c>
      <c r="D866" s="1" t="str">
        <f>"Q" &amp;ROUNDUP(MONTH(SalesDataTable[[#This Row],[Order Date]])/3,0)</f>
        <v>Q2</v>
      </c>
      <c r="E866" s="1">
        <f t="shared" si="27"/>
        <v>5</v>
      </c>
      <c r="F866" s="1" t="str">
        <f>TEXT(SalesDataTable[[#This Row],[Order Date]],"MMM")</f>
        <v>May</v>
      </c>
      <c r="G866" s="6" t="s">
        <v>37</v>
      </c>
      <c r="H866" s="6" t="s">
        <v>50</v>
      </c>
      <c r="I866" s="6" t="s">
        <v>36</v>
      </c>
      <c r="J866" s="6" t="s">
        <v>33</v>
      </c>
      <c r="K866" s="6" t="s">
        <v>40</v>
      </c>
      <c r="L866" s="6" t="s">
        <v>46</v>
      </c>
      <c r="M866" s="11">
        <v>2</v>
      </c>
      <c r="N866" s="8">
        <v>197.35</v>
      </c>
      <c r="O866" s="9">
        <v>0.05</v>
      </c>
      <c r="P866" s="8">
        <v>102.63</v>
      </c>
      <c r="Q866" s="8">
        <v>374.96499999999997</v>
      </c>
      <c r="R866" s="8">
        <v>205.26</v>
      </c>
      <c r="S866" s="8">
        <v>169.70499999999998</v>
      </c>
      <c r="T866" s="10">
        <v>0.45258890829810783</v>
      </c>
      <c r="U866" s="7"/>
      <c r="V866" s="10"/>
      <c r="W866" s="11"/>
      <c r="X866" s="10"/>
    </row>
    <row r="867" spans="1:24" ht="15.6">
      <c r="A867" s="4">
        <v>2776</v>
      </c>
      <c r="B867" s="5">
        <v>46162</v>
      </c>
      <c r="C867" s="1">
        <f t="shared" si="26"/>
        <v>2026</v>
      </c>
      <c r="D867" s="1" t="str">
        <f>"Q" &amp;ROUNDUP(MONTH(SalesDataTable[[#This Row],[Order Date]])/3,0)</f>
        <v>Q2</v>
      </c>
      <c r="E867" s="1">
        <f t="shared" si="27"/>
        <v>5</v>
      </c>
      <c r="F867" s="1" t="str">
        <f>TEXT(SalesDataTable[[#This Row],[Order Date]],"MMM")</f>
        <v>May</v>
      </c>
      <c r="G867" s="6" t="s">
        <v>37</v>
      </c>
      <c r="H867" s="6" t="s">
        <v>38</v>
      </c>
      <c r="I867" s="6" t="s">
        <v>19</v>
      </c>
      <c r="J867" s="6" t="s">
        <v>33</v>
      </c>
      <c r="K867" s="6" t="s">
        <v>31</v>
      </c>
      <c r="L867" s="6" t="s">
        <v>32</v>
      </c>
      <c r="M867" s="11">
        <v>3</v>
      </c>
      <c r="N867" s="8">
        <v>36.74</v>
      </c>
      <c r="O867" s="9">
        <v>0.05</v>
      </c>
      <c r="P867" s="8">
        <v>13.97</v>
      </c>
      <c r="Q867" s="8">
        <v>104.70899999999999</v>
      </c>
      <c r="R867" s="8">
        <v>41.910000000000004</v>
      </c>
      <c r="S867" s="8">
        <v>62.798999999999985</v>
      </c>
      <c r="T867" s="10">
        <v>0.59974787267570118</v>
      </c>
      <c r="U867" s="7"/>
      <c r="V867" s="10"/>
      <c r="W867" s="11"/>
      <c r="X867" s="10"/>
    </row>
    <row r="868" spans="1:24" ht="15.6">
      <c r="A868" s="4">
        <v>3411</v>
      </c>
      <c r="B868" s="5">
        <v>46162</v>
      </c>
      <c r="C868" s="1">
        <f t="shared" si="26"/>
        <v>2026</v>
      </c>
      <c r="D868" s="1" t="str">
        <f>"Q" &amp;ROUNDUP(MONTH(SalesDataTable[[#This Row],[Order Date]])/3,0)</f>
        <v>Q2</v>
      </c>
      <c r="E868" s="1">
        <f t="shared" si="27"/>
        <v>5</v>
      </c>
      <c r="F868" s="1" t="str">
        <f>TEXT(SalesDataTable[[#This Row],[Order Date]],"MMM")</f>
        <v>May</v>
      </c>
      <c r="G868" s="6" t="s">
        <v>23</v>
      </c>
      <c r="H868" s="6" t="s">
        <v>58</v>
      </c>
      <c r="I868" s="6" t="s">
        <v>19</v>
      </c>
      <c r="J868" s="6" t="s">
        <v>20</v>
      </c>
      <c r="K868" s="6" t="s">
        <v>26</v>
      </c>
      <c r="L868" s="6" t="s">
        <v>54</v>
      </c>
      <c r="M868" s="11">
        <v>2</v>
      </c>
      <c r="N868" s="8">
        <v>151.35</v>
      </c>
      <c r="O868" s="9">
        <v>0.05</v>
      </c>
      <c r="P868" s="8">
        <v>77.150000000000006</v>
      </c>
      <c r="Q868" s="8">
        <v>287.565</v>
      </c>
      <c r="R868" s="8">
        <v>154.30000000000001</v>
      </c>
      <c r="S868" s="8">
        <v>133.26499999999999</v>
      </c>
      <c r="T868" s="10">
        <v>0.46342566028550064</v>
      </c>
      <c r="U868" s="7"/>
      <c r="V868" s="10"/>
      <c r="W868" s="11"/>
      <c r="X868" s="10"/>
    </row>
    <row r="869" spans="1:24" ht="15.6">
      <c r="A869" s="4">
        <v>3841</v>
      </c>
      <c r="B869" s="5">
        <v>46162</v>
      </c>
      <c r="C869" s="1">
        <f t="shared" si="26"/>
        <v>2026</v>
      </c>
      <c r="D869" s="1" t="str">
        <f>"Q" &amp;ROUNDUP(MONTH(SalesDataTable[[#This Row],[Order Date]])/3,0)</f>
        <v>Q2</v>
      </c>
      <c r="E869" s="1">
        <f t="shared" si="27"/>
        <v>5</v>
      </c>
      <c r="F869" s="1" t="str">
        <f>TEXT(SalesDataTable[[#This Row],[Order Date]],"MMM")</f>
        <v>May</v>
      </c>
      <c r="G869" s="6" t="s">
        <v>17</v>
      </c>
      <c r="H869" s="6" t="s">
        <v>67</v>
      </c>
      <c r="I869" s="6" t="s">
        <v>36</v>
      </c>
      <c r="J869" s="6" t="s">
        <v>30</v>
      </c>
      <c r="K869" s="6" t="s">
        <v>21</v>
      </c>
      <c r="L869" s="6" t="s">
        <v>39</v>
      </c>
      <c r="M869" s="11">
        <v>2</v>
      </c>
      <c r="N869" s="8">
        <v>50.09</v>
      </c>
      <c r="O869" s="9">
        <v>0.05</v>
      </c>
      <c r="P869" s="8">
        <v>23.16</v>
      </c>
      <c r="Q869" s="8">
        <v>95.171000000000006</v>
      </c>
      <c r="R869" s="8">
        <v>46.32</v>
      </c>
      <c r="S869" s="8">
        <v>48.851000000000006</v>
      </c>
      <c r="T869" s="10">
        <v>0.51329711781950382</v>
      </c>
      <c r="U869" s="7"/>
      <c r="V869" s="10"/>
      <c r="W869" s="11"/>
      <c r="X869" s="10"/>
    </row>
    <row r="870" spans="1:24" ht="15.6">
      <c r="A870" s="4">
        <v>5121</v>
      </c>
      <c r="B870" s="5">
        <v>46162</v>
      </c>
      <c r="C870" s="1">
        <f t="shared" si="26"/>
        <v>2026</v>
      </c>
      <c r="D870" s="1" t="str">
        <f>"Q" &amp;ROUNDUP(MONTH(SalesDataTable[[#This Row],[Order Date]])/3,0)</f>
        <v>Q2</v>
      </c>
      <c r="E870" s="1">
        <f t="shared" si="27"/>
        <v>5</v>
      </c>
      <c r="F870" s="1" t="str">
        <f>TEXT(SalesDataTable[[#This Row],[Order Date]],"MMM")</f>
        <v>May</v>
      </c>
      <c r="G870" s="6" t="s">
        <v>17</v>
      </c>
      <c r="H870" s="6" t="s">
        <v>53</v>
      </c>
      <c r="I870" s="6" t="s">
        <v>19</v>
      </c>
      <c r="J870" s="6" t="s">
        <v>30</v>
      </c>
      <c r="K870" s="6" t="s">
        <v>51</v>
      </c>
      <c r="L870" s="6" t="s">
        <v>55</v>
      </c>
      <c r="M870" s="11">
        <v>2</v>
      </c>
      <c r="N870" s="8">
        <v>121.96</v>
      </c>
      <c r="O870" s="9">
        <v>0.05</v>
      </c>
      <c r="P870" s="8">
        <v>71.2</v>
      </c>
      <c r="Q870" s="8">
        <v>231.72399999999999</v>
      </c>
      <c r="R870" s="8">
        <v>142.4</v>
      </c>
      <c r="S870" s="8">
        <v>89.323999999999984</v>
      </c>
      <c r="T870" s="10">
        <v>0.38547582468799085</v>
      </c>
      <c r="U870" s="7"/>
      <c r="V870" s="10"/>
      <c r="W870" s="11"/>
      <c r="X870" s="10"/>
    </row>
    <row r="871" spans="1:24" ht="15.6">
      <c r="A871" s="4">
        <v>53</v>
      </c>
      <c r="B871" s="5">
        <v>46163</v>
      </c>
      <c r="C871" s="1">
        <f t="shared" si="26"/>
        <v>2026</v>
      </c>
      <c r="D871" s="1" t="str">
        <f>"Q" &amp;ROUNDUP(MONTH(SalesDataTable[[#This Row],[Order Date]])/3,0)</f>
        <v>Q2</v>
      </c>
      <c r="E871" s="1">
        <f t="shared" si="27"/>
        <v>5</v>
      </c>
      <c r="F871" s="1" t="str">
        <f>TEXT(SalesDataTable[[#This Row],[Order Date]],"MMM")</f>
        <v>May</v>
      </c>
      <c r="G871" s="6" t="s">
        <v>37</v>
      </c>
      <c r="H871" s="6" t="s">
        <v>64</v>
      </c>
      <c r="I871" s="6" t="s">
        <v>19</v>
      </c>
      <c r="J871" s="6" t="s">
        <v>33</v>
      </c>
      <c r="K871" s="6" t="s">
        <v>31</v>
      </c>
      <c r="L871" s="6" t="s">
        <v>61</v>
      </c>
      <c r="M871" s="11">
        <v>1</v>
      </c>
      <c r="N871" s="8">
        <v>134.28</v>
      </c>
      <c r="O871" s="9">
        <v>0.05</v>
      </c>
      <c r="P871" s="8">
        <v>65.44</v>
      </c>
      <c r="Q871" s="8">
        <v>127.56599999999999</v>
      </c>
      <c r="R871" s="8">
        <v>65.44</v>
      </c>
      <c r="S871" s="8">
        <v>62.125999999999991</v>
      </c>
      <c r="T871" s="10">
        <v>0.487010645469796</v>
      </c>
      <c r="U871" s="7"/>
      <c r="V871" s="10"/>
      <c r="W871" s="11"/>
      <c r="X871" s="10"/>
    </row>
    <row r="872" spans="1:24" ht="15.6">
      <c r="A872" s="4">
        <v>127</v>
      </c>
      <c r="B872" s="5">
        <v>46163</v>
      </c>
      <c r="C872" s="1">
        <f t="shared" si="26"/>
        <v>2026</v>
      </c>
      <c r="D872" s="1" t="str">
        <f>"Q" &amp;ROUNDUP(MONTH(SalesDataTable[[#This Row],[Order Date]])/3,0)</f>
        <v>Q2</v>
      </c>
      <c r="E872" s="1">
        <f t="shared" si="27"/>
        <v>5</v>
      </c>
      <c r="F872" s="1" t="str">
        <f>TEXT(SalesDataTable[[#This Row],[Order Date]],"MMM")</f>
        <v>May</v>
      </c>
      <c r="G872" s="6" t="s">
        <v>37</v>
      </c>
      <c r="H872" s="6" t="s">
        <v>48</v>
      </c>
      <c r="I872" s="6" t="s">
        <v>19</v>
      </c>
      <c r="J872" s="6" t="s">
        <v>33</v>
      </c>
      <c r="K872" s="6" t="s">
        <v>21</v>
      </c>
      <c r="L872" s="6" t="s">
        <v>47</v>
      </c>
      <c r="M872" s="11">
        <v>3</v>
      </c>
      <c r="N872" s="8">
        <v>100.48</v>
      </c>
      <c r="O872" s="9">
        <v>0.05</v>
      </c>
      <c r="P872" s="8">
        <v>50.68</v>
      </c>
      <c r="Q872" s="8">
        <v>286.36799999999999</v>
      </c>
      <c r="R872" s="8">
        <v>152.04</v>
      </c>
      <c r="S872" s="8">
        <v>134.328</v>
      </c>
      <c r="T872" s="10">
        <v>0.46907475695608447</v>
      </c>
      <c r="U872" s="7"/>
      <c r="V872" s="10"/>
      <c r="W872" s="11"/>
      <c r="X872" s="10"/>
    </row>
    <row r="873" spans="1:24" ht="15.6">
      <c r="A873" s="4">
        <v>1092</v>
      </c>
      <c r="B873" s="5">
        <v>46163</v>
      </c>
      <c r="C873" s="1">
        <f t="shared" si="26"/>
        <v>2026</v>
      </c>
      <c r="D873" s="1" t="str">
        <f>"Q" &amp;ROUNDUP(MONTH(SalesDataTable[[#This Row],[Order Date]])/3,0)</f>
        <v>Q2</v>
      </c>
      <c r="E873" s="1">
        <f t="shared" si="27"/>
        <v>5</v>
      </c>
      <c r="F873" s="1" t="str">
        <f>TEXT(SalesDataTable[[#This Row],[Order Date]],"MMM")</f>
        <v>May</v>
      </c>
      <c r="G873" s="6" t="s">
        <v>37</v>
      </c>
      <c r="H873" s="6" t="s">
        <v>50</v>
      </c>
      <c r="I873" s="6" t="s">
        <v>19</v>
      </c>
      <c r="J873" s="6" t="s">
        <v>30</v>
      </c>
      <c r="K873" s="6" t="s">
        <v>51</v>
      </c>
      <c r="L873" s="6" t="s">
        <v>59</v>
      </c>
      <c r="M873" s="11">
        <v>3</v>
      </c>
      <c r="N873" s="8">
        <v>36.229999999999997</v>
      </c>
      <c r="O873" s="9">
        <v>0</v>
      </c>
      <c r="P873" s="8">
        <v>13.55</v>
      </c>
      <c r="Q873" s="8">
        <v>108.69</v>
      </c>
      <c r="R873" s="8">
        <v>40.650000000000006</v>
      </c>
      <c r="S873" s="8">
        <v>68.039999999999992</v>
      </c>
      <c r="T873" s="10">
        <v>0.62600055202870541</v>
      </c>
      <c r="U873" s="7"/>
      <c r="V873" s="10"/>
      <c r="W873" s="11"/>
      <c r="X873" s="10"/>
    </row>
    <row r="874" spans="1:24" ht="15.6">
      <c r="A874" s="4">
        <v>1213</v>
      </c>
      <c r="B874" s="5">
        <v>46163</v>
      </c>
      <c r="C874" s="1">
        <f t="shared" si="26"/>
        <v>2026</v>
      </c>
      <c r="D874" s="1" t="str">
        <f>"Q" &amp;ROUNDUP(MONTH(SalesDataTable[[#This Row],[Order Date]])/3,0)</f>
        <v>Q2</v>
      </c>
      <c r="E874" s="1">
        <f t="shared" si="27"/>
        <v>5</v>
      </c>
      <c r="F874" s="1" t="str">
        <f>TEXT(SalesDataTable[[#This Row],[Order Date]],"MMM")</f>
        <v>May</v>
      </c>
      <c r="G874" s="6" t="s">
        <v>28</v>
      </c>
      <c r="H874" s="6" t="s">
        <v>29</v>
      </c>
      <c r="I874" s="6" t="s">
        <v>45</v>
      </c>
      <c r="J874" s="6" t="s">
        <v>20</v>
      </c>
      <c r="K874" s="6" t="s">
        <v>40</v>
      </c>
      <c r="L874" s="6" t="s">
        <v>68</v>
      </c>
      <c r="M874" s="11">
        <v>3</v>
      </c>
      <c r="N874" s="8">
        <v>120.61</v>
      </c>
      <c r="O874" s="9">
        <v>0</v>
      </c>
      <c r="P874" s="8">
        <v>60.17</v>
      </c>
      <c r="Q874" s="8">
        <v>361.83</v>
      </c>
      <c r="R874" s="8">
        <v>180.51</v>
      </c>
      <c r="S874" s="8">
        <v>181.32</v>
      </c>
      <c r="T874" s="10">
        <v>0.50111931017328581</v>
      </c>
      <c r="U874" s="7"/>
      <c r="V874" s="10"/>
      <c r="W874" s="11"/>
      <c r="X874" s="10"/>
    </row>
    <row r="875" spans="1:24" ht="15.6">
      <c r="A875" s="4">
        <v>1849</v>
      </c>
      <c r="B875" s="5">
        <v>46163</v>
      </c>
      <c r="C875" s="1">
        <f t="shared" si="26"/>
        <v>2026</v>
      </c>
      <c r="D875" s="1" t="str">
        <f>"Q" &amp;ROUNDUP(MONTH(SalesDataTable[[#This Row],[Order Date]])/3,0)</f>
        <v>Q2</v>
      </c>
      <c r="E875" s="1">
        <f t="shared" si="27"/>
        <v>5</v>
      </c>
      <c r="F875" s="1" t="str">
        <f>TEXT(SalesDataTable[[#This Row],[Order Date]],"MMM")</f>
        <v>May</v>
      </c>
      <c r="G875" s="6" t="s">
        <v>28</v>
      </c>
      <c r="H875" s="6" t="s">
        <v>42</v>
      </c>
      <c r="I875" s="6" t="s">
        <v>45</v>
      </c>
      <c r="J875" s="6" t="s">
        <v>20</v>
      </c>
      <c r="K875" s="6" t="s">
        <v>31</v>
      </c>
      <c r="L875" s="6" t="s">
        <v>49</v>
      </c>
      <c r="M875" s="11">
        <v>3</v>
      </c>
      <c r="N875" s="8">
        <v>46.46</v>
      </c>
      <c r="O875" s="9">
        <v>0</v>
      </c>
      <c r="P875" s="8">
        <v>18.71</v>
      </c>
      <c r="Q875" s="8">
        <v>139.38</v>
      </c>
      <c r="R875" s="8">
        <v>56.13</v>
      </c>
      <c r="S875" s="8">
        <v>83.25</v>
      </c>
      <c r="T875" s="10">
        <v>0.59728798966853214</v>
      </c>
      <c r="U875" s="7"/>
      <c r="V875" s="10"/>
      <c r="W875" s="11"/>
      <c r="X875" s="10"/>
    </row>
    <row r="876" spans="1:24" ht="15.6">
      <c r="A876" s="4">
        <v>2395</v>
      </c>
      <c r="B876" s="5">
        <v>46163</v>
      </c>
      <c r="C876" s="1">
        <f t="shared" si="26"/>
        <v>2026</v>
      </c>
      <c r="D876" s="1" t="str">
        <f>"Q" &amp;ROUNDUP(MONTH(SalesDataTable[[#This Row],[Order Date]])/3,0)</f>
        <v>Q2</v>
      </c>
      <c r="E876" s="1">
        <f t="shared" si="27"/>
        <v>5</v>
      </c>
      <c r="F876" s="1" t="str">
        <f>TEXT(SalesDataTable[[#This Row],[Order Date]],"MMM")</f>
        <v>May</v>
      </c>
      <c r="G876" s="6" t="s">
        <v>23</v>
      </c>
      <c r="H876" s="6" t="s">
        <v>60</v>
      </c>
      <c r="I876" s="6" t="s">
        <v>19</v>
      </c>
      <c r="J876" s="6" t="s">
        <v>33</v>
      </c>
      <c r="K876" s="6" t="s">
        <v>51</v>
      </c>
      <c r="L876" s="6" t="s">
        <v>59</v>
      </c>
      <c r="M876" s="11">
        <v>1</v>
      </c>
      <c r="N876" s="8">
        <v>36.9</v>
      </c>
      <c r="O876" s="9">
        <v>0.05</v>
      </c>
      <c r="P876" s="8">
        <v>13.89</v>
      </c>
      <c r="Q876" s="8">
        <v>35.055</v>
      </c>
      <c r="R876" s="8">
        <v>13.89</v>
      </c>
      <c r="S876" s="8">
        <v>21.164999999999999</v>
      </c>
      <c r="T876" s="10">
        <v>0.60376551133932388</v>
      </c>
      <c r="U876" s="7"/>
      <c r="V876" s="10"/>
      <c r="W876" s="11"/>
      <c r="X876" s="10"/>
    </row>
    <row r="877" spans="1:24" ht="15.6">
      <c r="A877" s="4">
        <v>4166</v>
      </c>
      <c r="B877" s="5">
        <v>46163</v>
      </c>
      <c r="C877" s="1">
        <f t="shared" si="26"/>
        <v>2026</v>
      </c>
      <c r="D877" s="1" t="str">
        <f>"Q" &amp;ROUNDUP(MONTH(SalesDataTable[[#This Row],[Order Date]])/3,0)</f>
        <v>Q2</v>
      </c>
      <c r="E877" s="1">
        <f t="shared" si="27"/>
        <v>5</v>
      </c>
      <c r="F877" s="1" t="str">
        <f>TEXT(SalesDataTable[[#This Row],[Order Date]],"MMM")</f>
        <v>May</v>
      </c>
      <c r="G877" s="6" t="s">
        <v>28</v>
      </c>
      <c r="H877" s="6" t="s">
        <v>35</v>
      </c>
      <c r="I877" s="6" t="s">
        <v>19</v>
      </c>
      <c r="J877" s="6" t="s">
        <v>30</v>
      </c>
      <c r="K877" s="6" t="s">
        <v>51</v>
      </c>
      <c r="L877" s="6" t="s">
        <v>52</v>
      </c>
      <c r="M877" s="11">
        <v>6</v>
      </c>
      <c r="N877" s="8">
        <v>40.61</v>
      </c>
      <c r="O877" s="9">
        <v>0.05</v>
      </c>
      <c r="P877" s="8">
        <v>15.14</v>
      </c>
      <c r="Q877" s="8">
        <v>231.47699999999998</v>
      </c>
      <c r="R877" s="8">
        <v>90.84</v>
      </c>
      <c r="S877" s="8">
        <v>140.63699999999997</v>
      </c>
      <c r="T877" s="10">
        <v>0.607563602431343</v>
      </c>
      <c r="U877" s="7"/>
      <c r="V877" s="10"/>
      <c r="W877" s="11"/>
      <c r="X877" s="10"/>
    </row>
    <row r="878" spans="1:24" ht="15.6">
      <c r="A878" s="4">
        <v>1004</v>
      </c>
      <c r="B878" s="5">
        <v>46164</v>
      </c>
      <c r="C878" s="1">
        <f t="shared" si="26"/>
        <v>2026</v>
      </c>
      <c r="D878" s="1" t="str">
        <f>"Q" &amp;ROUNDUP(MONTH(SalesDataTable[[#This Row],[Order Date]])/3,0)</f>
        <v>Q2</v>
      </c>
      <c r="E878" s="1">
        <f t="shared" si="27"/>
        <v>5</v>
      </c>
      <c r="F878" s="1" t="str">
        <f>TEXT(SalesDataTable[[#This Row],[Order Date]],"MMM")</f>
        <v>May</v>
      </c>
      <c r="G878" s="6" t="s">
        <v>37</v>
      </c>
      <c r="H878" s="6" t="s">
        <v>64</v>
      </c>
      <c r="I878" s="6" t="s">
        <v>19</v>
      </c>
      <c r="J878" s="6" t="s">
        <v>33</v>
      </c>
      <c r="K878" s="6" t="s">
        <v>31</v>
      </c>
      <c r="L878" s="6" t="s">
        <v>32</v>
      </c>
      <c r="M878" s="11">
        <v>2</v>
      </c>
      <c r="N878" s="8">
        <v>36.86</v>
      </c>
      <c r="O878" s="9">
        <v>0.05</v>
      </c>
      <c r="P878" s="8">
        <v>13.85</v>
      </c>
      <c r="Q878" s="8">
        <v>70.033999999999992</v>
      </c>
      <c r="R878" s="8">
        <v>27.7</v>
      </c>
      <c r="S878" s="8">
        <v>42.333999999999989</v>
      </c>
      <c r="T878" s="10">
        <v>0.60447782505640113</v>
      </c>
      <c r="U878" s="7"/>
      <c r="V878" s="10"/>
      <c r="W878" s="11"/>
      <c r="X878" s="10"/>
    </row>
    <row r="879" spans="1:24" ht="15.6">
      <c r="A879" s="4">
        <v>1012</v>
      </c>
      <c r="B879" s="5">
        <v>46164</v>
      </c>
      <c r="C879" s="1">
        <f t="shared" si="26"/>
        <v>2026</v>
      </c>
      <c r="D879" s="1" t="str">
        <f>"Q" &amp;ROUNDUP(MONTH(SalesDataTable[[#This Row],[Order Date]])/3,0)</f>
        <v>Q2</v>
      </c>
      <c r="E879" s="1">
        <f t="shared" si="27"/>
        <v>5</v>
      </c>
      <c r="F879" s="1" t="str">
        <f>TEXT(SalesDataTable[[#This Row],[Order Date]],"MMM")</f>
        <v>May</v>
      </c>
      <c r="G879" s="6" t="s">
        <v>23</v>
      </c>
      <c r="H879" s="6" t="s">
        <v>44</v>
      </c>
      <c r="I879" s="6" t="s">
        <v>19</v>
      </c>
      <c r="J879" s="6" t="s">
        <v>30</v>
      </c>
      <c r="K879" s="6" t="s">
        <v>26</v>
      </c>
      <c r="L879" s="6" t="s">
        <v>54</v>
      </c>
      <c r="M879" s="11">
        <v>3</v>
      </c>
      <c r="N879" s="8">
        <v>156.74</v>
      </c>
      <c r="O879" s="9">
        <v>0</v>
      </c>
      <c r="P879" s="8">
        <v>79.819999999999993</v>
      </c>
      <c r="Q879" s="8">
        <v>470.22</v>
      </c>
      <c r="R879" s="8">
        <v>239.45999999999998</v>
      </c>
      <c r="S879" s="8">
        <v>230.76000000000005</v>
      </c>
      <c r="T879" s="10">
        <v>0.49074901110118674</v>
      </c>
      <c r="U879" s="7"/>
      <c r="V879" s="10"/>
      <c r="W879" s="11"/>
      <c r="X879" s="10"/>
    </row>
    <row r="880" spans="1:24" ht="15.6">
      <c r="A880" s="4">
        <v>2180</v>
      </c>
      <c r="B880" s="5">
        <v>46164</v>
      </c>
      <c r="C880" s="1">
        <f t="shared" si="26"/>
        <v>2026</v>
      </c>
      <c r="D880" s="1" t="str">
        <f>"Q" &amp;ROUNDUP(MONTH(SalesDataTable[[#This Row],[Order Date]])/3,0)</f>
        <v>Q2</v>
      </c>
      <c r="E880" s="1">
        <f t="shared" si="27"/>
        <v>5</v>
      </c>
      <c r="F880" s="1" t="str">
        <f>TEXT(SalesDataTable[[#This Row],[Order Date]],"MMM")</f>
        <v>May</v>
      </c>
      <c r="G880" s="6" t="s">
        <v>17</v>
      </c>
      <c r="H880" s="6" t="s">
        <v>53</v>
      </c>
      <c r="I880" s="6" t="s">
        <v>25</v>
      </c>
      <c r="J880" s="6" t="s">
        <v>20</v>
      </c>
      <c r="K880" s="6" t="s">
        <v>21</v>
      </c>
      <c r="L880" s="6" t="s">
        <v>39</v>
      </c>
      <c r="M880" s="11">
        <v>3</v>
      </c>
      <c r="N880" s="8">
        <v>51.04</v>
      </c>
      <c r="O880" s="9">
        <v>0.2</v>
      </c>
      <c r="P880" s="8">
        <v>22.32</v>
      </c>
      <c r="Q880" s="8">
        <v>122.49600000000001</v>
      </c>
      <c r="R880" s="8">
        <v>66.960000000000008</v>
      </c>
      <c r="S880" s="8">
        <v>55.536000000000001</v>
      </c>
      <c r="T880" s="10">
        <v>0.45336990595611282</v>
      </c>
      <c r="U880" s="7"/>
      <c r="V880" s="10"/>
      <c r="W880" s="11"/>
      <c r="X880" s="10"/>
    </row>
    <row r="881" spans="1:24" ht="15.6">
      <c r="A881" s="4">
        <v>3659</v>
      </c>
      <c r="B881" s="5">
        <v>46164</v>
      </c>
      <c r="C881" s="1">
        <f t="shared" si="26"/>
        <v>2026</v>
      </c>
      <c r="D881" s="1" t="str">
        <f>"Q" &amp;ROUNDUP(MONTH(SalesDataTable[[#This Row],[Order Date]])/3,0)</f>
        <v>Q2</v>
      </c>
      <c r="E881" s="1">
        <f t="shared" si="27"/>
        <v>5</v>
      </c>
      <c r="F881" s="1" t="str">
        <f>TEXT(SalesDataTable[[#This Row],[Order Date]],"MMM")</f>
        <v>May</v>
      </c>
      <c r="G881" s="6" t="s">
        <v>37</v>
      </c>
      <c r="H881" s="6" t="s">
        <v>64</v>
      </c>
      <c r="I881" s="6" t="s">
        <v>36</v>
      </c>
      <c r="J881" s="6" t="s">
        <v>30</v>
      </c>
      <c r="K881" s="6" t="s">
        <v>26</v>
      </c>
      <c r="L881" s="6" t="s">
        <v>27</v>
      </c>
      <c r="M881" s="11">
        <v>2</v>
      </c>
      <c r="N881" s="8">
        <v>93.55</v>
      </c>
      <c r="O881" s="9">
        <v>0</v>
      </c>
      <c r="P881" s="8">
        <v>44.31</v>
      </c>
      <c r="Q881" s="8">
        <v>187.1</v>
      </c>
      <c r="R881" s="8">
        <v>88.62</v>
      </c>
      <c r="S881" s="8">
        <v>98.47999999999999</v>
      </c>
      <c r="T881" s="10">
        <v>0.52634954569748793</v>
      </c>
      <c r="U881" s="7"/>
      <c r="V881" s="10"/>
      <c r="W881" s="11"/>
      <c r="X881" s="10"/>
    </row>
    <row r="882" spans="1:24" ht="15.6">
      <c r="A882" s="4">
        <v>3775</v>
      </c>
      <c r="B882" s="5">
        <v>46164</v>
      </c>
      <c r="C882" s="1">
        <f t="shared" si="26"/>
        <v>2026</v>
      </c>
      <c r="D882" s="1" t="str">
        <f>"Q" &amp;ROUNDUP(MONTH(SalesDataTable[[#This Row],[Order Date]])/3,0)</f>
        <v>Q2</v>
      </c>
      <c r="E882" s="1">
        <f t="shared" si="27"/>
        <v>5</v>
      </c>
      <c r="F882" s="1" t="str">
        <f>TEXT(SalesDataTable[[#This Row],[Order Date]],"MMM")</f>
        <v>May</v>
      </c>
      <c r="G882" s="6" t="s">
        <v>28</v>
      </c>
      <c r="H882" s="6" t="s">
        <v>29</v>
      </c>
      <c r="I882" s="6" t="s">
        <v>19</v>
      </c>
      <c r="J882" s="6" t="s">
        <v>33</v>
      </c>
      <c r="K882" s="6" t="s">
        <v>31</v>
      </c>
      <c r="L882" s="6" t="s">
        <v>61</v>
      </c>
      <c r="M882" s="11">
        <v>1</v>
      </c>
      <c r="N882" s="8">
        <v>131.74</v>
      </c>
      <c r="O882" s="9">
        <v>0</v>
      </c>
      <c r="P882" s="8">
        <v>66.650000000000006</v>
      </c>
      <c r="Q882" s="8">
        <v>131.74</v>
      </c>
      <c r="R882" s="8">
        <v>66.650000000000006</v>
      </c>
      <c r="S882" s="8">
        <v>65.09</v>
      </c>
      <c r="T882" s="10">
        <v>0.49407924700166994</v>
      </c>
      <c r="U882" s="7"/>
      <c r="V882" s="10"/>
      <c r="W882" s="11"/>
      <c r="X882" s="10"/>
    </row>
    <row r="883" spans="1:24" ht="15.6">
      <c r="A883" s="4">
        <v>4071</v>
      </c>
      <c r="B883" s="5">
        <v>46164</v>
      </c>
      <c r="C883" s="1">
        <f t="shared" si="26"/>
        <v>2026</v>
      </c>
      <c r="D883" s="1" t="str">
        <f>"Q" &amp;ROUNDUP(MONTH(SalesDataTable[[#This Row],[Order Date]])/3,0)</f>
        <v>Q2</v>
      </c>
      <c r="E883" s="1">
        <f t="shared" si="27"/>
        <v>5</v>
      </c>
      <c r="F883" s="1" t="str">
        <f>TEXT(SalesDataTable[[#This Row],[Order Date]],"MMM")</f>
        <v>May</v>
      </c>
      <c r="G883" s="6" t="s">
        <v>37</v>
      </c>
      <c r="H883" s="6" t="s">
        <v>50</v>
      </c>
      <c r="I883" s="6" t="s">
        <v>19</v>
      </c>
      <c r="J883" s="6" t="s">
        <v>30</v>
      </c>
      <c r="K883" s="6" t="s">
        <v>26</v>
      </c>
      <c r="L883" s="6" t="s">
        <v>27</v>
      </c>
      <c r="M883" s="11">
        <v>5</v>
      </c>
      <c r="N883" s="8">
        <v>91.79</v>
      </c>
      <c r="O883" s="9">
        <v>0.05</v>
      </c>
      <c r="P883" s="8">
        <v>44.48</v>
      </c>
      <c r="Q883" s="8">
        <v>436.0025</v>
      </c>
      <c r="R883" s="8">
        <v>222.39999999999998</v>
      </c>
      <c r="S883" s="8">
        <v>213.60250000000002</v>
      </c>
      <c r="T883" s="10">
        <v>0.48991118170193981</v>
      </c>
      <c r="U883" s="7"/>
      <c r="V883" s="10"/>
      <c r="W883" s="11"/>
      <c r="X883" s="10"/>
    </row>
    <row r="884" spans="1:24" ht="15.6">
      <c r="A884" s="4">
        <v>5137</v>
      </c>
      <c r="B884" s="5">
        <v>46164</v>
      </c>
      <c r="C884" s="1">
        <f t="shared" si="26"/>
        <v>2026</v>
      </c>
      <c r="D884" s="1" t="str">
        <f>"Q" &amp;ROUNDUP(MONTH(SalesDataTable[[#This Row],[Order Date]])/3,0)</f>
        <v>Q2</v>
      </c>
      <c r="E884" s="1">
        <f t="shared" si="27"/>
        <v>5</v>
      </c>
      <c r="F884" s="1" t="str">
        <f>TEXT(SalesDataTable[[#This Row],[Order Date]],"MMM")</f>
        <v>May</v>
      </c>
      <c r="G884" s="6" t="s">
        <v>37</v>
      </c>
      <c r="H884" s="6" t="s">
        <v>64</v>
      </c>
      <c r="I884" s="6" t="s">
        <v>19</v>
      </c>
      <c r="J884" s="6" t="s">
        <v>33</v>
      </c>
      <c r="K884" s="6" t="s">
        <v>26</v>
      </c>
      <c r="L884" s="6" t="s">
        <v>54</v>
      </c>
      <c r="M884" s="11">
        <v>4</v>
      </c>
      <c r="N884" s="8">
        <v>155.4</v>
      </c>
      <c r="O884" s="9">
        <v>0.05</v>
      </c>
      <c r="P884" s="8">
        <v>77.31</v>
      </c>
      <c r="Q884" s="8">
        <v>590.52</v>
      </c>
      <c r="R884" s="8">
        <v>309.24</v>
      </c>
      <c r="S884" s="8">
        <v>281.27999999999997</v>
      </c>
      <c r="T884" s="10">
        <v>0.47632595001016048</v>
      </c>
      <c r="U884" s="7"/>
      <c r="V884" s="10"/>
      <c r="W884" s="11"/>
      <c r="X884" s="10"/>
    </row>
    <row r="885" spans="1:24" ht="15.6">
      <c r="A885" s="4">
        <v>133</v>
      </c>
      <c r="B885" s="5">
        <v>46165</v>
      </c>
      <c r="C885" s="1">
        <f t="shared" si="26"/>
        <v>2026</v>
      </c>
      <c r="D885" s="1" t="str">
        <f>"Q" &amp;ROUNDUP(MONTH(SalesDataTable[[#This Row],[Order Date]])/3,0)</f>
        <v>Q2</v>
      </c>
      <c r="E885" s="1">
        <f t="shared" si="27"/>
        <v>5</v>
      </c>
      <c r="F885" s="1" t="str">
        <f>TEXT(SalesDataTable[[#This Row],[Order Date]],"MMM")</f>
        <v>May</v>
      </c>
      <c r="G885" s="6" t="s">
        <v>23</v>
      </c>
      <c r="H885" s="6" t="s">
        <v>24</v>
      </c>
      <c r="I885" s="6" t="s">
        <v>19</v>
      </c>
      <c r="J885" s="6" t="s">
        <v>30</v>
      </c>
      <c r="K885" s="6" t="s">
        <v>31</v>
      </c>
      <c r="L885" s="6" t="s">
        <v>32</v>
      </c>
      <c r="M885" s="11">
        <v>1</v>
      </c>
      <c r="N885" s="8">
        <v>36.57</v>
      </c>
      <c r="O885" s="9">
        <v>0.05</v>
      </c>
      <c r="P885" s="8">
        <v>13.33</v>
      </c>
      <c r="Q885" s="8">
        <v>34.741500000000002</v>
      </c>
      <c r="R885" s="8">
        <v>13.33</v>
      </c>
      <c r="S885" s="8">
        <v>21.411500000000004</v>
      </c>
      <c r="T885" s="10">
        <v>0.61630902522919284</v>
      </c>
      <c r="U885" s="7"/>
      <c r="V885" s="10"/>
      <c r="W885" s="11"/>
      <c r="X885" s="10"/>
    </row>
    <row r="886" spans="1:24" ht="15.6">
      <c r="A886" s="4">
        <v>1385</v>
      </c>
      <c r="B886" s="5">
        <v>46165</v>
      </c>
      <c r="C886" s="1">
        <f t="shared" si="26"/>
        <v>2026</v>
      </c>
      <c r="D886" s="1" t="str">
        <f>"Q" &amp;ROUNDUP(MONTH(SalesDataTable[[#This Row],[Order Date]])/3,0)</f>
        <v>Q2</v>
      </c>
      <c r="E886" s="1">
        <f t="shared" si="27"/>
        <v>5</v>
      </c>
      <c r="F886" s="1" t="str">
        <f>TEXT(SalesDataTable[[#This Row],[Order Date]],"MMM")</f>
        <v>May</v>
      </c>
      <c r="G886" s="6" t="s">
        <v>28</v>
      </c>
      <c r="H886" s="6" t="s">
        <v>69</v>
      </c>
      <c r="I886" s="6" t="s">
        <v>19</v>
      </c>
      <c r="J886" s="6" t="s">
        <v>30</v>
      </c>
      <c r="K886" s="6" t="s">
        <v>21</v>
      </c>
      <c r="L886" s="6" t="s">
        <v>43</v>
      </c>
      <c r="M886" s="11">
        <v>2</v>
      </c>
      <c r="N886" s="8">
        <v>41.19</v>
      </c>
      <c r="O886" s="9">
        <v>0</v>
      </c>
      <c r="P886" s="8">
        <v>17.190000000000001</v>
      </c>
      <c r="Q886" s="8">
        <v>82.38</v>
      </c>
      <c r="R886" s="8">
        <v>34.380000000000003</v>
      </c>
      <c r="S886" s="8">
        <v>47.999999999999993</v>
      </c>
      <c r="T886" s="10">
        <v>0.58266569555717407</v>
      </c>
      <c r="U886" s="7"/>
      <c r="V886" s="10"/>
      <c r="W886" s="11"/>
      <c r="X886" s="10"/>
    </row>
    <row r="887" spans="1:24" ht="15.6">
      <c r="A887" s="4">
        <v>1597</v>
      </c>
      <c r="B887" s="5">
        <v>46165</v>
      </c>
      <c r="C887" s="1">
        <f t="shared" si="26"/>
        <v>2026</v>
      </c>
      <c r="D887" s="1" t="str">
        <f>"Q" &amp;ROUNDUP(MONTH(SalesDataTable[[#This Row],[Order Date]])/3,0)</f>
        <v>Q2</v>
      </c>
      <c r="E887" s="1">
        <f t="shared" si="27"/>
        <v>5</v>
      </c>
      <c r="F887" s="1" t="str">
        <f>TEXT(SalesDataTable[[#This Row],[Order Date]],"MMM")</f>
        <v>May</v>
      </c>
      <c r="G887" s="6" t="s">
        <v>37</v>
      </c>
      <c r="H887" s="6" t="s">
        <v>50</v>
      </c>
      <c r="I887" s="6" t="s">
        <v>19</v>
      </c>
      <c r="J887" s="6" t="s">
        <v>20</v>
      </c>
      <c r="K887" s="6" t="s">
        <v>31</v>
      </c>
      <c r="L887" s="6" t="s">
        <v>61</v>
      </c>
      <c r="M887" s="11">
        <v>1</v>
      </c>
      <c r="N887" s="8">
        <v>136.66999999999999</v>
      </c>
      <c r="O887" s="9">
        <v>0.05</v>
      </c>
      <c r="P887" s="8">
        <v>67.099999999999994</v>
      </c>
      <c r="Q887" s="8">
        <v>129.83649999999997</v>
      </c>
      <c r="R887" s="8">
        <v>67.099999999999994</v>
      </c>
      <c r="S887" s="8">
        <v>62.736499999999978</v>
      </c>
      <c r="T887" s="10">
        <v>0.48319617364916639</v>
      </c>
      <c r="U887" s="7"/>
      <c r="V887" s="10"/>
      <c r="W887" s="11"/>
      <c r="X887" s="10"/>
    </row>
    <row r="888" spans="1:24" ht="15.6">
      <c r="A888" s="4">
        <v>2273</v>
      </c>
      <c r="B888" s="5">
        <v>46165</v>
      </c>
      <c r="C888" s="1">
        <f t="shared" si="26"/>
        <v>2026</v>
      </c>
      <c r="D888" s="1" t="str">
        <f>"Q" &amp;ROUNDUP(MONTH(SalesDataTable[[#This Row],[Order Date]])/3,0)</f>
        <v>Q2</v>
      </c>
      <c r="E888" s="1">
        <f t="shared" si="27"/>
        <v>5</v>
      </c>
      <c r="F888" s="1" t="str">
        <f>TEXT(SalesDataTable[[#This Row],[Order Date]],"MMM")</f>
        <v>May</v>
      </c>
      <c r="G888" s="6" t="s">
        <v>28</v>
      </c>
      <c r="H888" s="6" t="s">
        <v>29</v>
      </c>
      <c r="I888" s="6" t="s">
        <v>36</v>
      </c>
      <c r="J888" s="6" t="s">
        <v>30</v>
      </c>
      <c r="K888" s="6" t="s">
        <v>51</v>
      </c>
      <c r="L888" s="6" t="s">
        <v>59</v>
      </c>
      <c r="M888" s="11">
        <v>2</v>
      </c>
      <c r="N888" s="8">
        <v>35.700000000000003</v>
      </c>
      <c r="O888" s="9">
        <v>0</v>
      </c>
      <c r="P888" s="8">
        <v>13.52</v>
      </c>
      <c r="Q888" s="8">
        <v>71.400000000000006</v>
      </c>
      <c r="R888" s="8">
        <v>27.04</v>
      </c>
      <c r="S888" s="8">
        <v>44.360000000000007</v>
      </c>
      <c r="T888" s="10">
        <v>0.62128851540616248</v>
      </c>
      <c r="U888" s="7"/>
      <c r="V888" s="10"/>
      <c r="W888" s="11"/>
      <c r="X888" s="10"/>
    </row>
    <row r="889" spans="1:24" ht="15.6">
      <c r="A889" s="4">
        <v>2931</v>
      </c>
      <c r="B889" s="5">
        <v>46165</v>
      </c>
      <c r="C889" s="1">
        <f t="shared" si="26"/>
        <v>2026</v>
      </c>
      <c r="D889" s="1" t="str">
        <f>"Q" &amp;ROUNDUP(MONTH(SalesDataTable[[#This Row],[Order Date]])/3,0)</f>
        <v>Q2</v>
      </c>
      <c r="E889" s="1">
        <f t="shared" si="27"/>
        <v>5</v>
      </c>
      <c r="F889" s="1" t="str">
        <f>TEXT(SalesDataTable[[#This Row],[Order Date]],"MMM")</f>
        <v>May</v>
      </c>
      <c r="G889" s="6" t="s">
        <v>17</v>
      </c>
      <c r="H889" s="6" t="s">
        <v>18</v>
      </c>
      <c r="I889" s="6" t="s">
        <v>19</v>
      </c>
      <c r="J889" s="6" t="s">
        <v>20</v>
      </c>
      <c r="K889" s="6" t="s">
        <v>21</v>
      </c>
      <c r="L889" s="6" t="s">
        <v>47</v>
      </c>
      <c r="M889" s="11">
        <v>1</v>
      </c>
      <c r="N889" s="8">
        <v>100.87</v>
      </c>
      <c r="O889" s="9">
        <v>0</v>
      </c>
      <c r="P889" s="8">
        <v>50.4</v>
      </c>
      <c r="Q889" s="8">
        <v>100.87</v>
      </c>
      <c r="R889" s="8">
        <v>50.4</v>
      </c>
      <c r="S889" s="8">
        <v>50.470000000000006</v>
      </c>
      <c r="T889" s="10">
        <v>0.5003469812630118</v>
      </c>
      <c r="U889" s="7"/>
      <c r="V889" s="10"/>
      <c r="W889" s="11"/>
      <c r="X889" s="10"/>
    </row>
    <row r="890" spans="1:24" ht="15.6">
      <c r="A890" s="4">
        <v>4143</v>
      </c>
      <c r="B890" s="5">
        <v>46165</v>
      </c>
      <c r="C890" s="1">
        <f t="shared" si="26"/>
        <v>2026</v>
      </c>
      <c r="D890" s="1" t="str">
        <f>"Q" &amp;ROUNDUP(MONTH(SalesDataTable[[#This Row],[Order Date]])/3,0)</f>
        <v>Q2</v>
      </c>
      <c r="E890" s="1">
        <f t="shared" si="27"/>
        <v>5</v>
      </c>
      <c r="F890" s="1" t="str">
        <f>TEXT(SalesDataTable[[#This Row],[Order Date]],"MMM")</f>
        <v>May</v>
      </c>
      <c r="G890" s="6" t="s">
        <v>28</v>
      </c>
      <c r="H890" s="6" t="s">
        <v>69</v>
      </c>
      <c r="I890" s="6" t="s">
        <v>36</v>
      </c>
      <c r="J890" s="6" t="s">
        <v>20</v>
      </c>
      <c r="K890" s="6" t="s">
        <v>31</v>
      </c>
      <c r="L890" s="6" t="s">
        <v>61</v>
      </c>
      <c r="M890" s="11">
        <v>1</v>
      </c>
      <c r="N890" s="8">
        <v>130.80000000000001</v>
      </c>
      <c r="O890" s="9">
        <v>0</v>
      </c>
      <c r="P890" s="8">
        <v>68.7</v>
      </c>
      <c r="Q890" s="8">
        <v>130.80000000000001</v>
      </c>
      <c r="R890" s="8">
        <v>68.7</v>
      </c>
      <c r="S890" s="8">
        <v>62.100000000000009</v>
      </c>
      <c r="T890" s="10">
        <v>0.4747706422018349</v>
      </c>
      <c r="U890" s="7"/>
      <c r="V890" s="10"/>
      <c r="W890" s="11"/>
      <c r="X890" s="10"/>
    </row>
    <row r="891" spans="1:24" ht="15.6">
      <c r="A891" s="4">
        <v>4504</v>
      </c>
      <c r="B891" s="5">
        <v>46165</v>
      </c>
      <c r="C891" s="1">
        <f t="shared" si="26"/>
        <v>2026</v>
      </c>
      <c r="D891" s="1" t="str">
        <f>"Q" &amp;ROUNDUP(MONTH(SalesDataTable[[#This Row],[Order Date]])/3,0)</f>
        <v>Q2</v>
      </c>
      <c r="E891" s="1">
        <f t="shared" si="27"/>
        <v>5</v>
      </c>
      <c r="F891" s="1" t="str">
        <f>TEXT(SalesDataTable[[#This Row],[Order Date]],"MMM")</f>
        <v>May</v>
      </c>
      <c r="G891" s="6" t="s">
        <v>17</v>
      </c>
      <c r="H891" s="6" t="s">
        <v>53</v>
      </c>
      <c r="I891" s="6" t="s">
        <v>45</v>
      </c>
      <c r="J891" s="6" t="s">
        <v>20</v>
      </c>
      <c r="K891" s="6" t="s">
        <v>26</v>
      </c>
      <c r="L891" s="6" t="s">
        <v>54</v>
      </c>
      <c r="M891" s="11">
        <v>1</v>
      </c>
      <c r="N891" s="8">
        <v>153.88999999999999</v>
      </c>
      <c r="O891" s="9">
        <v>0</v>
      </c>
      <c r="P891" s="8">
        <v>79.64</v>
      </c>
      <c r="Q891" s="8">
        <v>153.88999999999999</v>
      </c>
      <c r="R891" s="8">
        <v>79.64</v>
      </c>
      <c r="S891" s="8">
        <v>74.249999999999986</v>
      </c>
      <c r="T891" s="10">
        <v>0.4824874910650464</v>
      </c>
      <c r="U891" s="7"/>
      <c r="V891" s="10"/>
      <c r="W891" s="11"/>
      <c r="X891" s="10"/>
    </row>
    <row r="892" spans="1:24" ht="15.6">
      <c r="A892" s="4">
        <v>656</v>
      </c>
      <c r="B892" s="5">
        <v>46166</v>
      </c>
      <c r="C892" s="1">
        <f t="shared" si="26"/>
        <v>2026</v>
      </c>
      <c r="D892" s="1" t="str">
        <f>"Q" &amp;ROUNDUP(MONTH(SalesDataTable[[#This Row],[Order Date]])/3,0)</f>
        <v>Q2</v>
      </c>
      <c r="E892" s="1">
        <f t="shared" si="27"/>
        <v>5</v>
      </c>
      <c r="F892" s="1" t="str">
        <f>TEXT(SalesDataTable[[#This Row],[Order Date]],"MMM")</f>
        <v>May</v>
      </c>
      <c r="G892" s="6" t="s">
        <v>37</v>
      </c>
      <c r="H892" s="6" t="s">
        <v>48</v>
      </c>
      <c r="I892" s="6" t="s">
        <v>19</v>
      </c>
      <c r="J892" s="6" t="s">
        <v>30</v>
      </c>
      <c r="K892" s="6" t="s">
        <v>40</v>
      </c>
      <c r="L892" s="6" t="s">
        <v>68</v>
      </c>
      <c r="M892" s="11">
        <v>1</v>
      </c>
      <c r="N892" s="8">
        <v>122.51</v>
      </c>
      <c r="O892" s="9">
        <v>0.15</v>
      </c>
      <c r="P892" s="8">
        <v>62.2</v>
      </c>
      <c r="Q892" s="8">
        <v>104.1335</v>
      </c>
      <c r="R892" s="8">
        <v>62.2</v>
      </c>
      <c r="S892" s="8">
        <v>41.933499999999995</v>
      </c>
      <c r="T892" s="10">
        <v>0.40268981643755369</v>
      </c>
      <c r="U892" s="7"/>
      <c r="V892" s="10"/>
      <c r="W892" s="11"/>
      <c r="X892" s="10"/>
    </row>
    <row r="893" spans="1:24" ht="15.6">
      <c r="A893" s="4">
        <v>979</v>
      </c>
      <c r="B893" s="5">
        <v>46166</v>
      </c>
      <c r="C893" s="1">
        <f t="shared" si="26"/>
        <v>2026</v>
      </c>
      <c r="D893" s="1" t="str">
        <f>"Q" &amp;ROUNDUP(MONTH(SalesDataTable[[#This Row],[Order Date]])/3,0)</f>
        <v>Q2</v>
      </c>
      <c r="E893" s="1">
        <f t="shared" si="27"/>
        <v>5</v>
      </c>
      <c r="F893" s="1" t="str">
        <f>TEXT(SalesDataTable[[#This Row],[Order Date]],"MMM")</f>
        <v>May</v>
      </c>
      <c r="G893" s="6" t="s">
        <v>37</v>
      </c>
      <c r="H893" s="6" t="s">
        <v>38</v>
      </c>
      <c r="I893" s="6" t="s">
        <v>25</v>
      </c>
      <c r="J893" s="6" t="s">
        <v>20</v>
      </c>
      <c r="K893" s="6" t="s">
        <v>21</v>
      </c>
      <c r="L893" s="6" t="s">
        <v>22</v>
      </c>
      <c r="M893" s="11">
        <v>8</v>
      </c>
      <c r="N893" s="8">
        <v>79.94</v>
      </c>
      <c r="O893" s="9">
        <v>0.15</v>
      </c>
      <c r="P893" s="8">
        <v>41.65</v>
      </c>
      <c r="Q893" s="8">
        <v>543.59199999999998</v>
      </c>
      <c r="R893" s="8">
        <v>333.2</v>
      </c>
      <c r="S893" s="8">
        <v>210.392</v>
      </c>
      <c r="T893" s="10">
        <v>0.38704028021015763</v>
      </c>
      <c r="U893" s="7"/>
      <c r="V893" s="10"/>
      <c r="W893" s="11"/>
      <c r="X893" s="10"/>
    </row>
    <row r="894" spans="1:24" ht="15.6">
      <c r="A894" s="4">
        <v>1510</v>
      </c>
      <c r="B894" s="5">
        <v>46166</v>
      </c>
      <c r="C894" s="1">
        <f t="shared" si="26"/>
        <v>2026</v>
      </c>
      <c r="D894" s="1" t="str">
        <f>"Q" &amp;ROUNDUP(MONTH(SalesDataTable[[#This Row],[Order Date]])/3,0)</f>
        <v>Q2</v>
      </c>
      <c r="E894" s="1">
        <f t="shared" si="27"/>
        <v>5</v>
      </c>
      <c r="F894" s="1" t="str">
        <f>TEXT(SalesDataTable[[#This Row],[Order Date]],"MMM")</f>
        <v>May</v>
      </c>
      <c r="G894" s="6" t="s">
        <v>37</v>
      </c>
      <c r="H894" s="6" t="s">
        <v>48</v>
      </c>
      <c r="I894" s="6" t="s">
        <v>19</v>
      </c>
      <c r="J894" s="6" t="s">
        <v>30</v>
      </c>
      <c r="K894" s="6" t="s">
        <v>21</v>
      </c>
      <c r="L894" s="6" t="s">
        <v>39</v>
      </c>
      <c r="M894" s="11">
        <v>2</v>
      </c>
      <c r="N894" s="8">
        <v>50.78</v>
      </c>
      <c r="O894" s="9">
        <v>0.05</v>
      </c>
      <c r="P894" s="8">
        <v>23.03</v>
      </c>
      <c r="Q894" s="8">
        <v>96.481999999999999</v>
      </c>
      <c r="R894" s="8">
        <v>46.06</v>
      </c>
      <c r="S894" s="8">
        <v>50.421999999999997</v>
      </c>
      <c r="T894" s="10">
        <v>0.52260525279326708</v>
      </c>
      <c r="U894" s="7"/>
      <c r="V894" s="10"/>
      <c r="W894" s="11"/>
      <c r="X894" s="10"/>
    </row>
    <row r="895" spans="1:24" ht="15.6">
      <c r="A895" s="4">
        <v>1959</v>
      </c>
      <c r="B895" s="5">
        <v>46166</v>
      </c>
      <c r="C895" s="1">
        <f t="shared" si="26"/>
        <v>2026</v>
      </c>
      <c r="D895" s="1" t="str">
        <f>"Q" &amp;ROUNDUP(MONTH(SalesDataTable[[#This Row],[Order Date]])/3,0)</f>
        <v>Q2</v>
      </c>
      <c r="E895" s="1">
        <f t="shared" si="27"/>
        <v>5</v>
      </c>
      <c r="F895" s="1" t="str">
        <f>TEXT(SalesDataTable[[#This Row],[Order Date]],"MMM")</f>
        <v>May</v>
      </c>
      <c r="G895" s="6" t="s">
        <v>17</v>
      </c>
      <c r="H895" s="6" t="s">
        <v>67</v>
      </c>
      <c r="I895" s="6" t="s">
        <v>45</v>
      </c>
      <c r="J895" s="6" t="s">
        <v>33</v>
      </c>
      <c r="K895" s="6" t="s">
        <v>21</v>
      </c>
      <c r="L895" s="6" t="s">
        <v>22</v>
      </c>
      <c r="M895" s="11">
        <v>2</v>
      </c>
      <c r="N895" s="8">
        <v>80.59</v>
      </c>
      <c r="O895" s="9">
        <v>0.05</v>
      </c>
      <c r="P895" s="8">
        <v>41.44</v>
      </c>
      <c r="Q895" s="8">
        <v>153.12100000000001</v>
      </c>
      <c r="R895" s="8">
        <v>82.88</v>
      </c>
      <c r="S895" s="8">
        <v>70.241000000000014</v>
      </c>
      <c r="T895" s="10">
        <v>0.45872871781140412</v>
      </c>
      <c r="U895" s="7"/>
      <c r="V895" s="10"/>
      <c r="W895" s="11"/>
      <c r="X895" s="10"/>
    </row>
    <row r="896" spans="1:24" ht="15.6">
      <c r="A896" s="4">
        <v>2089</v>
      </c>
      <c r="B896" s="5">
        <v>46166</v>
      </c>
      <c r="C896" s="1">
        <f t="shared" si="26"/>
        <v>2026</v>
      </c>
      <c r="D896" s="1" t="str">
        <f>"Q" &amp;ROUNDUP(MONTH(SalesDataTable[[#This Row],[Order Date]])/3,0)</f>
        <v>Q2</v>
      </c>
      <c r="E896" s="1">
        <f t="shared" si="27"/>
        <v>5</v>
      </c>
      <c r="F896" s="1" t="str">
        <f>TEXT(SalesDataTable[[#This Row],[Order Date]],"MMM")</f>
        <v>May</v>
      </c>
      <c r="G896" s="6" t="s">
        <v>17</v>
      </c>
      <c r="H896" s="6" t="s">
        <v>67</v>
      </c>
      <c r="I896" s="6" t="s">
        <v>45</v>
      </c>
      <c r="J896" s="6" t="s">
        <v>30</v>
      </c>
      <c r="K896" s="6" t="s">
        <v>51</v>
      </c>
      <c r="L896" s="6" t="s">
        <v>59</v>
      </c>
      <c r="M896" s="11">
        <v>3</v>
      </c>
      <c r="N896" s="8">
        <v>35.75</v>
      </c>
      <c r="O896" s="9">
        <v>0.15</v>
      </c>
      <c r="P896" s="8">
        <v>13.54</v>
      </c>
      <c r="Q896" s="8">
        <v>91.162499999999994</v>
      </c>
      <c r="R896" s="8">
        <v>40.619999999999997</v>
      </c>
      <c r="S896" s="8">
        <v>50.542499999999997</v>
      </c>
      <c r="T896" s="10">
        <v>0.55442204853969557</v>
      </c>
      <c r="U896" s="7"/>
      <c r="V896" s="10"/>
      <c r="W896" s="11"/>
      <c r="X896" s="10"/>
    </row>
    <row r="897" spans="1:24" ht="15.6">
      <c r="A897" s="4">
        <v>2446</v>
      </c>
      <c r="B897" s="5">
        <v>46166</v>
      </c>
      <c r="C897" s="1">
        <f t="shared" si="26"/>
        <v>2026</v>
      </c>
      <c r="D897" s="1" t="str">
        <f>"Q" &amp;ROUNDUP(MONTH(SalesDataTable[[#This Row],[Order Date]])/3,0)</f>
        <v>Q2</v>
      </c>
      <c r="E897" s="1">
        <f t="shared" si="27"/>
        <v>5</v>
      </c>
      <c r="F897" s="1" t="str">
        <f>TEXT(SalesDataTable[[#This Row],[Order Date]],"MMM")</f>
        <v>May</v>
      </c>
      <c r="G897" s="6" t="s">
        <v>23</v>
      </c>
      <c r="H897" s="6" t="s">
        <v>60</v>
      </c>
      <c r="I897" s="6" t="s">
        <v>19</v>
      </c>
      <c r="J897" s="6" t="s">
        <v>30</v>
      </c>
      <c r="K897" s="6" t="s">
        <v>40</v>
      </c>
      <c r="L897" s="6" t="s">
        <v>46</v>
      </c>
      <c r="M897" s="11">
        <v>5</v>
      </c>
      <c r="N897" s="8">
        <v>195.78</v>
      </c>
      <c r="O897" s="9">
        <v>0.1</v>
      </c>
      <c r="P897" s="8">
        <v>101.98</v>
      </c>
      <c r="Q897" s="8">
        <v>881.01</v>
      </c>
      <c r="R897" s="8">
        <v>509.90000000000003</v>
      </c>
      <c r="S897" s="8">
        <v>371.10999999999996</v>
      </c>
      <c r="T897" s="10">
        <v>0.4212324491208953</v>
      </c>
      <c r="U897" s="7"/>
      <c r="V897" s="10"/>
      <c r="W897" s="11"/>
      <c r="X897" s="10"/>
    </row>
    <row r="898" spans="1:24" ht="15.6">
      <c r="A898" s="4">
        <v>2847</v>
      </c>
      <c r="B898" s="5">
        <v>46166</v>
      </c>
      <c r="C898" s="1">
        <f t="shared" si="26"/>
        <v>2026</v>
      </c>
      <c r="D898" s="1" t="str">
        <f>"Q" &amp;ROUNDUP(MONTH(SalesDataTable[[#This Row],[Order Date]])/3,0)</f>
        <v>Q2</v>
      </c>
      <c r="E898" s="1">
        <f t="shared" si="27"/>
        <v>5</v>
      </c>
      <c r="F898" s="1" t="str">
        <f>TEXT(SalesDataTable[[#This Row],[Order Date]],"MMM")</f>
        <v>May</v>
      </c>
      <c r="G898" s="6" t="s">
        <v>37</v>
      </c>
      <c r="H898" s="6" t="s">
        <v>64</v>
      </c>
      <c r="I898" s="6" t="s">
        <v>19</v>
      </c>
      <c r="J898" s="6" t="s">
        <v>20</v>
      </c>
      <c r="K898" s="6" t="s">
        <v>40</v>
      </c>
      <c r="L898" s="6" t="s">
        <v>68</v>
      </c>
      <c r="M898" s="11">
        <v>2</v>
      </c>
      <c r="N898" s="8">
        <v>125.95</v>
      </c>
      <c r="O898" s="9">
        <v>0.05</v>
      </c>
      <c r="P898" s="8">
        <v>61.74</v>
      </c>
      <c r="Q898" s="8">
        <v>239.30500000000001</v>
      </c>
      <c r="R898" s="8">
        <v>123.48</v>
      </c>
      <c r="S898" s="8">
        <v>115.825</v>
      </c>
      <c r="T898" s="10">
        <v>0.48400576669940032</v>
      </c>
      <c r="U898" s="7"/>
      <c r="V898" s="10"/>
      <c r="W898" s="11"/>
      <c r="X898" s="10"/>
    </row>
    <row r="899" spans="1:24" ht="15.6">
      <c r="A899" s="4">
        <v>3454</v>
      </c>
      <c r="B899" s="5">
        <v>46166</v>
      </c>
      <c r="C899" s="1">
        <f t="shared" ref="C899:C962" si="28">YEAR(B899)</f>
        <v>2026</v>
      </c>
      <c r="D899" s="1" t="str">
        <f>"Q" &amp;ROUNDUP(MONTH(SalesDataTable[[#This Row],[Order Date]])/3,0)</f>
        <v>Q2</v>
      </c>
      <c r="E899" s="1">
        <f t="shared" ref="E899:E962" si="29">MONTH(B899)</f>
        <v>5</v>
      </c>
      <c r="F899" s="1" t="str">
        <f>TEXT(SalesDataTable[[#This Row],[Order Date]],"MMM")</f>
        <v>May</v>
      </c>
      <c r="G899" s="6" t="s">
        <v>37</v>
      </c>
      <c r="H899" s="6" t="s">
        <v>48</v>
      </c>
      <c r="I899" s="6" t="s">
        <v>19</v>
      </c>
      <c r="J899" s="6" t="s">
        <v>30</v>
      </c>
      <c r="K899" s="6" t="s">
        <v>51</v>
      </c>
      <c r="L899" s="6" t="s">
        <v>52</v>
      </c>
      <c r="M899" s="11">
        <v>2</v>
      </c>
      <c r="N899" s="8">
        <v>41.32</v>
      </c>
      <c r="O899" s="9">
        <v>0</v>
      </c>
      <c r="P899" s="8">
        <v>14.91</v>
      </c>
      <c r="Q899" s="8">
        <v>82.64</v>
      </c>
      <c r="R899" s="8">
        <v>29.82</v>
      </c>
      <c r="S899" s="8">
        <v>52.82</v>
      </c>
      <c r="T899" s="10">
        <v>0.63915779283639884</v>
      </c>
      <c r="U899" s="7"/>
      <c r="V899" s="10"/>
      <c r="W899" s="11"/>
      <c r="X899" s="10"/>
    </row>
    <row r="900" spans="1:24" ht="15.6">
      <c r="A900" s="4">
        <v>4472</v>
      </c>
      <c r="B900" s="5">
        <v>46166</v>
      </c>
      <c r="C900" s="1">
        <f t="shared" si="28"/>
        <v>2026</v>
      </c>
      <c r="D900" s="1" t="str">
        <f>"Q" &amp;ROUNDUP(MONTH(SalesDataTable[[#This Row],[Order Date]])/3,0)</f>
        <v>Q2</v>
      </c>
      <c r="E900" s="1">
        <f t="shared" si="29"/>
        <v>5</v>
      </c>
      <c r="F900" s="1" t="str">
        <f>TEXT(SalesDataTable[[#This Row],[Order Date]],"MMM")</f>
        <v>May</v>
      </c>
      <c r="G900" s="6" t="s">
        <v>37</v>
      </c>
      <c r="H900" s="6" t="s">
        <v>50</v>
      </c>
      <c r="I900" s="6" t="s">
        <v>45</v>
      </c>
      <c r="J900" s="6" t="s">
        <v>30</v>
      </c>
      <c r="K900" s="6" t="s">
        <v>26</v>
      </c>
      <c r="L900" s="6" t="s">
        <v>34</v>
      </c>
      <c r="M900" s="11">
        <v>2</v>
      </c>
      <c r="N900" s="8">
        <v>144.01</v>
      </c>
      <c r="O900" s="9">
        <v>0</v>
      </c>
      <c r="P900" s="8">
        <v>79.37</v>
      </c>
      <c r="Q900" s="8">
        <v>288.02</v>
      </c>
      <c r="R900" s="8">
        <v>158.74</v>
      </c>
      <c r="S900" s="8">
        <v>129.27999999999997</v>
      </c>
      <c r="T900" s="10">
        <v>0.44885771821401282</v>
      </c>
      <c r="U900" s="7"/>
      <c r="V900" s="10"/>
      <c r="W900" s="11"/>
      <c r="X900" s="10"/>
    </row>
    <row r="901" spans="1:24" ht="15.6">
      <c r="A901" s="4">
        <v>4852</v>
      </c>
      <c r="B901" s="5">
        <v>46166</v>
      </c>
      <c r="C901" s="1">
        <f t="shared" si="28"/>
        <v>2026</v>
      </c>
      <c r="D901" s="1" t="str">
        <f>"Q" &amp;ROUNDUP(MONTH(SalesDataTable[[#This Row],[Order Date]])/3,0)</f>
        <v>Q2</v>
      </c>
      <c r="E901" s="1">
        <f t="shared" si="29"/>
        <v>5</v>
      </c>
      <c r="F901" s="1" t="str">
        <f>TEXT(SalesDataTable[[#This Row],[Order Date]],"MMM")</f>
        <v>May</v>
      </c>
      <c r="G901" s="6" t="s">
        <v>17</v>
      </c>
      <c r="H901" s="6" t="s">
        <v>67</v>
      </c>
      <c r="I901" s="6" t="s">
        <v>19</v>
      </c>
      <c r="J901" s="6" t="s">
        <v>33</v>
      </c>
      <c r="K901" s="6" t="s">
        <v>21</v>
      </c>
      <c r="L901" s="6" t="s">
        <v>39</v>
      </c>
      <c r="M901" s="11">
        <v>2</v>
      </c>
      <c r="N901" s="8">
        <v>51.17</v>
      </c>
      <c r="O901" s="9">
        <v>0.05</v>
      </c>
      <c r="P901" s="8">
        <v>21.97</v>
      </c>
      <c r="Q901" s="8">
        <v>97.222999999999999</v>
      </c>
      <c r="R901" s="8">
        <v>43.94</v>
      </c>
      <c r="S901" s="8">
        <v>53.283000000000001</v>
      </c>
      <c r="T901" s="10">
        <v>0.54804932989107513</v>
      </c>
      <c r="U901" s="7"/>
      <c r="V901" s="10"/>
      <c r="W901" s="11"/>
      <c r="X901" s="10"/>
    </row>
    <row r="902" spans="1:24" ht="15.6">
      <c r="A902" s="4">
        <v>4959</v>
      </c>
      <c r="B902" s="5">
        <v>46166</v>
      </c>
      <c r="C902" s="1">
        <f t="shared" si="28"/>
        <v>2026</v>
      </c>
      <c r="D902" s="1" t="str">
        <f>"Q" &amp;ROUNDUP(MONTH(SalesDataTable[[#This Row],[Order Date]])/3,0)</f>
        <v>Q2</v>
      </c>
      <c r="E902" s="1">
        <f t="shared" si="29"/>
        <v>5</v>
      </c>
      <c r="F902" s="1" t="str">
        <f>TEXT(SalesDataTable[[#This Row],[Order Date]],"MMM")</f>
        <v>May</v>
      </c>
      <c r="G902" s="6" t="s">
        <v>17</v>
      </c>
      <c r="H902" s="6" t="s">
        <v>18</v>
      </c>
      <c r="I902" s="6" t="s">
        <v>25</v>
      </c>
      <c r="J902" s="6" t="s">
        <v>33</v>
      </c>
      <c r="K902" s="6" t="s">
        <v>40</v>
      </c>
      <c r="L902" s="6" t="s">
        <v>57</v>
      </c>
      <c r="M902" s="11">
        <v>6</v>
      </c>
      <c r="N902" s="8">
        <v>83.58</v>
      </c>
      <c r="O902" s="9">
        <v>0.2</v>
      </c>
      <c r="P902" s="8">
        <v>40.5</v>
      </c>
      <c r="Q902" s="8">
        <v>401.18400000000003</v>
      </c>
      <c r="R902" s="8">
        <v>243</v>
      </c>
      <c r="S902" s="8">
        <v>158.18400000000003</v>
      </c>
      <c r="T902" s="10">
        <v>0.39429289303661169</v>
      </c>
      <c r="U902" s="7"/>
      <c r="V902" s="10"/>
      <c r="W902" s="11"/>
      <c r="X902" s="10"/>
    </row>
    <row r="903" spans="1:24" ht="15.6">
      <c r="A903" s="4">
        <v>5056</v>
      </c>
      <c r="B903" s="5">
        <v>46166</v>
      </c>
      <c r="C903" s="1">
        <f t="shared" si="28"/>
        <v>2026</v>
      </c>
      <c r="D903" s="1" t="str">
        <f>"Q" &amp;ROUNDUP(MONTH(SalesDataTable[[#This Row],[Order Date]])/3,0)</f>
        <v>Q2</v>
      </c>
      <c r="E903" s="1">
        <f t="shared" si="29"/>
        <v>5</v>
      </c>
      <c r="F903" s="1" t="str">
        <f>TEXT(SalesDataTable[[#This Row],[Order Date]],"MMM")</f>
        <v>May</v>
      </c>
      <c r="G903" s="6" t="s">
        <v>28</v>
      </c>
      <c r="H903" s="6" t="s">
        <v>69</v>
      </c>
      <c r="I903" s="6" t="s">
        <v>45</v>
      </c>
      <c r="J903" s="6" t="s">
        <v>20</v>
      </c>
      <c r="K903" s="6" t="s">
        <v>40</v>
      </c>
      <c r="L903" s="6" t="s">
        <v>57</v>
      </c>
      <c r="M903" s="11">
        <v>2</v>
      </c>
      <c r="N903" s="8">
        <v>80.010000000000005</v>
      </c>
      <c r="O903" s="9">
        <v>0</v>
      </c>
      <c r="P903" s="8">
        <v>38.54</v>
      </c>
      <c r="Q903" s="8">
        <v>160.02000000000001</v>
      </c>
      <c r="R903" s="8">
        <v>77.08</v>
      </c>
      <c r="S903" s="8">
        <v>82.940000000000012</v>
      </c>
      <c r="T903" s="10">
        <v>0.51831021122359711</v>
      </c>
      <c r="U903" s="7"/>
      <c r="V903" s="10"/>
      <c r="W903" s="11"/>
      <c r="X903" s="10"/>
    </row>
    <row r="904" spans="1:24" ht="15.6">
      <c r="A904" s="4">
        <v>1152</v>
      </c>
      <c r="B904" s="5">
        <v>46167</v>
      </c>
      <c r="C904" s="1">
        <f t="shared" si="28"/>
        <v>2026</v>
      </c>
      <c r="D904" s="1" t="str">
        <f>"Q" &amp;ROUNDUP(MONTH(SalesDataTable[[#This Row],[Order Date]])/3,0)</f>
        <v>Q2</v>
      </c>
      <c r="E904" s="1">
        <f t="shared" si="29"/>
        <v>5</v>
      </c>
      <c r="F904" s="1" t="str">
        <f>TEXT(SalesDataTable[[#This Row],[Order Date]],"MMM")</f>
        <v>May</v>
      </c>
      <c r="G904" s="6" t="s">
        <v>37</v>
      </c>
      <c r="H904" s="6" t="s">
        <v>48</v>
      </c>
      <c r="I904" s="6" t="s">
        <v>19</v>
      </c>
      <c r="J904" s="6" t="s">
        <v>30</v>
      </c>
      <c r="K904" s="6" t="s">
        <v>26</v>
      </c>
      <c r="L904" s="6" t="s">
        <v>27</v>
      </c>
      <c r="M904" s="11">
        <v>2</v>
      </c>
      <c r="N904" s="8">
        <v>94.4</v>
      </c>
      <c r="O904" s="9">
        <v>0</v>
      </c>
      <c r="P904" s="8">
        <v>46.39</v>
      </c>
      <c r="Q904" s="8">
        <v>188.8</v>
      </c>
      <c r="R904" s="8">
        <v>92.78</v>
      </c>
      <c r="S904" s="8">
        <v>96.02000000000001</v>
      </c>
      <c r="T904" s="10">
        <v>0.50858050847457625</v>
      </c>
      <c r="U904" s="7"/>
      <c r="V904" s="10"/>
      <c r="W904" s="11"/>
      <c r="X904" s="10"/>
    </row>
    <row r="905" spans="1:24" ht="15.6">
      <c r="A905" s="4">
        <v>3919</v>
      </c>
      <c r="B905" s="5">
        <v>46167</v>
      </c>
      <c r="C905" s="1">
        <f t="shared" si="28"/>
        <v>2026</v>
      </c>
      <c r="D905" s="1" t="str">
        <f>"Q" &amp;ROUNDUP(MONTH(SalesDataTable[[#This Row],[Order Date]])/3,0)</f>
        <v>Q2</v>
      </c>
      <c r="E905" s="1">
        <f t="shared" si="29"/>
        <v>5</v>
      </c>
      <c r="F905" s="1" t="str">
        <f>TEXT(SalesDataTable[[#This Row],[Order Date]],"MMM")</f>
        <v>May</v>
      </c>
      <c r="G905" s="6" t="s">
        <v>28</v>
      </c>
      <c r="H905" s="6" t="s">
        <v>29</v>
      </c>
      <c r="I905" s="6" t="s">
        <v>36</v>
      </c>
      <c r="J905" s="6" t="s">
        <v>33</v>
      </c>
      <c r="K905" s="6" t="s">
        <v>26</v>
      </c>
      <c r="L905" s="6" t="s">
        <v>54</v>
      </c>
      <c r="M905" s="11">
        <v>6</v>
      </c>
      <c r="N905" s="8">
        <v>157.33000000000001</v>
      </c>
      <c r="O905" s="9">
        <v>0</v>
      </c>
      <c r="P905" s="8">
        <v>78.849999999999994</v>
      </c>
      <c r="Q905" s="8">
        <v>943.98</v>
      </c>
      <c r="R905" s="8">
        <v>473.09999999999997</v>
      </c>
      <c r="S905" s="8">
        <v>470.88000000000005</v>
      </c>
      <c r="T905" s="10">
        <v>0.4988241276298227</v>
      </c>
      <c r="U905" s="7"/>
      <c r="V905" s="10"/>
      <c r="W905" s="11"/>
      <c r="X905" s="10"/>
    </row>
    <row r="906" spans="1:24" ht="15.6">
      <c r="A906" s="4">
        <v>4202</v>
      </c>
      <c r="B906" s="5">
        <v>46167</v>
      </c>
      <c r="C906" s="1">
        <f t="shared" si="28"/>
        <v>2026</v>
      </c>
      <c r="D906" s="1" t="str">
        <f>"Q" &amp;ROUNDUP(MONTH(SalesDataTable[[#This Row],[Order Date]])/3,0)</f>
        <v>Q2</v>
      </c>
      <c r="E906" s="1">
        <f t="shared" si="29"/>
        <v>5</v>
      </c>
      <c r="F906" s="1" t="str">
        <f>TEXT(SalesDataTable[[#This Row],[Order Date]],"MMM")</f>
        <v>May</v>
      </c>
      <c r="G906" s="6" t="s">
        <v>28</v>
      </c>
      <c r="H906" s="6" t="s">
        <v>35</v>
      </c>
      <c r="I906" s="6" t="s">
        <v>19</v>
      </c>
      <c r="J906" s="6" t="s">
        <v>30</v>
      </c>
      <c r="K906" s="6" t="s">
        <v>40</v>
      </c>
      <c r="L906" s="6" t="s">
        <v>68</v>
      </c>
      <c r="M906" s="11">
        <v>1</v>
      </c>
      <c r="N906" s="8">
        <v>125.44</v>
      </c>
      <c r="O906" s="9">
        <v>0</v>
      </c>
      <c r="P906" s="8">
        <v>59.92</v>
      </c>
      <c r="Q906" s="8">
        <v>125.44</v>
      </c>
      <c r="R906" s="8">
        <v>59.92</v>
      </c>
      <c r="S906" s="8">
        <v>65.52</v>
      </c>
      <c r="T906" s="10">
        <v>0.5223214285714286</v>
      </c>
      <c r="U906" s="7"/>
      <c r="V906" s="10"/>
      <c r="W906" s="11"/>
      <c r="X906" s="10"/>
    </row>
    <row r="907" spans="1:24" ht="15.6">
      <c r="A907" s="4">
        <v>4274</v>
      </c>
      <c r="B907" s="5">
        <v>46167</v>
      </c>
      <c r="C907" s="1">
        <f t="shared" si="28"/>
        <v>2026</v>
      </c>
      <c r="D907" s="1" t="str">
        <f>"Q" &amp;ROUNDUP(MONTH(SalesDataTable[[#This Row],[Order Date]])/3,0)</f>
        <v>Q2</v>
      </c>
      <c r="E907" s="1">
        <f t="shared" si="29"/>
        <v>5</v>
      </c>
      <c r="F907" s="1" t="str">
        <f>TEXT(SalesDataTable[[#This Row],[Order Date]],"MMM")</f>
        <v>May</v>
      </c>
      <c r="G907" s="6" t="s">
        <v>23</v>
      </c>
      <c r="H907" s="6" t="s">
        <v>60</v>
      </c>
      <c r="I907" s="6" t="s">
        <v>45</v>
      </c>
      <c r="J907" s="6" t="s">
        <v>20</v>
      </c>
      <c r="K907" s="6" t="s">
        <v>51</v>
      </c>
      <c r="L907" s="6" t="s">
        <v>59</v>
      </c>
      <c r="M907" s="11">
        <v>2</v>
      </c>
      <c r="N907" s="8">
        <v>36.18</v>
      </c>
      <c r="O907" s="9">
        <v>0</v>
      </c>
      <c r="P907" s="8">
        <v>13.71</v>
      </c>
      <c r="Q907" s="8">
        <v>72.36</v>
      </c>
      <c r="R907" s="8">
        <v>27.42</v>
      </c>
      <c r="S907" s="8">
        <v>44.94</v>
      </c>
      <c r="T907" s="10">
        <v>0.62106135986733002</v>
      </c>
      <c r="U907" s="7"/>
      <c r="V907" s="10"/>
      <c r="W907" s="11"/>
      <c r="X907" s="10"/>
    </row>
    <row r="908" spans="1:24" ht="15.6">
      <c r="A908" s="4">
        <v>4364</v>
      </c>
      <c r="B908" s="5">
        <v>46167</v>
      </c>
      <c r="C908" s="1">
        <f t="shared" si="28"/>
        <v>2026</v>
      </c>
      <c r="D908" s="1" t="str">
        <f>"Q" &amp;ROUNDUP(MONTH(SalesDataTable[[#This Row],[Order Date]])/3,0)</f>
        <v>Q2</v>
      </c>
      <c r="E908" s="1">
        <f t="shared" si="29"/>
        <v>5</v>
      </c>
      <c r="F908" s="1" t="str">
        <f>TEXT(SalesDataTable[[#This Row],[Order Date]],"MMM")</f>
        <v>May</v>
      </c>
      <c r="G908" s="6" t="s">
        <v>17</v>
      </c>
      <c r="H908" s="6" t="s">
        <v>67</v>
      </c>
      <c r="I908" s="6" t="s">
        <v>36</v>
      </c>
      <c r="J908" s="6" t="s">
        <v>20</v>
      </c>
      <c r="K908" s="6" t="s">
        <v>51</v>
      </c>
      <c r="L908" s="6" t="s">
        <v>52</v>
      </c>
      <c r="M908" s="11">
        <v>1</v>
      </c>
      <c r="N908" s="8">
        <v>41</v>
      </c>
      <c r="O908" s="9">
        <v>0.05</v>
      </c>
      <c r="P908" s="8">
        <v>14.51</v>
      </c>
      <c r="Q908" s="8">
        <v>38.949999999999996</v>
      </c>
      <c r="R908" s="8">
        <v>14.51</v>
      </c>
      <c r="S908" s="8">
        <v>24.439999999999998</v>
      </c>
      <c r="T908" s="10">
        <v>0.62747111681643131</v>
      </c>
      <c r="U908" s="7"/>
      <c r="V908" s="10"/>
      <c r="W908" s="11"/>
      <c r="X908" s="10"/>
    </row>
    <row r="909" spans="1:24" ht="15.6">
      <c r="A909" s="4">
        <v>4896</v>
      </c>
      <c r="B909" s="5">
        <v>46167</v>
      </c>
      <c r="C909" s="1">
        <f t="shared" si="28"/>
        <v>2026</v>
      </c>
      <c r="D909" s="1" t="str">
        <f>"Q" &amp;ROUNDUP(MONTH(SalesDataTable[[#This Row],[Order Date]])/3,0)</f>
        <v>Q2</v>
      </c>
      <c r="E909" s="1">
        <f t="shared" si="29"/>
        <v>5</v>
      </c>
      <c r="F909" s="1" t="str">
        <f>TEXT(SalesDataTable[[#This Row],[Order Date]],"MMM")</f>
        <v>May</v>
      </c>
      <c r="G909" s="6" t="s">
        <v>28</v>
      </c>
      <c r="H909" s="6" t="s">
        <v>42</v>
      </c>
      <c r="I909" s="6" t="s">
        <v>19</v>
      </c>
      <c r="J909" s="6" t="s">
        <v>20</v>
      </c>
      <c r="K909" s="6" t="s">
        <v>26</v>
      </c>
      <c r="L909" s="6" t="s">
        <v>63</v>
      </c>
      <c r="M909" s="11">
        <v>1</v>
      </c>
      <c r="N909" s="8">
        <v>72.33</v>
      </c>
      <c r="O909" s="9">
        <v>0.1</v>
      </c>
      <c r="P909" s="8">
        <v>32.61</v>
      </c>
      <c r="Q909" s="8">
        <v>65.096999999999994</v>
      </c>
      <c r="R909" s="8">
        <v>32.61</v>
      </c>
      <c r="S909" s="8">
        <v>32.486999999999995</v>
      </c>
      <c r="T909" s="10">
        <v>0.49905525600258072</v>
      </c>
      <c r="U909" s="7"/>
      <c r="V909" s="10"/>
      <c r="W909" s="11"/>
      <c r="X909" s="10"/>
    </row>
    <row r="910" spans="1:24" ht="15.6">
      <c r="A910" s="4">
        <v>5109</v>
      </c>
      <c r="B910" s="5">
        <v>46167</v>
      </c>
      <c r="C910" s="1">
        <f t="shared" si="28"/>
        <v>2026</v>
      </c>
      <c r="D910" s="1" t="str">
        <f>"Q" &amp;ROUNDUP(MONTH(SalesDataTable[[#This Row],[Order Date]])/3,0)</f>
        <v>Q2</v>
      </c>
      <c r="E910" s="1">
        <f t="shared" si="29"/>
        <v>5</v>
      </c>
      <c r="F910" s="1" t="str">
        <f>TEXT(SalesDataTable[[#This Row],[Order Date]],"MMM")</f>
        <v>May</v>
      </c>
      <c r="G910" s="6" t="s">
        <v>37</v>
      </c>
      <c r="H910" s="6" t="s">
        <v>38</v>
      </c>
      <c r="I910" s="6" t="s">
        <v>19</v>
      </c>
      <c r="J910" s="6" t="s">
        <v>33</v>
      </c>
      <c r="K910" s="6" t="s">
        <v>40</v>
      </c>
      <c r="L910" s="6" t="s">
        <v>68</v>
      </c>
      <c r="M910" s="11">
        <v>2</v>
      </c>
      <c r="N910" s="8">
        <v>125.42</v>
      </c>
      <c r="O910" s="9">
        <v>0</v>
      </c>
      <c r="P910" s="8">
        <v>62.28</v>
      </c>
      <c r="Q910" s="8">
        <v>250.84</v>
      </c>
      <c r="R910" s="8">
        <v>124.56</v>
      </c>
      <c r="S910" s="8">
        <v>126.28</v>
      </c>
      <c r="T910" s="10">
        <v>0.50342848030617127</v>
      </c>
      <c r="U910" s="7"/>
      <c r="V910" s="10"/>
      <c r="W910" s="11"/>
      <c r="X910" s="10"/>
    </row>
    <row r="911" spans="1:24" ht="15.6">
      <c r="A911" s="4">
        <v>289</v>
      </c>
      <c r="B911" s="5">
        <v>46168</v>
      </c>
      <c r="C911" s="1">
        <f t="shared" si="28"/>
        <v>2026</v>
      </c>
      <c r="D911" s="1" t="str">
        <f>"Q" &amp;ROUNDUP(MONTH(SalesDataTable[[#This Row],[Order Date]])/3,0)</f>
        <v>Q2</v>
      </c>
      <c r="E911" s="1">
        <f t="shared" si="29"/>
        <v>5</v>
      </c>
      <c r="F911" s="1" t="str">
        <f>TEXT(SalesDataTable[[#This Row],[Order Date]],"MMM")</f>
        <v>May</v>
      </c>
      <c r="G911" s="6" t="s">
        <v>17</v>
      </c>
      <c r="H911" s="6" t="s">
        <v>67</v>
      </c>
      <c r="I911" s="6" t="s">
        <v>19</v>
      </c>
      <c r="J911" s="6" t="s">
        <v>33</v>
      </c>
      <c r="K911" s="6" t="s">
        <v>21</v>
      </c>
      <c r="L911" s="6" t="s">
        <v>43</v>
      </c>
      <c r="M911" s="11">
        <v>2</v>
      </c>
      <c r="N911" s="8">
        <v>41.29</v>
      </c>
      <c r="O911" s="9">
        <v>0.15</v>
      </c>
      <c r="P911" s="8">
        <v>16.43</v>
      </c>
      <c r="Q911" s="8">
        <v>70.192999999999998</v>
      </c>
      <c r="R911" s="8">
        <v>32.86</v>
      </c>
      <c r="S911" s="8">
        <v>37.332999999999998</v>
      </c>
      <c r="T911" s="10">
        <v>0.531862151496588</v>
      </c>
      <c r="U911" s="7"/>
      <c r="V911" s="10"/>
      <c r="W911" s="11"/>
      <c r="X911" s="10"/>
    </row>
    <row r="912" spans="1:24" ht="15.6">
      <c r="A912" s="4">
        <v>4092</v>
      </c>
      <c r="B912" s="5">
        <v>46168</v>
      </c>
      <c r="C912" s="1">
        <f t="shared" si="28"/>
        <v>2026</v>
      </c>
      <c r="D912" s="1" t="str">
        <f>"Q" &amp;ROUNDUP(MONTH(SalesDataTable[[#This Row],[Order Date]])/3,0)</f>
        <v>Q2</v>
      </c>
      <c r="E912" s="1">
        <f t="shared" si="29"/>
        <v>5</v>
      </c>
      <c r="F912" s="1" t="str">
        <f>TEXT(SalesDataTable[[#This Row],[Order Date]],"MMM")</f>
        <v>May</v>
      </c>
      <c r="G912" s="6" t="s">
        <v>37</v>
      </c>
      <c r="H912" s="6" t="s">
        <v>50</v>
      </c>
      <c r="I912" s="6" t="s">
        <v>25</v>
      </c>
      <c r="J912" s="6" t="s">
        <v>33</v>
      </c>
      <c r="K912" s="6" t="s">
        <v>31</v>
      </c>
      <c r="L912" s="6" t="s">
        <v>61</v>
      </c>
      <c r="M912" s="11">
        <v>8</v>
      </c>
      <c r="N912" s="8">
        <v>131.4</v>
      </c>
      <c r="O912" s="9">
        <v>0.05</v>
      </c>
      <c r="P912" s="8">
        <v>66.489999999999995</v>
      </c>
      <c r="Q912" s="8">
        <v>998.64</v>
      </c>
      <c r="R912" s="8">
        <v>531.91999999999996</v>
      </c>
      <c r="S912" s="8">
        <v>466.72</v>
      </c>
      <c r="T912" s="10">
        <v>0.46735560362092449</v>
      </c>
      <c r="U912" s="7"/>
      <c r="V912" s="10"/>
      <c r="W912" s="11"/>
      <c r="X912" s="10"/>
    </row>
    <row r="913" spans="1:24" ht="15.6">
      <c r="A913" s="4">
        <v>4727</v>
      </c>
      <c r="B913" s="5">
        <v>46168</v>
      </c>
      <c r="C913" s="1">
        <f t="shared" si="28"/>
        <v>2026</v>
      </c>
      <c r="D913" s="1" t="str">
        <f>"Q" &amp;ROUNDUP(MONTH(SalesDataTable[[#This Row],[Order Date]])/3,0)</f>
        <v>Q2</v>
      </c>
      <c r="E913" s="1">
        <f t="shared" si="29"/>
        <v>5</v>
      </c>
      <c r="F913" s="1" t="str">
        <f>TEXT(SalesDataTable[[#This Row],[Order Date]],"MMM")</f>
        <v>May</v>
      </c>
      <c r="G913" s="6" t="s">
        <v>28</v>
      </c>
      <c r="H913" s="6" t="s">
        <v>69</v>
      </c>
      <c r="I913" s="6" t="s">
        <v>19</v>
      </c>
      <c r="J913" s="6" t="s">
        <v>30</v>
      </c>
      <c r="K913" s="6" t="s">
        <v>26</v>
      </c>
      <c r="L913" s="6" t="s">
        <v>34</v>
      </c>
      <c r="M913" s="11">
        <v>4</v>
      </c>
      <c r="N913" s="8">
        <v>140.66999999999999</v>
      </c>
      <c r="O913" s="9">
        <v>0</v>
      </c>
      <c r="P913" s="8">
        <v>80.72</v>
      </c>
      <c r="Q913" s="8">
        <v>562.67999999999995</v>
      </c>
      <c r="R913" s="8">
        <v>322.88</v>
      </c>
      <c r="S913" s="8">
        <v>239.79999999999995</v>
      </c>
      <c r="T913" s="10">
        <v>0.42617473519584842</v>
      </c>
      <c r="U913" s="7"/>
      <c r="V913" s="10"/>
      <c r="W913" s="11"/>
      <c r="X913" s="10"/>
    </row>
    <row r="914" spans="1:24" ht="15.6">
      <c r="A914" s="4">
        <v>4753</v>
      </c>
      <c r="B914" s="5">
        <v>46168</v>
      </c>
      <c r="C914" s="1">
        <f t="shared" si="28"/>
        <v>2026</v>
      </c>
      <c r="D914" s="1" t="str">
        <f>"Q" &amp;ROUNDUP(MONTH(SalesDataTable[[#This Row],[Order Date]])/3,0)</f>
        <v>Q2</v>
      </c>
      <c r="E914" s="1">
        <f t="shared" si="29"/>
        <v>5</v>
      </c>
      <c r="F914" s="1" t="str">
        <f>TEXT(SalesDataTable[[#This Row],[Order Date]],"MMM")</f>
        <v>May</v>
      </c>
      <c r="G914" s="6" t="s">
        <v>37</v>
      </c>
      <c r="H914" s="6" t="s">
        <v>50</v>
      </c>
      <c r="I914" s="6" t="s">
        <v>19</v>
      </c>
      <c r="J914" s="6" t="s">
        <v>20</v>
      </c>
      <c r="K914" s="6" t="s">
        <v>51</v>
      </c>
      <c r="L914" s="6" t="s">
        <v>59</v>
      </c>
      <c r="M914" s="11">
        <v>1</v>
      </c>
      <c r="N914" s="8">
        <v>36.659999999999997</v>
      </c>
      <c r="O914" s="9">
        <v>0.05</v>
      </c>
      <c r="P914" s="8">
        <v>13.51</v>
      </c>
      <c r="Q914" s="8">
        <v>34.826999999999998</v>
      </c>
      <c r="R914" s="8">
        <v>13.51</v>
      </c>
      <c r="S914" s="8">
        <v>21.317</v>
      </c>
      <c r="T914" s="10">
        <v>0.61208257960777557</v>
      </c>
      <c r="U914" s="7"/>
      <c r="V914" s="10"/>
      <c r="W914" s="11"/>
      <c r="X914" s="10"/>
    </row>
    <row r="915" spans="1:24" ht="15.6">
      <c r="A915" s="4">
        <v>942</v>
      </c>
      <c r="B915" s="5">
        <v>46169</v>
      </c>
      <c r="C915" s="1">
        <f t="shared" si="28"/>
        <v>2026</v>
      </c>
      <c r="D915" s="1" t="str">
        <f>"Q" &amp;ROUNDUP(MONTH(SalesDataTable[[#This Row],[Order Date]])/3,0)</f>
        <v>Q2</v>
      </c>
      <c r="E915" s="1">
        <f t="shared" si="29"/>
        <v>5</v>
      </c>
      <c r="F915" s="1" t="str">
        <f>TEXT(SalesDataTable[[#This Row],[Order Date]],"MMM")</f>
        <v>May</v>
      </c>
      <c r="G915" s="6" t="s">
        <v>37</v>
      </c>
      <c r="H915" s="6" t="s">
        <v>38</v>
      </c>
      <c r="I915" s="6" t="s">
        <v>19</v>
      </c>
      <c r="J915" s="6" t="s">
        <v>20</v>
      </c>
      <c r="K915" s="6" t="s">
        <v>31</v>
      </c>
      <c r="L915" s="6" t="s">
        <v>49</v>
      </c>
      <c r="M915" s="11">
        <v>1</v>
      </c>
      <c r="N915" s="8">
        <v>46.28</v>
      </c>
      <c r="O915" s="9">
        <v>0.05</v>
      </c>
      <c r="P915" s="8">
        <v>17.95</v>
      </c>
      <c r="Q915" s="8">
        <v>43.966000000000001</v>
      </c>
      <c r="R915" s="8">
        <v>17.95</v>
      </c>
      <c r="S915" s="8">
        <v>26.016000000000002</v>
      </c>
      <c r="T915" s="10">
        <v>0.591729973161079</v>
      </c>
      <c r="U915" s="7"/>
      <c r="V915" s="10"/>
      <c r="W915" s="11"/>
      <c r="X915" s="10"/>
    </row>
    <row r="916" spans="1:24" ht="15.6">
      <c r="A916" s="4">
        <v>1755</v>
      </c>
      <c r="B916" s="5">
        <v>46169</v>
      </c>
      <c r="C916" s="1">
        <f t="shared" si="28"/>
        <v>2026</v>
      </c>
      <c r="D916" s="1" t="str">
        <f>"Q" &amp;ROUNDUP(MONTH(SalesDataTable[[#This Row],[Order Date]])/3,0)</f>
        <v>Q2</v>
      </c>
      <c r="E916" s="1">
        <f t="shared" si="29"/>
        <v>5</v>
      </c>
      <c r="F916" s="1" t="str">
        <f>TEXT(SalesDataTable[[#This Row],[Order Date]],"MMM")</f>
        <v>May</v>
      </c>
      <c r="G916" s="6" t="s">
        <v>37</v>
      </c>
      <c r="H916" s="6" t="s">
        <v>64</v>
      </c>
      <c r="I916" s="6" t="s">
        <v>45</v>
      </c>
      <c r="J916" s="6" t="s">
        <v>20</v>
      </c>
      <c r="K916" s="6" t="s">
        <v>26</v>
      </c>
      <c r="L916" s="6" t="s">
        <v>27</v>
      </c>
      <c r="M916" s="11">
        <v>2</v>
      </c>
      <c r="N916" s="8">
        <v>92.12</v>
      </c>
      <c r="O916" s="9">
        <v>0</v>
      </c>
      <c r="P916" s="8">
        <v>46.64</v>
      </c>
      <c r="Q916" s="8">
        <v>184.24</v>
      </c>
      <c r="R916" s="8">
        <v>93.28</v>
      </c>
      <c r="S916" s="8">
        <v>90.960000000000008</v>
      </c>
      <c r="T916" s="10">
        <v>0.49370386452453324</v>
      </c>
      <c r="U916" s="7"/>
      <c r="V916" s="10"/>
      <c r="W916" s="11"/>
      <c r="X916" s="10"/>
    </row>
    <row r="917" spans="1:24" ht="15.6">
      <c r="A917" s="4">
        <v>3073</v>
      </c>
      <c r="B917" s="5">
        <v>46169</v>
      </c>
      <c r="C917" s="1">
        <f t="shared" si="28"/>
        <v>2026</v>
      </c>
      <c r="D917" s="1" t="str">
        <f>"Q" &amp;ROUNDUP(MONTH(SalesDataTable[[#This Row],[Order Date]])/3,0)</f>
        <v>Q2</v>
      </c>
      <c r="E917" s="1">
        <f t="shared" si="29"/>
        <v>5</v>
      </c>
      <c r="F917" s="1" t="str">
        <f>TEXT(SalesDataTable[[#This Row],[Order Date]],"MMM")</f>
        <v>May</v>
      </c>
      <c r="G917" s="6" t="s">
        <v>37</v>
      </c>
      <c r="H917" s="6" t="s">
        <v>64</v>
      </c>
      <c r="I917" s="6" t="s">
        <v>19</v>
      </c>
      <c r="J917" s="6" t="s">
        <v>20</v>
      </c>
      <c r="K917" s="6" t="s">
        <v>51</v>
      </c>
      <c r="L917" s="6" t="s">
        <v>52</v>
      </c>
      <c r="M917" s="11">
        <v>3</v>
      </c>
      <c r="N917" s="8">
        <v>39.549999999999997</v>
      </c>
      <c r="O917" s="9">
        <v>0</v>
      </c>
      <c r="P917" s="8">
        <v>14.87</v>
      </c>
      <c r="Q917" s="8">
        <v>118.64999999999999</v>
      </c>
      <c r="R917" s="8">
        <v>44.61</v>
      </c>
      <c r="S917" s="8">
        <v>74.039999999999992</v>
      </c>
      <c r="T917" s="10">
        <v>0.6240202275600506</v>
      </c>
      <c r="U917" s="7"/>
      <c r="V917" s="10"/>
      <c r="W917" s="11"/>
      <c r="X917" s="10"/>
    </row>
    <row r="918" spans="1:24" ht="15.6">
      <c r="A918" s="4">
        <v>4230</v>
      </c>
      <c r="B918" s="5">
        <v>46169</v>
      </c>
      <c r="C918" s="1">
        <f t="shared" si="28"/>
        <v>2026</v>
      </c>
      <c r="D918" s="1" t="str">
        <f>"Q" &amp;ROUNDUP(MONTH(SalesDataTable[[#This Row],[Order Date]])/3,0)</f>
        <v>Q2</v>
      </c>
      <c r="E918" s="1">
        <f t="shared" si="29"/>
        <v>5</v>
      </c>
      <c r="F918" s="1" t="str">
        <f>TEXT(SalesDataTable[[#This Row],[Order Date]],"MMM")</f>
        <v>May</v>
      </c>
      <c r="G918" s="6" t="s">
        <v>17</v>
      </c>
      <c r="H918" s="6" t="s">
        <v>18</v>
      </c>
      <c r="I918" s="6" t="s">
        <v>36</v>
      </c>
      <c r="J918" s="6" t="s">
        <v>30</v>
      </c>
      <c r="K918" s="6" t="s">
        <v>21</v>
      </c>
      <c r="L918" s="6" t="s">
        <v>22</v>
      </c>
      <c r="M918" s="11">
        <v>1</v>
      </c>
      <c r="N918" s="8">
        <v>83.3</v>
      </c>
      <c r="O918" s="9">
        <v>0</v>
      </c>
      <c r="P918" s="8">
        <v>41.93</v>
      </c>
      <c r="Q918" s="8">
        <v>83.3</v>
      </c>
      <c r="R918" s="8">
        <v>41.93</v>
      </c>
      <c r="S918" s="8">
        <v>41.37</v>
      </c>
      <c r="T918" s="10">
        <v>0.49663865546218489</v>
      </c>
      <c r="U918" s="7"/>
      <c r="V918" s="10"/>
      <c r="W918" s="11"/>
      <c r="X918" s="10"/>
    </row>
    <row r="919" spans="1:24" ht="15.6">
      <c r="A919" s="4">
        <v>644</v>
      </c>
      <c r="B919" s="5">
        <v>46170</v>
      </c>
      <c r="C919" s="1">
        <f t="shared" si="28"/>
        <v>2026</v>
      </c>
      <c r="D919" s="1" t="str">
        <f>"Q" &amp;ROUNDUP(MONTH(SalesDataTable[[#This Row],[Order Date]])/3,0)</f>
        <v>Q2</v>
      </c>
      <c r="E919" s="1">
        <f t="shared" si="29"/>
        <v>5</v>
      </c>
      <c r="F919" s="1" t="str">
        <f>TEXT(SalesDataTable[[#This Row],[Order Date]],"MMM")</f>
        <v>May</v>
      </c>
      <c r="G919" s="6" t="s">
        <v>37</v>
      </c>
      <c r="H919" s="6" t="s">
        <v>64</v>
      </c>
      <c r="I919" s="6" t="s">
        <v>36</v>
      </c>
      <c r="J919" s="6" t="s">
        <v>30</v>
      </c>
      <c r="K919" s="6" t="s">
        <v>26</v>
      </c>
      <c r="L919" s="6" t="s">
        <v>27</v>
      </c>
      <c r="M919" s="11">
        <v>2</v>
      </c>
      <c r="N919" s="8">
        <v>93.84</v>
      </c>
      <c r="O919" s="9">
        <v>0</v>
      </c>
      <c r="P919" s="8">
        <v>44.72</v>
      </c>
      <c r="Q919" s="8">
        <v>187.68</v>
      </c>
      <c r="R919" s="8">
        <v>89.44</v>
      </c>
      <c r="S919" s="8">
        <v>98.240000000000009</v>
      </c>
      <c r="T919" s="10">
        <v>0.52344416027280483</v>
      </c>
      <c r="U919" s="7"/>
      <c r="V919" s="10"/>
      <c r="W919" s="11"/>
      <c r="X919" s="10"/>
    </row>
    <row r="920" spans="1:24" ht="15.6">
      <c r="A920" s="4">
        <v>1122</v>
      </c>
      <c r="B920" s="5">
        <v>46170</v>
      </c>
      <c r="C920" s="1">
        <f t="shared" si="28"/>
        <v>2026</v>
      </c>
      <c r="D920" s="1" t="str">
        <f>"Q" &amp;ROUNDUP(MONTH(SalesDataTable[[#This Row],[Order Date]])/3,0)</f>
        <v>Q2</v>
      </c>
      <c r="E920" s="1">
        <f t="shared" si="29"/>
        <v>5</v>
      </c>
      <c r="F920" s="1" t="str">
        <f>TEXT(SalesDataTable[[#This Row],[Order Date]],"MMM")</f>
        <v>May</v>
      </c>
      <c r="G920" s="6" t="s">
        <v>28</v>
      </c>
      <c r="H920" s="6" t="s">
        <v>69</v>
      </c>
      <c r="I920" s="6" t="s">
        <v>19</v>
      </c>
      <c r="J920" s="6" t="s">
        <v>20</v>
      </c>
      <c r="K920" s="6" t="s">
        <v>21</v>
      </c>
      <c r="L920" s="6" t="s">
        <v>39</v>
      </c>
      <c r="M920" s="11">
        <v>2</v>
      </c>
      <c r="N920" s="8">
        <v>51.25</v>
      </c>
      <c r="O920" s="9">
        <v>0</v>
      </c>
      <c r="P920" s="8">
        <v>22.57</v>
      </c>
      <c r="Q920" s="8">
        <v>102.5</v>
      </c>
      <c r="R920" s="8">
        <v>45.14</v>
      </c>
      <c r="S920" s="8">
        <v>57.36</v>
      </c>
      <c r="T920" s="10">
        <v>0.55960975609756092</v>
      </c>
      <c r="U920" s="7"/>
      <c r="V920" s="10"/>
      <c r="W920" s="11"/>
      <c r="X920" s="10"/>
    </row>
    <row r="921" spans="1:24" ht="15.6">
      <c r="A921" s="4">
        <v>2019</v>
      </c>
      <c r="B921" s="5">
        <v>46170</v>
      </c>
      <c r="C921" s="1">
        <f t="shared" si="28"/>
        <v>2026</v>
      </c>
      <c r="D921" s="1" t="str">
        <f>"Q" &amp;ROUNDUP(MONTH(SalesDataTable[[#This Row],[Order Date]])/3,0)</f>
        <v>Q2</v>
      </c>
      <c r="E921" s="1">
        <f t="shared" si="29"/>
        <v>5</v>
      </c>
      <c r="F921" s="1" t="str">
        <f>TEXT(SalesDataTable[[#This Row],[Order Date]],"MMM")</f>
        <v>May</v>
      </c>
      <c r="G921" s="6" t="s">
        <v>37</v>
      </c>
      <c r="H921" s="6" t="s">
        <v>64</v>
      </c>
      <c r="I921" s="6" t="s">
        <v>25</v>
      </c>
      <c r="J921" s="6" t="s">
        <v>33</v>
      </c>
      <c r="K921" s="6" t="s">
        <v>21</v>
      </c>
      <c r="L921" s="6" t="s">
        <v>22</v>
      </c>
      <c r="M921" s="11">
        <v>8</v>
      </c>
      <c r="N921" s="8">
        <v>80.13</v>
      </c>
      <c r="O921" s="9">
        <v>0.1</v>
      </c>
      <c r="P921" s="8">
        <v>43.8</v>
      </c>
      <c r="Q921" s="8">
        <v>576.93600000000004</v>
      </c>
      <c r="R921" s="8">
        <v>350.4</v>
      </c>
      <c r="S921" s="8">
        <v>226.53600000000006</v>
      </c>
      <c r="T921" s="10">
        <v>0.39265360455925796</v>
      </c>
      <c r="U921" s="7"/>
      <c r="V921" s="10"/>
      <c r="W921" s="11"/>
      <c r="X921" s="10"/>
    </row>
    <row r="922" spans="1:24" ht="15.6">
      <c r="A922" s="4">
        <v>2432</v>
      </c>
      <c r="B922" s="5">
        <v>46170</v>
      </c>
      <c r="C922" s="1">
        <f t="shared" si="28"/>
        <v>2026</v>
      </c>
      <c r="D922" s="1" t="str">
        <f>"Q" &amp;ROUNDUP(MONTH(SalesDataTable[[#This Row],[Order Date]])/3,0)</f>
        <v>Q2</v>
      </c>
      <c r="E922" s="1">
        <f t="shared" si="29"/>
        <v>5</v>
      </c>
      <c r="F922" s="1" t="str">
        <f>TEXT(SalesDataTable[[#This Row],[Order Date]],"MMM")</f>
        <v>May</v>
      </c>
      <c r="G922" s="6" t="s">
        <v>23</v>
      </c>
      <c r="H922" s="6" t="s">
        <v>60</v>
      </c>
      <c r="I922" s="6" t="s">
        <v>19</v>
      </c>
      <c r="J922" s="6" t="s">
        <v>20</v>
      </c>
      <c r="K922" s="6" t="s">
        <v>51</v>
      </c>
      <c r="L922" s="6" t="s">
        <v>52</v>
      </c>
      <c r="M922" s="11">
        <v>1</v>
      </c>
      <c r="N922" s="8">
        <v>41.13</v>
      </c>
      <c r="O922" s="9">
        <v>0</v>
      </c>
      <c r="P922" s="8">
        <v>14.8</v>
      </c>
      <c r="Q922" s="8">
        <v>41.13</v>
      </c>
      <c r="R922" s="8">
        <v>14.8</v>
      </c>
      <c r="S922" s="8">
        <v>26.330000000000002</v>
      </c>
      <c r="T922" s="10">
        <v>0.64016532944322879</v>
      </c>
      <c r="U922" s="7"/>
      <c r="V922" s="10"/>
      <c r="W922" s="11"/>
      <c r="X922" s="10"/>
    </row>
    <row r="923" spans="1:24" ht="15.6">
      <c r="A923" s="4">
        <v>2989</v>
      </c>
      <c r="B923" s="5">
        <v>46170</v>
      </c>
      <c r="C923" s="1">
        <f t="shared" si="28"/>
        <v>2026</v>
      </c>
      <c r="D923" s="1" t="str">
        <f>"Q" &amp;ROUNDUP(MONTH(SalesDataTable[[#This Row],[Order Date]])/3,0)</f>
        <v>Q2</v>
      </c>
      <c r="E923" s="1">
        <f t="shared" si="29"/>
        <v>5</v>
      </c>
      <c r="F923" s="1" t="str">
        <f>TEXT(SalesDataTable[[#This Row],[Order Date]],"MMM")</f>
        <v>May</v>
      </c>
      <c r="G923" s="6" t="s">
        <v>37</v>
      </c>
      <c r="H923" s="6" t="s">
        <v>64</v>
      </c>
      <c r="I923" s="6" t="s">
        <v>19</v>
      </c>
      <c r="J923" s="6" t="s">
        <v>20</v>
      </c>
      <c r="K923" s="6" t="s">
        <v>40</v>
      </c>
      <c r="L923" s="6" t="s">
        <v>57</v>
      </c>
      <c r="M923" s="11">
        <v>1</v>
      </c>
      <c r="N923" s="8">
        <v>81.28</v>
      </c>
      <c r="O923" s="9">
        <v>0.15</v>
      </c>
      <c r="P923" s="8">
        <v>39.020000000000003</v>
      </c>
      <c r="Q923" s="8">
        <v>69.087999999999994</v>
      </c>
      <c r="R923" s="8">
        <v>39.020000000000003</v>
      </c>
      <c r="S923" s="8">
        <v>30.067999999999991</v>
      </c>
      <c r="T923" s="10">
        <v>0.43521306160259371</v>
      </c>
      <c r="U923" s="7"/>
      <c r="V923" s="10"/>
      <c r="W923" s="11"/>
      <c r="X923" s="10"/>
    </row>
    <row r="924" spans="1:24" ht="15.6">
      <c r="A924" s="4">
        <v>3019</v>
      </c>
      <c r="B924" s="5">
        <v>46170</v>
      </c>
      <c r="C924" s="1">
        <f t="shared" si="28"/>
        <v>2026</v>
      </c>
      <c r="D924" s="1" t="str">
        <f>"Q" &amp;ROUNDUP(MONTH(SalesDataTable[[#This Row],[Order Date]])/3,0)</f>
        <v>Q2</v>
      </c>
      <c r="E924" s="1">
        <f t="shared" si="29"/>
        <v>5</v>
      </c>
      <c r="F924" s="1" t="str">
        <f>TEXT(SalesDataTable[[#This Row],[Order Date]],"MMM")</f>
        <v>May</v>
      </c>
      <c r="G924" s="6" t="s">
        <v>28</v>
      </c>
      <c r="H924" s="6" t="s">
        <v>35</v>
      </c>
      <c r="I924" s="6" t="s">
        <v>19</v>
      </c>
      <c r="J924" s="6" t="s">
        <v>33</v>
      </c>
      <c r="K924" s="6" t="s">
        <v>31</v>
      </c>
      <c r="L924" s="6" t="s">
        <v>49</v>
      </c>
      <c r="M924" s="11">
        <v>1</v>
      </c>
      <c r="N924" s="8">
        <v>46.19</v>
      </c>
      <c r="O924" s="9">
        <v>0</v>
      </c>
      <c r="P924" s="8">
        <v>18.329999999999998</v>
      </c>
      <c r="Q924" s="8">
        <v>46.19</v>
      </c>
      <c r="R924" s="8">
        <v>18.329999999999998</v>
      </c>
      <c r="S924" s="8">
        <v>27.86</v>
      </c>
      <c r="T924" s="10">
        <v>0.60316085732842606</v>
      </c>
      <c r="U924" s="7"/>
      <c r="V924" s="10"/>
      <c r="W924" s="11"/>
      <c r="X924" s="10"/>
    </row>
    <row r="925" spans="1:24" ht="15.6">
      <c r="A925" s="4">
        <v>3798</v>
      </c>
      <c r="B925" s="5">
        <v>46170</v>
      </c>
      <c r="C925" s="1">
        <f t="shared" si="28"/>
        <v>2026</v>
      </c>
      <c r="D925" s="1" t="str">
        <f>"Q" &amp;ROUNDUP(MONTH(SalesDataTable[[#This Row],[Order Date]])/3,0)</f>
        <v>Q2</v>
      </c>
      <c r="E925" s="1">
        <f t="shared" si="29"/>
        <v>5</v>
      </c>
      <c r="F925" s="1" t="str">
        <f>TEXT(SalesDataTable[[#This Row],[Order Date]],"MMM")</f>
        <v>May</v>
      </c>
      <c r="G925" s="6" t="s">
        <v>37</v>
      </c>
      <c r="H925" s="6" t="s">
        <v>50</v>
      </c>
      <c r="I925" s="6" t="s">
        <v>19</v>
      </c>
      <c r="J925" s="6" t="s">
        <v>20</v>
      </c>
      <c r="K925" s="6" t="s">
        <v>26</v>
      </c>
      <c r="L925" s="6" t="s">
        <v>54</v>
      </c>
      <c r="M925" s="11">
        <v>3</v>
      </c>
      <c r="N925" s="8">
        <v>156.58000000000001</v>
      </c>
      <c r="O925" s="9">
        <v>0</v>
      </c>
      <c r="P925" s="8">
        <v>79.099999999999994</v>
      </c>
      <c r="Q925" s="8">
        <v>469.74</v>
      </c>
      <c r="R925" s="8">
        <v>237.29999999999998</v>
      </c>
      <c r="S925" s="8">
        <v>232.44000000000003</v>
      </c>
      <c r="T925" s="10">
        <v>0.49482692553327379</v>
      </c>
      <c r="U925" s="7"/>
      <c r="V925" s="10"/>
      <c r="W925" s="11"/>
      <c r="X925" s="10"/>
    </row>
    <row r="926" spans="1:24" ht="15.6">
      <c r="A926" s="4">
        <v>3862</v>
      </c>
      <c r="B926" s="5">
        <v>46170</v>
      </c>
      <c r="C926" s="1">
        <f t="shared" si="28"/>
        <v>2026</v>
      </c>
      <c r="D926" s="1" t="str">
        <f>"Q" &amp;ROUNDUP(MONTH(SalesDataTable[[#This Row],[Order Date]])/3,0)</f>
        <v>Q2</v>
      </c>
      <c r="E926" s="1">
        <f t="shared" si="29"/>
        <v>5</v>
      </c>
      <c r="F926" s="1" t="str">
        <f>TEXT(SalesDataTable[[#This Row],[Order Date]],"MMM")</f>
        <v>May</v>
      </c>
      <c r="G926" s="6" t="s">
        <v>37</v>
      </c>
      <c r="H926" s="6" t="s">
        <v>64</v>
      </c>
      <c r="I926" s="6" t="s">
        <v>45</v>
      </c>
      <c r="J926" s="6" t="s">
        <v>30</v>
      </c>
      <c r="K926" s="6" t="s">
        <v>51</v>
      </c>
      <c r="L926" s="6" t="s">
        <v>55</v>
      </c>
      <c r="M926" s="11">
        <v>1</v>
      </c>
      <c r="N926" s="8">
        <v>123.91</v>
      </c>
      <c r="O926" s="9">
        <v>0</v>
      </c>
      <c r="P926" s="8">
        <v>68.89</v>
      </c>
      <c r="Q926" s="8">
        <v>123.91</v>
      </c>
      <c r="R926" s="8">
        <v>68.89</v>
      </c>
      <c r="S926" s="8">
        <v>55.019999999999996</v>
      </c>
      <c r="T926" s="10">
        <v>0.44403195867968687</v>
      </c>
      <c r="U926" s="7"/>
      <c r="V926" s="10"/>
      <c r="W926" s="11"/>
      <c r="X926" s="10"/>
    </row>
    <row r="927" spans="1:24" ht="15.6">
      <c r="A927" s="4">
        <v>4281</v>
      </c>
      <c r="B927" s="5">
        <v>46170</v>
      </c>
      <c r="C927" s="1">
        <f t="shared" si="28"/>
        <v>2026</v>
      </c>
      <c r="D927" s="1" t="str">
        <f>"Q" &amp;ROUNDUP(MONTH(SalesDataTable[[#This Row],[Order Date]])/3,0)</f>
        <v>Q2</v>
      </c>
      <c r="E927" s="1">
        <f t="shared" si="29"/>
        <v>5</v>
      </c>
      <c r="F927" s="1" t="str">
        <f>TEXT(SalesDataTable[[#This Row],[Order Date]],"MMM")</f>
        <v>May</v>
      </c>
      <c r="G927" s="6" t="s">
        <v>28</v>
      </c>
      <c r="H927" s="6" t="s">
        <v>29</v>
      </c>
      <c r="I927" s="6" t="s">
        <v>45</v>
      </c>
      <c r="J927" s="6" t="s">
        <v>30</v>
      </c>
      <c r="K927" s="6" t="s">
        <v>21</v>
      </c>
      <c r="L927" s="6" t="s">
        <v>39</v>
      </c>
      <c r="M927" s="11">
        <v>1</v>
      </c>
      <c r="N927" s="8">
        <v>50.64</v>
      </c>
      <c r="O927" s="9">
        <v>0</v>
      </c>
      <c r="P927" s="8">
        <v>22.97</v>
      </c>
      <c r="Q927" s="8">
        <v>50.64</v>
      </c>
      <c r="R927" s="8">
        <v>22.97</v>
      </c>
      <c r="S927" s="8">
        <v>27.67</v>
      </c>
      <c r="T927" s="10">
        <v>0.54640600315955767</v>
      </c>
      <c r="U927" s="7"/>
      <c r="V927" s="10"/>
      <c r="W927" s="11"/>
      <c r="X927" s="10"/>
    </row>
    <row r="928" spans="1:24" ht="15.6">
      <c r="A928" s="4">
        <v>191</v>
      </c>
      <c r="B928" s="5">
        <v>46171</v>
      </c>
      <c r="C928" s="1">
        <f t="shared" si="28"/>
        <v>2026</v>
      </c>
      <c r="D928" s="1" t="str">
        <f>"Q" &amp;ROUNDUP(MONTH(SalesDataTable[[#This Row],[Order Date]])/3,0)</f>
        <v>Q2</v>
      </c>
      <c r="E928" s="1">
        <f t="shared" si="29"/>
        <v>5</v>
      </c>
      <c r="F928" s="1" t="str">
        <f>TEXT(SalesDataTable[[#This Row],[Order Date]],"MMM")</f>
        <v>May</v>
      </c>
      <c r="G928" s="6" t="s">
        <v>28</v>
      </c>
      <c r="H928" s="6" t="s">
        <v>42</v>
      </c>
      <c r="I928" s="6" t="s">
        <v>19</v>
      </c>
      <c r="J928" s="6" t="s">
        <v>20</v>
      </c>
      <c r="K928" s="6" t="s">
        <v>26</v>
      </c>
      <c r="L928" s="6" t="s">
        <v>63</v>
      </c>
      <c r="M928" s="11">
        <v>2</v>
      </c>
      <c r="N928" s="8">
        <v>70.48</v>
      </c>
      <c r="O928" s="9">
        <v>0.1</v>
      </c>
      <c r="P928" s="8">
        <v>33.229999999999997</v>
      </c>
      <c r="Q928" s="8">
        <v>126.864</v>
      </c>
      <c r="R928" s="8">
        <v>66.459999999999994</v>
      </c>
      <c r="S928" s="8">
        <v>60.404000000000011</v>
      </c>
      <c r="T928" s="10">
        <v>0.47613192079707412</v>
      </c>
      <c r="U928" s="7"/>
      <c r="V928" s="10"/>
      <c r="W928" s="11"/>
      <c r="X928" s="10"/>
    </row>
    <row r="929" spans="1:24" ht="15.6">
      <c r="A929" s="4">
        <v>1039</v>
      </c>
      <c r="B929" s="5">
        <v>46171</v>
      </c>
      <c r="C929" s="1">
        <f t="shared" si="28"/>
        <v>2026</v>
      </c>
      <c r="D929" s="1" t="str">
        <f>"Q" &amp;ROUNDUP(MONTH(SalesDataTable[[#This Row],[Order Date]])/3,0)</f>
        <v>Q2</v>
      </c>
      <c r="E929" s="1">
        <f t="shared" si="29"/>
        <v>5</v>
      </c>
      <c r="F929" s="1" t="str">
        <f>TEXT(SalesDataTable[[#This Row],[Order Date]],"MMM")</f>
        <v>May</v>
      </c>
      <c r="G929" s="6" t="s">
        <v>23</v>
      </c>
      <c r="H929" s="6" t="s">
        <v>58</v>
      </c>
      <c r="I929" s="6" t="s">
        <v>45</v>
      </c>
      <c r="J929" s="6" t="s">
        <v>30</v>
      </c>
      <c r="K929" s="6" t="s">
        <v>21</v>
      </c>
      <c r="L929" s="6" t="s">
        <v>43</v>
      </c>
      <c r="M929" s="11">
        <v>1</v>
      </c>
      <c r="N929" s="8">
        <v>41.27</v>
      </c>
      <c r="O929" s="9">
        <v>0.05</v>
      </c>
      <c r="P929" s="8">
        <v>17.149999999999999</v>
      </c>
      <c r="Q929" s="8">
        <v>39.206499999999998</v>
      </c>
      <c r="R929" s="8">
        <v>17.149999999999999</v>
      </c>
      <c r="S929" s="8">
        <v>22.0565</v>
      </c>
      <c r="T929" s="10">
        <v>0.56257253261576523</v>
      </c>
      <c r="U929" s="7"/>
      <c r="V929" s="10"/>
      <c r="W929" s="11"/>
      <c r="X929" s="10"/>
    </row>
    <row r="930" spans="1:24" ht="15.6">
      <c r="A930" s="4">
        <v>2641</v>
      </c>
      <c r="B930" s="5">
        <v>46171</v>
      </c>
      <c r="C930" s="1">
        <f t="shared" si="28"/>
        <v>2026</v>
      </c>
      <c r="D930" s="1" t="str">
        <f>"Q" &amp;ROUNDUP(MONTH(SalesDataTable[[#This Row],[Order Date]])/3,0)</f>
        <v>Q2</v>
      </c>
      <c r="E930" s="1">
        <f t="shared" si="29"/>
        <v>5</v>
      </c>
      <c r="F930" s="1" t="str">
        <f>TEXT(SalesDataTable[[#This Row],[Order Date]],"MMM")</f>
        <v>May</v>
      </c>
      <c r="G930" s="6" t="s">
        <v>17</v>
      </c>
      <c r="H930" s="6" t="s">
        <v>67</v>
      </c>
      <c r="I930" s="6" t="s">
        <v>45</v>
      </c>
      <c r="J930" s="6" t="s">
        <v>20</v>
      </c>
      <c r="K930" s="6" t="s">
        <v>51</v>
      </c>
      <c r="L930" s="6" t="s">
        <v>59</v>
      </c>
      <c r="M930" s="11">
        <v>2</v>
      </c>
      <c r="N930" s="8">
        <v>36.9</v>
      </c>
      <c r="O930" s="9">
        <v>0</v>
      </c>
      <c r="P930" s="8">
        <v>14.07</v>
      </c>
      <c r="Q930" s="8">
        <v>73.8</v>
      </c>
      <c r="R930" s="8">
        <v>28.14</v>
      </c>
      <c r="S930" s="8">
        <v>45.66</v>
      </c>
      <c r="T930" s="10">
        <v>0.61869918699186988</v>
      </c>
      <c r="U930" s="7"/>
      <c r="V930" s="10"/>
      <c r="W930" s="11"/>
      <c r="X930" s="10"/>
    </row>
    <row r="931" spans="1:24" ht="15.6">
      <c r="A931" s="4">
        <v>3058</v>
      </c>
      <c r="B931" s="5">
        <v>46171</v>
      </c>
      <c r="C931" s="1">
        <f t="shared" si="28"/>
        <v>2026</v>
      </c>
      <c r="D931" s="1" t="str">
        <f>"Q" &amp;ROUNDUP(MONTH(SalesDataTable[[#This Row],[Order Date]])/3,0)</f>
        <v>Q2</v>
      </c>
      <c r="E931" s="1">
        <f t="shared" si="29"/>
        <v>5</v>
      </c>
      <c r="F931" s="1" t="str">
        <f>TEXT(SalesDataTable[[#This Row],[Order Date]],"MMM")</f>
        <v>May</v>
      </c>
      <c r="G931" s="6" t="s">
        <v>23</v>
      </c>
      <c r="H931" s="6" t="s">
        <v>58</v>
      </c>
      <c r="I931" s="6" t="s">
        <v>19</v>
      </c>
      <c r="J931" s="6" t="s">
        <v>20</v>
      </c>
      <c r="K931" s="6" t="s">
        <v>40</v>
      </c>
      <c r="L931" s="6" t="s">
        <v>46</v>
      </c>
      <c r="M931" s="11">
        <v>1</v>
      </c>
      <c r="N931" s="8">
        <v>196.91</v>
      </c>
      <c r="O931" s="9">
        <v>0</v>
      </c>
      <c r="P931" s="8">
        <v>106.31</v>
      </c>
      <c r="Q931" s="8">
        <v>196.91</v>
      </c>
      <c r="R931" s="8">
        <v>106.31</v>
      </c>
      <c r="S931" s="8">
        <v>90.6</v>
      </c>
      <c r="T931" s="10">
        <v>0.46010867909197095</v>
      </c>
      <c r="U931" s="7"/>
      <c r="V931" s="10"/>
      <c r="W931" s="11"/>
      <c r="X931" s="10"/>
    </row>
    <row r="932" spans="1:24" ht="15.6">
      <c r="A932" s="4">
        <v>3110</v>
      </c>
      <c r="B932" s="5">
        <v>46171</v>
      </c>
      <c r="C932" s="1">
        <f t="shared" si="28"/>
        <v>2026</v>
      </c>
      <c r="D932" s="1" t="str">
        <f>"Q" &amp;ROUNDUP(MONTH(SalesDataTable[[#This Row],[Order Date]])/3,0)</f>
        <v>Q2</v>
      </c>
      <c r="E932" s="1">
        <f t="shared" si="29"/>
        <v>5</v>
      </c>
      <c r="F932" s="1" t="str">
        <f>TEXT(SalesDataTable[[#This Row],[Order Date]],"MMM")</f>
        <v>May</v>
      </c>
      <c r="G932" s="6" t="s">
        <v>23</v>
      </c>
      <c r="H932" s="6" t="s">
        <v>44</v>
      </c>
      <c r="I932" s="6" t="s">
        <v>36</v>
      </c>
      <c r="J932" s="6" t="s">
        <v>33</v>
      </c>
      <c r="K932" s="6" t="s">
        <v>51</v>
      </c>
      <c r="L932" s="6" t="s">
        <v>59</v>
      </c>
      <c r="M932" s="11">
        <v>3</v>
      </c>
      <c r="N932" s="8">
        <v>35.79</v>
      </c>
      <c r="O932" s="9">
        <v>0</v>
      </c>
      <c r="P932" s="8">
        <v>13.67</v>
      </c>
      <c r="Q932" s="8">
        <v>107.37</v>
      </c>
      <c r="R932" s="8">
        <v>41.01</v>
      </c>
      <c r="S932" s="8">
        <v>66.360000000000014</v>
      </c>
      <c r="T932" s="10">
        <v>0.61804973456272716</v>
      </c>
      <c r="U932" s="7"/>
      <c r="V932" s="10"/>
      <c r="W932" s="11"/>
      <c r="X932" s="10"/>
    </row>
    <row r="933" spans="1:24" ht="15.6">
      <c r="A933" s="4">
        <v>3981</v>
      </c>
      <c r="B933" s="5">
        <v>46171</v>
      </c>
      <c r="C933" s="1">
        <f t="shared" si="28"/>
        <v>2026</v>
      </c>
      <c r="D933" s="1" t="str">
        <f>"Q" &amp;ROUNDUP(MONTH(SalesDataTable[[#This Row],[Order Date]])/3,0)</f>
        <v>Q2</v>
      </c>
      <c r="E933" s="1">
        <f t="shared" si="29"/>
        <v>5</v>
      </c>
      <c r="F933" s="1" t="str">
        <f>TEXT(SalesDataTable[[#This Row],[Order Date]],"MMM")</f>
        <v>May</v>
      </c>
      <c r="G933" s="6" t="s">
        <v>37</v>
      </c>
      <c r="H933" s="6" t="s">
        <v>64</v>
      </c>
      <c r="I933" s="6" t="s">
        <v>19</v>
      </c>
      <c r="J933" s="6" t="s">
        <v>30</v>
      </c>
      <c r="K933" s="6" t="s">
        <v>21</v>
      </c>
      <c r="L933" s="6" t="s">
        <v>22</v>
      </c>
      <c r="M933" s="11">
        <v>2</v>
      </c>
      <c r="N933" s="8">
        <v>82.22</v>
      </c>
      <c r="O933" s="9">
        <v>0.05</v>
      </c>
      <c r="P933" s="8">
        <v>42.35</v>
      </c>
      <c r="Q933" s="8">
        <v>156.21799999999999</v>
      </c>
      <c r="R933" s="8">
        <v>84.7</v>
      </c>
      <c r="S933" s="8">
        <v>71.517999999999986</v>
      </c>
      <c r="T933" s="10">
        <v>0.45780895927485943</v>
      </c>
      <c r="U933" s="7"/>
      <c r="V933" s="10"/>
      <c r="W933" s="11"/>
      <c r="X933" s="10"/>
    </row>
    <row r="934" spans="1:24" ht="15.6">
      <c r="A934" s="4">
        <v>4663</v>
      </c>
      <c r="B934" s="5">
        <v>46171</v>
      </c>
      <c r="C934" s="1">
        <f t="shared" si="28"/>
        <v>2026</v>
      </c>
      <c r="D934" s="1" t="str">
        <f>"Q" &amp;ROUNDUP(MONTH(SalesDataTable[[#This Row],[Order Date]])/3,0)</f>
        <v>Q2</v>
      </c>
      <c r="E934" s="1">
        <f t="shared" si="29"/>
        <v>5</v>
      </c>
      <c r="F934" s="1" t="str">
        <f>TEXT(SalesDataTable[[#This Row],[Order Date]],"MMM")</f>
        <v>May</v>
      </c>
      <c r="G934" s="6" t="s">
        <v>28</v>
      </c>
      <c r="H934" s="6" t="s">
        <v>42</v>
      </c>
      <c r="I934" s="6" t="s">
        <v>19</v>
      </c>
      <c r="J934" s="6" t="s">
        <v>30</v>
      </c>
      <c r="K934" s="6" t="s">
        <v>21</v>
      </c>
      <c r="L934" s="6" t="s">
        <v>43</v>
      </c>
      <c r="M934" s="11">
        <v>1</v>
      </c>
      <c r="N934" s="8">
        <v>40.57</v>
      </c>
      <c r="O934" s="9">
        <v>0</v>
      </c>
      <c r="P934" s="8">
        <v>16.809999999999999</v>
      </c>
      <c r="Q934" s="8">
        <v>40.57</v>
      </c>
      <c r="R934" s="8">
        <v>16.809999999999999</v>
      </c>
      <c r="S934" s="8">
        <v>23.76</v>
      </c>
      <c r="T934" s="10">
        <v>0.58565442445156524</v>
      </c>
      <c r="U934" s="7"/>
      <c r="V934" s="10"/>
      <c r="W934" s="11"/>
      <c r="X934" s="10"/>
    </row>
    <row r="935" spans="1:24" ht="15.6">
      <c r="A935" s="4">
        <v>5021</v>
      </c>
      <c r="B935" s="5">
        <v>46171</v>
      </c>
      <c r="C935" s="1">
        <f t="shared" si="28"/>
        <v>2026</v>
      </c>
      <c r="D935" s="1" t="str">
        <f>"Q" &amp;ROUNDUP(MONTH(SalesDataTable[[#This Row],[Order Date]])/3,0)</f>
        <v>Q2</v>
      </c>
      <c r="E935" s="1">
        <f t="shared" si="29"/>
        <v>5</v>
      </c>
      <c r="F935" s="1" t="str">
        <f>TEXT(SalesDataTable[[#This Row],[Order Date]],"MMM")</f>
        <v>May</v>
      </c>
      <c r="G935" s="6" t="s">
        <v>28</v>
      </c>
      <c r="H935" s="6" t="s">
        <v>56</v>
      </c>
      <c r="I935" s="6" t="s">
        <v>36</v>
      </c>
      <c r="J935" s="6" t="s">
        <v>20</v>
      </c>
      <c r="K935" s="6" t="s">
        <v>40</v>
      </c>
      <c r="L935" s="6" t="s">
        <v>46</v>
      </c>
      <c r="M935" s="11">
        <v>1</v>
      </c>
      <c r="N935" s="8">
        <v>191.62</v>
      </c>
      <c r="O935" s="9">
        <v>0.05</v>
      </c>
      <c r="P935" s="8">
        <v>106.15</v>
      </c>
      <c r="Q935" s="8">
        <v>182.03899999999999</v>
      </c>
      <c r="R935" s="8">
        <v>106.15</v>
      </c>
      <c r="S935" s="8">
        <v>75.888999999999982</v>
      </c>
      <c r="T935" s="10">
        <v>0.41688319535923613</v>
      </c>
      <c r="U935" s="7"/>
      <c r="V935" s="10"/>
      <c r="W935" s="11"/>
      <c r="X935" s="10"/>
    </row>
    <row r="936" spans="1:24" ht="15.6">
      <c r="A936" s="4">
        <v>5107</v>
      </c>
      <c r="B936" s="5">
        <v>46171</v>
      </c>
      <c r="C936" s="1">
        <f t="shared" si="28"/>
        <v>2026</v>
      </c>
      <c r="D936" s="1" t="str">
        <f>"Q" &amp;ROUNDUP(MONTH(SalesDataTable[[#This Row],[Order Date]])/3,0)</f>
        <v>Q2</v>
      </c>
      <c r="E936" s="1">
        <f t="shared" si="29"/>
        <v>5</v>
      </c>
      <c r="F936" s="1" t="str">
        <f>TEXT(SalesDataTable[[#This Row],[Order Date]],"MMM")</f>
        <v>May</v>
      </c>
      <c r="G936" s="6" t="s">
        <v>23</v>
      </c>
      <c r="H936" s="6" t="s">
        <v>44</v>
      </c>
      <c r="I936" s="6" t="s">
        <v>45</v>
      </c>
      <c r="J936" s="6" t="s">
        <v>20</v>
      </c>
      <c r="K936" s="6" t="s">
        <v>26</v>
      </c>
      <c r="L936" s="6" t="s">
        <v>54</v>
      </c>
      <c r="M936" s="11">
        <v>1</v>
      </c>
      <c r="N936" s="8">
        <v>154.07</v>
      </c>
      <c r="O936" s="9">
        <v>0.05</v>
      </c>
      <c r="P936" s="8">
        <v>78.400000000000006</v>
      </c>
      <c r="Q936" s="8">
        <v>146.36649999999997</v>
      </c>
      <c r="R936" s="8">
        <v>78.400000000000006</v>
      </c>
      <c r="S936" s="8">
        <v>67.966499999999968</v>
      </c>
      <c r="T936" s="10">
        <v>0.46435830603314271</v>
      </c>
      <c r="U936" s="7"/>
      <c r="V936" s="10"/>
      <c r="W936" s="11"/>
      <c r="X936" s="10"/>
    </row>
    <row r="937" spans="1:24" ht="15.6">
      <c r="A937" s="4">
        <v>454</v>
      </c>
      <c r="B937" s="5">
        <v>46172</v>
      </c>
      <c r="C937" s="1">
        <f t="shared" si="28"/>
        <v>2026</v>
      </c>
      <c r="D937" s="1" t="str">
        <f>"Q" &amp;ROUNDUP(MONTH(SalesDataTable[[#This Row],[Order Date]])/3,0)</f>
        <v>Q2</v>
      </c>
      <c r="E937" s="1">
        <f t="shared" si="29"/>
        <v>5</v>
      </c>
      <c r="F937" s="1" t="str">
        <f>TEXT(SalesDataTable[[#This Row],[Order Date]],"MMM")</f>
        <v>May</v>
      </c>
      <c r="G937" s="6" t="s">
        <v>28</v>
      </c>
      <c r="H937" s="6" t="s">
        <v>56</v>
      </c>
      <c r="I937" s="6" t="s">
        <v>45</v>
      </c>
      <c r="J937" s="6" t="s">
        <v>20</v>
      </c>
      <c r="K937" s="6" t="s">
        <v>40</v>
      </c>
      <c r="L937" s="6" t="s">
        <v>68</v>
      </c>
      <c r="M937" s="11">
        <v>1</v>
      </c>
      <c r="N937" s="8">
        <v>120.8</v>
      </c>
      <c r="O937" s="9">
        <v>0</v>
      </c>
      <c r="P937" s="8">
        <v>61.4</v>
      </c>
      <c r="Q937" s="8">
        <v>120.8</v>
      </c>
      <c r="R937" s="8">
        <v>61.4</v>
      </c>
      <c r="S937" s="8">
        <v>59.4</v>
      </c>
      <c r="T937" s="10">
        <v>0.49172185430463577</v>
      </c>
      <c r="U937" s="7"/>
      <c r="V937" s="10"/>
      <c r="W937" s="11"/>
      <c r="X937" s="10"/>
    </row>
    <row r="938" spans="1:24" ht="15.6">
      <c r="A938" s="4">
        <v>873</v>
      </c>
      <c r="B938" s="5">
        <v>46172</v>
      </c>
      <c r="C938" s="1">
        <f t="shared" si="28"/>
        <v>2026</v>
      </c>
      <c r="D938" s="1" t="str">
        <f>"Q" &amp;ROUNDUP(MONTH(SalesDataTable[[#This Row],[Order Date]])/3,0)</f>
        <v>Q2</v>
      </c>
      <c r="E938" s="1">
        <f t="shared" si="29"/>
        <v>5</v>
      </c>
      <c r="F938" s="1" t="str">
        <f>TEXT(SalesDataTable[[#This Row],[Order Date]],"MMM")</f>
        <v>May</v>
      </c>
      <c r="G938" s="6" t="s">
        <v>28</v>
      </c>
      <c r="H938" s="6" t="s">
        <v>56</v>
      </c>
      <c r="I938" s="6" t="s">
        <v>19</v>
      </c>
      <c r="J938" s="6" t="s">
        <v>33</v>
      </c>
      <c r="K938" s="6" t="s">
        <v>21</v>
      </c>
      <c r="L938" s="6" t="s">
        <v>43</v>
      </c>
      <c r="M938" s="11">
        <v>1</v>
      </c>
      <c r="N938" s="8">
        <v>40.15</v>
      </c>
      <c r="O938" s="9">
        <v>0</v>
      </c>
      <c r="P938" s="8">
        <v>16.82</v>
      </c>
      <c r="Q938" s="8">
        <v>40.15</v>
      </c>
      <c r="R938" s="8">
        <v>16.82</v>
      </c>
      <c r="S938" s="8">
        <v>23.33</v>
      </c>
      <c r="T938" s="10">
        <v>0.58107098381070976</v>
      </c>
      <c r="U938" s="7"/>
      <c r="V938" s="10"/>
      <c r="W938" s="11"/>
      <c r="X938" s="10"/>
    </row>
    <row r="939" spans="1:24" ht="15.6">
      <c r="A939" s="4">
        <v>1116</v>
      </c>
      <c r="B939" s="5">
        <v>46172</v>
      </c>
      <c r="C939" s="1">
        <f t="shared" si="28"/>
        <v>2026</v>
      </c>
      <c r="D939" s="1" t="str">
        <f>"Q" &amp;ROUNDUP(MONTH(SalesDataTable[[#This Row],[Order Date]])/3,0)</f>
        <v>Q2</v>
      </c>
      <c r="E939" s="1">
        <f t="shared" si="29"/>
        <v>5</v>
      </c>
      <c r="F939" s="1" t="str">
        <f>TEXT(SalesDataTable[[#This Row],[Order Date]],"MMM")</f>
        <v>May</v>
      </c>
      <c r="G939" s="6" t="s">
        <v>23</v>
      </c>
      <c r="H939" s="6" t="s">
        <v>60</v>
      </c>
      <c r="I939" s="6" t="s">
        <v>25</v>
      </c>
      <c r="J939" s="6" t="s">
        <v>33</v>
      </c>
      <c r="K939" s="6" t="s">
        <v>31</v>
      </c>
      <c r="L939" s="6" t="s">
        <v>61</v>
      </c>
      <c r="M939" s="11">
        <v>5</v>
      </c>
      <c r="N939" s="8">
        <v>134.4</v>
      </c>
      <c r="O939" s="9">
        <v>0.15</v>
      </c>
      <c r="P939" s="8">
        <v>67.709999999999994</v>
      </c>
      <c r="Q939" s="8">
        <v>571.19999999999993</v>
      </c>
      <c r="R939" s="8">
        <v>338.54999999999995</v>
      </c>
      <c r="S939" s="8">
        <v>232.64999999999998</v>
      </c>
      <c r="T939" s="10">
        <v>0.40730042016806722</v>
      </c>
      <c r="U939" s="7"/>
      <c r="V939" s="10"/>
      <c r="W939" s="11"/>
      <c r="X939" s="10"/>
    </row>
    <row r="940" spans="1:24" ht="15.6">
      <c r="A940" s="4">
        <v>1206</v>
      </c>
      <c r="B940" s="5">
        <v>46172</v>
      </c>
      <c r="C940" s="1">
        <f t="shared" si="28"/>
        <v>2026</v>
      </c>
      <c r="D940" s="1" t="str">
        <f>"Q" &amp;ROUNDUP(MONTH(SalesDataTable[[#This Row],[Order Date]])/3,0)</f>
        <v>Q2</v>
      </c>
      <c r="E940" s="1">
        <f t="shared" si="29"/>
        <v>5</v>
      </c>
      <c r="F940" s="1" t="str">
        <f>TEXT(SalesDataTable[[#This Row],[Order Date]],"MMM")</f>
        <v>May</v>
      </c>
      <c r="G940" s="6" t="s">
        <v>37</v>
      </c>
      <c r="H940" s="6" t="s">
        <v>64</v>
      </c>
      <c r="I940" s="6" t="s">
        <v>19</v>
      </c>
      <c r="J940" s="6" t="s">
        <v>20</v>
      </c>
      <c r="K940" s="6" t="s">
        <v>31</v>
      </c>
      <c r="L940" s="6" t="s">
        <v>32</v>
      </c>
      <c r="M940" s="11">
        <v>2</v>
      </c>
      <c r="N940" s="8">
        <v>37.130000000000003</v>
      </c>
      <c r="O940" s="9">
        <v>0.05</v>
      </c>
      <c r="P940" s="8">
        <v>13.44</v>
      </c>
      <c r="Q940" s="8">
        <v>70.546999999999997</v>
      </c>
      <c r="R940" s="8">
        <v>26.88</v>
      </c>
      <c r="S940" s="8">
        <v>43.667000000000002</v>
      </c>
      <c r="T940" s="10">
        <v>0.6189774193091131</v>
      </c>
      <c r="U940" s="7"/>
      <c r="V940" s="10"/>
      <c r="W940" s="11"/>
      <c r="X940" s="10"/>
    </row>
    <row r="941" spans="1:24" ht="15.6">
      <c r="A941" s="4">
        <v>1576</v>
      </c>
      <c r="B941" s="5">
        <v>46172</v>
      </c>
      <c r="C941" s="1">
        <f t="shared" si="28"/>
        <v>2026</v>
      </c>
      <c r="D941" s="1" t="str">
        <f>"Q" &amp;ROUNDUP(MONTH(SalesDataTable[[#This Row],[Order Date]])/3,0)</f>
        <v>Q2</v>
      </c>
      <c r="E941" s="1">
        <f t="shared" si="29"/>
        <v>5</v>
      </c>
      <c r="F941" s="1" t="str">
        <f>TEXT(SalesDataTable[[#This Row],[Order Date]],"MMM")</f>
        <v>May</v>
      </c>
      <c r="G941" s="6" t="s">
        <v>23</v>
      </c>
      <c r="H941" s="6" t="s">
        <v>24</v>
      </c>
      <c r="I941" s="6" t="s">
        <v>19</v>
      </c>
      <c r="J941" s="6" t="s">
        <v>33</v>
      </c>
      <c r="K941" s="6" t="s">
        <v>40</v>
      </c>
      <c r="L941" s="6" t="s">
        <v>68</v>
      </c>
      <c r="M941" s="11">
        <v>6</v>
      </c>
      <c r="N941" s="8">
        <v>123.82</v>
      </c>
      <c r="O941" s="9">
        <v>0</v>
      </c>
      <c r="P941" s="8">
        <v>61.91</v>
      </c>
      <c r="Q941" s="8">
        <v>742.92</v>
      </c>
      <c r="R941" s="8">
        <v>371.46</v>
      </c>
      <c r="S941" s="8">
        <v>371.46</v>
      </c>
      <c r="T941" s="10">
        <v>0.5</v>
      </c>
      <c r="U941" s="7"/>
      <c r="V941" s="10"/>
      <c r="W941" s="11"/>
      <c r="X941" s="10"/>
    </row>
    <row r="942" spans="1:24" ht="15.6">
      <c r="A942" s="4">
        <v>2634</v>
      </c>
      <c r="B942" s="5">
        <v>46172</v>
      </c>
      <c r="C942" s="1">
        <f t="shared" si="28"/>
        <v>2026</v>
      </c>
      <c r="D942" s="1" t="str">
        <f>"Q" &amp;ROUNDUP(MONTH(SalesDataTable[[#This Row],[Order Date]])/3,0)</f>
        <v>Q2</v>
      </c>
      <c r="E942" s="1">
        <f t="shared" si="29"/>
        <v>5</v>
      </c>
      <c r="F942" s="1" t="str">
        <f>TEXT(SalesDataTable[[#This Row],[Order Date]],"MMM")</f>
        <v>May</v>
      </c>
      <c r="G942" s="6" t="s">
        <v>28</v>
      </c>
      <c r="H942" s="6" t="s">
        <v>69</v>
      </c>
      <c r="I942" s="6" t="s">
        <v>45</v>
      </c>
      <c r="J942" s="6" t="s">
        <v>20</v>
      </c>
      <c r="K942" s="6" t="s">
        <v>31</v>
      </c>
      <c r="L942" s="6" t="s">
        <v>32</v>
      </c>
      <c r="M942" s="11">
        <v>2</v>
      </c>
      <c r="N942" s="8">
        <v>36.94</v>
      </c>
      <c r="O942" s="9">
        <v>0.05</v>
      </c>
      <c r="P942" s="8">
        <v>13.82</v>
      </c>
      <c r="Q942" s="8">
        <v>70.185999999999993</v>
      </c>
      <c r="R942" s="8">
        <v>27.64</v>
      </c>
      <c r="S942" s="8">
        <v>42.545999999999992</v>
      </c>
      <c r="T942" s="10">
        <v>0.60618926851508848</v>
      </c>
      <c r="U942" s="7"/>
      <c r="V942" s="10"/>
      <c r="W942" s="11"/>
      <c r="X942" s="10"/>
    </row>
    <row r="943" spans="1:24" ht="15.6">
      <c r="A943" s="4">
        <v>2649</v>
      </c>
      <c r="B943" s="5">
        <v>46172</v>
      </c>
      <c r="C943" s="1">
        <f t="shared" si="28"/>
        <v>2026</v>
      </c>
      <c r="D943" s="1" t="str">
        <f>"Q" &amp;ROUNDUP(MONTH(SalesDataTable[[#This Row],[Order Date]])/3,0)</f>
        <v>Q2</v>
      </c>
      <c r="E943" s="1">
        <f t="shared" si="29"/>
        <v>5</v>
      </c>
      <c r="F943" s="1" t="str">
        <f>TEXT(SalesDataTable[[#This Row],[Order Date]],"MMM")</f>
        <v>May</v>
      </c>
      <c r="G943" s="6" t="s">
        <v>17</v>
      </c>
      <c r="H943" s="6" t="s">
        <v>18</v>
      </c>
      <c r="I943" s="6" t="s">
        <v>19</v>
      </c>
      <c r="J943" s="6" t="s">
        <v>30</v>
      </c>
      <c r="K943" s="6" t="s">
        <v>40</v>
      </c>
      <c r="L943" s="6" t="s">
        <v>46</v>
      </c>
      <c r="M943" s="11">
        <v>3</v>
      </c>
      <c r="N943" s="8">
        <v>199.17</v>
      </c>
      <c r="O943" s="9">
        <v>0.05</v>
      </c>
      <c r="P943" s="8">
        <v>105.24</v>
      </c>
      <c r="Q943" s="8">
        <v>567.6345</v>
      </c>
      <c r="R943" s="8">
        <v>315.71999999999997</v>
      </c>
      <c r="S943" s="8">
        <v>251.91450000000003</v>
      </c>
      <c r="T943" s="10">
        <v>0.4437970207941907</v>
      </c>
      <c r="U943" s="7"/>
      <c r="V943" s="10"/>
      <c r="W943" s="11"/>
      <c r="X943" s="10"/>
    </row>
    <row r="944" spans="1:24" ht="15.6">
      <c r="A944" s="4">
        <v>2774</v>
      </c>
      <c r="B944" s="5">
        <v>46172</v>
      </c>
      <c r="C944" s="1">
        <f t="shared" si="28"/>
        <v>2026</v>
      </c>
      <c r="D944" s="1" t="str">
        <f>"Q" &amp;ROUNDUP(MONTH(SalesDataTable[[#This Row],[Order Date]])/3,0)</f>
        <v>Q2</v>
      </c>
      <c r="E944" s="1">
        <f t="shared" si="29"/>
        <v>5</v>
      </c>
      <c r="F944" s="1" t="str">
        <f>TEXT(SalesDataTable[[#This Row],[Order Date]],"MMM")</f>
        <v>May</v>
      </c>
      <c r="G944" s="6" t="s">
        <v>17</v>
      </c>
      <c r="H944" s="6" t="s">
        <v>53</v>
      </c>
      <c r="I944" s="6" t="s">
        <v>19</v>
      </c>
      <c r="J944" s="6" t="s">
        <v>20</v>
      </c>
      <c r="K944" s="6" t="s">
        <v>40</v>
      </c>
      <c r="L944" s="6" t="s">
        <v>57</v>
      </c>
      <c r="M944" s="11">
        <v>3</v>
      </c>
      <c r="N944" s="8">
        <v>83.17</v>
      </c>
      <c r="O944" s="9">
        <v>0</v>
      </c>
      <c r="P944" s="8">
        <v>40.520000000000003</v>
      </c>
      <c r="Q944" s="8">
        <v>249.51</v>
      </c>
      <c r="R944" s="8">
        <v>121.56</v>
      </c>
      <c r="S944" s="8">
        <v>127.94999999999999</v>
      </c>
      <c r="T944" s="10">
        <v>0.51280509799206442</v>
      </c>
      <c r="U944" s="7"/>
      <c r="V944" s="10"/>
      <c r="W944" s="11"/>
      <c r="X944" s="10"/>
    </row>
    <row r="945" spans="1:24" ht="15.6">
      <c r="A945" s="4">
        <v>3037</v>
      </c>
      <c r="B945" s="5">
        <v>46172</v>
      </c>
      <c r="C945" s="1">
        <f t="shared" si="28"/>
        <v>2026</v>
      </c>
      <c r="D945" s="1" t="str">
        <f>"Q" &amp;ROUNDUP(MONTH(SalesDataTable[[#This Row],[Order Date]])/3,0)</f>
        <v>Q2</v>
      </c>
      <c r="E945" s="1">
        <f t="shared" si="29"/>
        <v>5</v>
      </c>
      <c r="F945" s="1" t="str">
        <f>TEXT(SalesDataTable[[#This Row],[Order Date]],"MMM")</f>
        <v>May</v>
      </c>
      <c r="G945" s="6" t="s">
        <v>23</v>
      </c>
      <c r="H945" s="6" t="s">
        <v>44</v>
      </c>
      <c r="I945" s="6" t="s">
        <v>19</v>
      </c>
      <c r="J945" s="6" t="s">
        <v>33</v>
      </c>
      <c r="K945" s="6" t="s">
        <v>31</v>
      </c>
      <c r="L945" s="6" t="s">
        <v>49</v>
      </c>
      <c r="M945" s="11">
        <v>1</v>
      </c>
      <c r="N945" s="8">
        <v>45.8</v>
      </c>
      <c r="O945" s="9">
        <v>0.05</v>
      </c>
      <c r="P945" s="8">
        <v>17.88</v>
      </c>
      <c r="Q945" s="8">
        <v>43.51</v>
      </c>
      <c r="R945" s="8">
        <v>17.88</v>
      </c>
      <c r="S945" s="8">
        <v>25.63</v>
      </c>
      <c r="T945" s="10">
        <v>0.58905998621006661</v>
      </c>
      <c r="U945" s="7"/>
      <c r="V945" s="10"/>
      <c r="W945" s="11"/>
      <c r="X945" s="10"/>
    </row>
    <row r="946" spans="1:24" ht="15.6">
      <c r="A946" s="4">
        <v>3138</v>
      </c>
      <c r="B946" s="5">
        <v>46172</v>
      </c>
      <c r="C946" s="1">
        <f t="shared" si="28"/>
        <v>2026</v>
      </c>
      <c r="D946" s="1" t="str">
        <f>"Q" &amp;ROUNDUP(MONTH(SalesDataTable[[#This Row],[Order Date]])/3,0)</f>
        <v>Q2</v>
      </c>
      <c r="E946" s="1">
        <f t="shared" si="29"/>
        <v>5</v>
      </c>
      <c r="F946" s="1" t="str">
        <f>TEXT(SalesDataTable[[#This Row],[Order Date]],"MMM")</f>
        <v>May</v>
      </c>
      <c r="G946" s="6" t="s">
        <v>28</v>
      </c>
      <c r="H946" s="6" t="s">
        <v>29</v>
      </c>
      <c r="I946" s="6" t="s">
        <v>45</v>
      </c>
      <c r="J946" s="6" t="s">
        <v>20</v>
      </c>
      <c r="K946" s="6" t="s">
        <v>26</v>
      </c>
      <c r="L946" s="6" t="s">
        <v>54</v>
      </c>
      <c r="M946" s="11">
        <v>1</v>
      </c>
      <c r="N946" s="8">
        <v>154.85</v>
      </c>
      <c r="O946" s="9">
        <v>0</v>
      </c>
      <c r="P946" s="8">
        <v>80.17</v>
      </c>
      <c r="Q946" s="8">
        <v>154.85</v>
      </c>
      <c r="R946" s="8">
        <v>80.17</v>
      </c>
      <c r="S946" s="8">
        <v>74.679999999999993</v>
      </c>
      <c r="T946" s="10">
        <v>0.48227316758153049</v>
      </c>
      <c r="U946" s="7"/>
      <c r="V946" s="10"/>
      <c r="W946" s="11"/>
      <c r="X946" s="10"/>
    </row>
    <row r="947" spans="1:24" ht="15.6">
      <c r="A947" s="4">
        <v>3228</v>
      </c>
      <c r="B947" s="5">
        <v>46172</v>
      </c>
      <c r="C947" s="1">
        <f t="shared" si="28"/>
        <v>2026</v>
      </c>
      <c r="D947" s="1" t="str">
        <f>"Q" &amp;ROUNDUP(MONTH(SalesDataTable[[#This Row],[Order Date]])/3,0)</f>
        <v>Q2</v>
      </c>
      <c r="E947" s="1">
        <f t="shared" si="29"/>
        <v>5</v>
      </c>
      <c r="F947" s="1" t="str">
        <f>TEXT(SalesDataTable[[#This Row],[Order Date]],"MMM")</f>
        <v>May</v>
      </c>
      <c r="G947" s="6" t="s">
        <v>37</v>
      </c>
      <c r="H947" s="6" t="s">
        <v>64</v>
      </c>
      <c r="I947" s="6" t="s">
        <v>19</v>
      </c>
      <c r="J947" s="6" t="s">
        <v>33</v>
      </c>
      <c r="K947" s="6" t="s">
        <v>40</v>
      </c>
      <c r="L947" s="6" t="s">
        <v>46</v>
      </c>
      <c r="M947" s="11">
        <v>1</v>
      </c>
      <c r="N947" s="8">
        <v>194.99</v>
      </c>
      <c r="O947" s="9">
        <v>0</v>
      </c>
      <c r="P947" s="8">
        <v>101.21</v>
      </c>
      <c r="Q947" s="8">
        <v>194.99</v>
      </c>
      <c r="R947" s="8">
        <v>101.21</v>
      </c>
      <c r="S947" s="8">
        <v>93.780000000000015</v>
      </c>
      <c r="T947" s="10">
        <v>0.48094774090979031</v>
      </c>
      <c r="U947" s="7"/>
      <c r="V947" s="10"/>
      <c r="W947" s="11"/>
      <c r="X947" s="10"/>
    </row>
    <row r="948" spans="1:24" ht="15.6">
      <c r="A948" s="4">
        <v>3401</v>
      </c>
      <c r="B948" s="5">
        <v>46172</v>
      </c>
      <c r="C948" s="1">
        <f t="shared" si="28"/>
        <v>2026</v>
      </c>
      <c r="D948" s="1" t="str">
        <f>"Q" &amp;ROUNDUP(MONTH(SalesDataTable[[#This Row],[Order Date]])/3,0)</f>
        <v>Q2</v>
      </c>
      <c r="E948" s="1">
        <f t="shared" si="29"/>
        <v>5</v>
      </c>
      <c r="F948" s="1" t="str">
        <f>TEXT(SalesDataTable[[#This Row],[Order Date]],"MMM")</f>
        <v>May</v>
      </c>
      <c r="G948" s="6" t="s">
        <v>28</v>
      </c>
      <c r="H948" s="6" t="s">
        <v>56</v>
      </c>
      <c r="I948" s="6" t="s">
        <v>19</v>
      </c>
      <c r="J948" s="6" t="s">
        <v>20</v>
      </c>
      <c r="K948" s="6" t="s">
        <v>51</v>
      </c>
      <c r="L948" s="6" t="s">
        <v>59</v>
      </c>
      <c r="M948" s="11">
        <v>1</v>
      </c>
      <c r="N948" s="8">
        <v>36.31</v>
      </c>
      <c r="O948" s="9">
        <v>0</v>
      </c>
      <c r="P948" s="8">
        <v>13.93</v>
      </c>
      <c r="Q948" s="8">
        <v>36.31</v>
      </c>
      <c r="R948" s="8">
        <v>13.93</v>
      </c>
      <c r="S948" s="8">
        <v>22.380000000000003</v>
      </c>
      <c r="T948" s="10">
        <v>0.61635912971633167</v>
      </c>
      <c r="U948" s="7"/>
      <c r="V948" s="10"/>
      <c r="W948" s="11"/>
      <c r="X948" s="10"/>
    </row>
    <row r="949" spans="1:24" ht="15.6">
      <c r="A949" s="4">
        <v>3511</v>
      </c>
      <c r="B949" s="5">
        <v>46172</v>
      </c>
      <c r="C949" s="1">
        <f t="shared" si="28"/>
        <v>2026</v>
      </c>
      <c r="D949" s="1" t="str">
        <f>"Q" &amp;ROUNDUP(MONTH(SalesDataTable[[#This Row],[Order Date]])/3,0)</f>
        <v>Q2</v>
      </c>
      <c r="E949" s="1">
        <f t="shared" si="29"/>
        <v>5</v>
      </c>
      <c r="F949" s="1" t="str">
        <f>TEXT(SalesDataTable[[#This Row],[Order Date]],"MMM")</f>
        <v>May</v>
      </c>
      <c r="G949" s="6" t="s">
        <v>17</v>
      </c>
      <c r="H949" s="6" t="s">
        <v>18</v>
      </c>
      <c r="I949" s="6" t="s">
        <v>19</v>
      </c>
      <c r="J949" s="6" t="s">
        <v>20</v>
      </c>
      <c r="K949" s="6" t="s">
        <v>31</v>
      </c>
      <c r="L949" s="6" t="s">
        <v>49</v>
      </c>
      <c r="M949" s="11">
        <v>1</v>
      </c>
      <c r="N949" s="8">
        <v>47.19</v>
      </c>
      <c r="O949" s="9">
        <v>0</v>
      </c>
      <c r="P949" s="8">
        <v>18.54</v>
      </c>
      <c r="Q949" s="8">
        <v>47.19</v>
      </c>
      <c r="R949" s="8">
        <v>18.54</v>
      </c>
      <c r="S949" s="8">
        <v>28.65</v>
      </c>
      <c r="T949" s="10">
        <v>0.60712015257469798</v>
      </c>
      <c r="U949" s="7"/>
      <c r="V949" s="10"/>
      <c r="W949" s="11"/>
      <c r="X949" s="10"/>
    </row>
    <row r="950" spans="1:24" ht="15.6">
      <c r="A950" s="4">
        <v>4485</v>
      </c>
      <c r="B950" s="5">
        <v>46172</v>
      </c>
      <c r="C950" s="1">
        <f t="shared" si="28"/>
        <v>2026</v>
      </c>
      <c r="D950" s="1" t="str">
        <f>"Q" &amp;ROUNDUP(MONTH(SalesDataTable[[#This Row],[Order Date]])/3,0)</f>
        <v>Q2</v>
      </c>
      <c r="E950" s="1">
        <f t="shared" si="29"/>
        <v>5</v>
      </c>
      <c r="F950" s="1" t="str">
        <f>TEXT(SalesDataTable[[#This Row],[Order Date]],"MMM")</f>
        <v>May</v>
      </c>
      <c r="G950" s="6" t="s">
        <v>37</v>
      </c>
      <c r="H950" s="6" t="s">
        <v>50</v>
      </c>
      <c r="I950" s="6" t="s">
        <v>19</v>
      </c>
      <c r="J950" s="6" t="s">
        <v>30</v>
      </c>
      <c r="K950" s="6" t="s">
        <v>51</v>
      </c>
      <c r="L950" s="6" t="s">
        <v>55</v>
      </c>
      <c r="M950" s="11">
        <v>1</v>
      </c>
      <c r="N950" s="8">
        <v>124.14</v>
      </c>
      <c r="O950" s="9">
        <v>0</v>
      </c>
      <c r="P950" s="8">
        <v>70.900000000000006</v>
      </c>
      <c r="Q950" s="8">
        <v>124.14</v>
      </c>
      <c r="R950" s="8">
        <v>70.900000000000006</v>
      </c>
      <c r="S950" s="8">
        <v>53.239999999999995</v>
      </c>
      <c r="T950" s="10">
        <v>0.42887062993394548</v>
      </c>
      <c r="U950" s="7"/>
      <c r="V950" s="10"/>
      <c r="W950" s="11"/>
      <c r="X950" s="10"/>
    </row>
    <row r="951" spans="1:24" ht="15.6">
      <c r="A951" s="4">
        <v>447</v>
      </c>
      <c r="B951" s="5">
        <v>46173</v>
      </c>
      <c r="C951" s="1">
        <f t="shared" si="28"/>
        <v>2026</v>
      </c>
      <c r="D951" s="1" t="str">
        <f>"Q" &amp;ROUNDUP(MONTH(SalesDataTable[[#This Row],[Order Date]])/3,0)</f>
        <v>Q2</v>
      </c>
      <c r="E951" s="1">
        <f t="shared" si="29"/>
        <v>5</v>
      </c>
      <c r="F951" s="1" t="str">
        <f>TEXT(SalesDataTable[[#This Row],[Order Date]],"MMM")</f>
        <v>May</v>
      </c>
      <c r="G951" s="6" t="s">
        <v>37</v>
      </c>
      <c r="H951" s="6" t="s">
        <v>50</v>
      </c>
      <c r="I951" s="6" t="s">
        <v>19</v>
      </c>
      <c r="J951" s="6" t="s">
        <v>20</v>
      </c>
      <c r="K951" s="6" t="s">
        <v>31</v>
      </c>
      <c r="L951" s="6" t="s">
        <v>61</v>
      </c>
      <c r="M951" s="11">
        <v>1</v>
      </c>
      <c r="N951" s="8">
        <v>131.94999999999999</v>
      </c>
      <c r="O951" s="9">
        <v>0</v>
      </c>
      <c r="P951" s="8">
        <v>65.17</v>
      </c>
      <c r="Q951" s="8">
        <v>131.94999999999999</v>
      </c>
      <c r="R951" s="8">
        <v>65.17</v>
      </c>
      <c r="S951" s="8">
        <v>66.779999999999987</v>
      </c>
      <c r="T951" s="10">
        <v>0.50610079575596811</v>
      </c>
      <c r="U951" s="7"/>
      <c r="V951" s="10"/>
      <c r="W951" s="11"/>
      <c r="X951" s="10"/>
    </row>
    <row r="952" spans="1:24" ht="15.6">
      <c r="A952" s="4">
        <v>1208</v>
      </c>
      <c r="B952" s="5">
        <v>46173</v>
      </c>
      <c r="C952" s="1">
        <f t="shared" si="28"/>
        <v>2026</v>
      </c>
      <c r="D952" s="1" t="str">
        <f>"Q" &amp;ROUNDUP(MONTH(SalesDataTable[[#This Row],[Order Date]])/3,0)</f>
        <v>Q2</v>
      </c>
      <c r="E952" s="1">
        <f t="shared" si="29"/>
        <v>5</v>
      </c>
      <c r="F952" s="1" t="str">
        <f>TEXT(SalesDataTable[[#This Row],[Order Date]],"MMM")</f>
        <v>May</v>
      </c>
      <c r="G952" s="6" t="s">
        <v>37</v>
      </c>
      <c r="H952" s="6" t="s">
        <v>50</v>
      </c>
      <c r="I952" s="6" t="s">
        <v>45</v>
      </c>
      <c r="J952" s="6" t="s">
        <v>30</v>
      </c>
      <c r="K952" s="6" t="s">
        <v>21</v>
      </c>
      <c r="L952" s="6" t="s">
        <v>47</v>
      </c>
      <c r="M952" s="11">
        <v>1</v>
      </c>
      <c r="N952" s="8">
        <v>102.24</v>
      </c>
      <c r="O952" s="9">
        <v>0</v>
      </c>
      <c r="P952" s="8">
        <v>50.75</v>
      </c>
      <c r="Q952" s="8">
        <v>102.24</v>
      </c>
      <c r="R952" s="8">
        <v>50.75</v>
      </c>
      <c r="S952" s="8">
        <v>51.489999999999995</v>
      </c>
      <c r="T952" s="10">
        <v>0.50361893583724571</v>
      </c>
      <c r="U952" s="7"/>
      <c r="V952" s="10"/>
      <c r="W952" s="11"/>
      <c r="X952" s="10"/>
    </row>
    <row r="953" spans="1:24" ht="15.6">
      <c r="A953" s="4">
        <v>1355</v>
      </c>
      <c r="B953" s="5">
        <v>46173</v>
      </c>
      <c r="C953" s="1">
        <f t="shared" si="28"/>
        <v>2026</v>
      </c>
      <c r="D953" s="1" t="str">
        <f>"Q" &amp;ROUNDUP(MONTH(SalesDataTable[[#This Row],[Order Date]])/3,0)</f>
        <v>Q2</v>
      </c>
      <c r="E953" s="1">
        <f t="shared" si="29"/>
        <v>5</v>
      </c>
      <c r="F953" s="1" t="str">
        <f>TEXT(SalesDataTable[[#This Row],[Order Date]],"MMM")</f>
        <v>May</v>
      </c>
      <c r="G953" s="6" t="s">
        <v>37</v>
      </c>
      <c r="H953" s="6" t="s">
        <v>64</v>
      </c>
      <c r="I953" s="6" t="s">
        <v>45</v>
      </c>
      <c r="J953" s="6" t="s">
        <v>30</v>
      </c>
      <c r="K953" s="6" t="s">
        <v>26</v>
      </c>
      <c r="L953" s="6" t="s">
        <v>54</v>
      </c>
      <c r="M953" s="11">
        <v>2</v>
      </c>
      <c r="N953" s="8">
        <v>152.07</v>
      </c>
      <c r="O953" s="9">
        <v>0</v>
      </c>
      <c r="P953" s="8">
        <v>76.849999999999994</v>
      </c>
      <c r="Q953" s="8">
        <v>304.14</v>
      </c>
      <c r="R953" s="8">
        <v>153.69999999999999</v>
      </c>
      <c r="S953" s="8">
        <v>150.44</v>
      </c>
      <c r="T953" s="10">
        <v>0.49464062602748737</v>
      </c>
      <c r="U953" s="7"/>
      <c r="V953" s="10"/>
      <c r="W953" s="11"/>
      <c r="X953" s="10"/>
    </row>
    <row r="954" spans="1:24" ht="15.6">
      <c r="A954" s="4">
        <v>1474</v>
      </c>
      <c r="B954" s="5">
        <v>46173</v>
      </c>
      <c r="C954" s="1">
        <f t="shared" si="28"/>
        <v>2026</v>
      </c>
      <c r="D954" s="1" t="str">
        <f>"Q" &amp;ROUNDUP(MONTH(SalesDataTable[[#This Row],[Order Date]])/3,0)</f>
        <v>Q2</v>
      </c>
      <c r="E954" s="1">
        <f t="shared" si="29"/>
        <v>5</v>
      </c>
      <c r="F954" s="1" t="str">
        <f>TEXT(SalesDataTable[[#This Row],[Order Date]],"MMM")</f>
        <v>May</v>
      </c>
      <c r="G954" s="6" t="s">
        <v>28</v>
      </c>
      <c r="H954" s="6" t="s">
        <v>35</v>
      </c>
      <c r="I954" s="6" t="s">
        <v>19</v>
      </c>
      <c r="J954" s="6" t="s">
        <v>30</v>
      </c>
      <c r="K954" s="6" t="s">
        <v>40</v>
      </c>
      <c r="L954" s="6" t="s">
        <v>68</v>
      </c>
      <c r="M954" s="11">
        <v>2</v>
      </c>
      <c r="N954" s="8">
        <v>123.34</v>
      </c>
      <c r="O954" s="9">
        <v>0.05</v>
      </c>
      <c r="P954" s="8">
        <v>58.96</v>
      </c>
      <c r="Q954" s="8">
        <v>234.346</v>
      </c>
      <c r="R954" s="8">
        <v>117.92</v>
      </c>
      <c r="S954" s="8">
        <v>116.426</v>
      </c>
      <c r="T954" s="10">
        <v>0.49681240558831813</v>
      </c>
      <c r="U954" s="7"/>
      <c r="V954" s="10"/>
      <c r="W954" s="11"/>
      <c r="X954" s="10"/>
    </row>
    <row r="955" spans="1:24" ht="15.6">
      <c r="A955" s="4">
        <v>1625</v>
      </c>
      <c r="B955" s="5">
        <v>46173</v>
      </c>
      <c r="C955" s="1">
        <f t="shared" si="28"/>
        <v>2026</v>
      </c>
      <c r="D955" s="1" t="str">
        <f>"Q" &amp;ROUNDUP(MONTH(SalesDataTable[[#This Row],[Order Date]])/3,0)</f>
        <v>Q2</v>
      </c>
      <c r="E955" s="1">
        <f t="shared" si="29"/>
        <v>5</v>
      </c>
      <c r="F955" s="1" t="str">
        <f>TEXT(SalesDataTable[[#This Row],[Order Date]],"MMM")</f>
        <v>May</v>
      </c>
      <c r="G955" s="6" t="s">
        <v>28</v>
      </c>
      <c r="H955" s="6" t="s">
        <v>29</v>
      </c>
      <c r="I955" s="6" t="s">
        <v>36</v>
      </c>
      <c r="J955" s="6" t="s">
        <v>20</v>
      </c>
      <c r="K955" s="6" t="s">
        <v>26</v>
      </c>
      <c r="L955" s="6" t="s">
        <v>54</v>
      </c>
      <c r="M955" s="11">
        <v>1</v>
      </c>
      <c r="N955" s="8">
        <v>155.81</v>
      </c>
      <c r="O955" s="9">
        <v>0</v>
      </c>
      <c r="P955" s="8">
        <v>80.31</v>
      </c>
      <c r="Q955" s="8">
        <v>155.81</v>
      </c>
      <c r="R955" s="8">
        <v>80.31</v>
      </c>
      <c r="S955" s="8">
        <v>75.5</v>
      </c>
      <c r="T955" s="10">
        <v>0.48456453372697517</v>
      </c>
      <c r="U955" s="7"/>
      <c r="V955" s="10"/>
      <c r="W955" s="11"/>
      <c r="X955" s="10"/>
    </row>
    <row r="956" spans="1:24" ht="15.6">
      <c r="A956" s="4">
        <v>1877</v>
      </c>
      <c r="B956" s="5">
        <v>46173</v>
      </c>
      <c r="C956" s="1">
        <f t="shared" si="28"/>
        <v>2026</v>
      </c>
      <c r="D956" s="1" t="str">
        <f>"Q" &amp;ROUNDUP(MONTH(SalesDataTable[[#This Row],[Order Date]])/3,0)</f>
        <v>Q2</v>
      </c>
      <c r="E956" s="1">
        <f t="shared" si="29"/>
        <v>5</v>
      </c>
      <c r="F956" s="1" t="str">
        <f>TEXT(SalesDataTable[[#This Row],[Order Date]],"MMM")</f>
        <v>May</v>
      </c>
      <c r="G956" s="6" t="s">
        <v>28</v>
      </c>
      <c r="H956" s="6" t="s">
        <v>69</v>
      </c>
      <c r="I956" s="6" t="s">
        <v>19</v>
      </c>
      <c r="J956" s="6" t="s">
        <v>20</v>
      </c>
      <c r="K956" s="6" t="s">
        <v>31</v>
      </c>
      <c r="L956" s="6" t="s">
        <v>65</v>
      </c>
      <c r="M956" s="11">
        <v>1</v>
      </c>
      <c r="N956" s="8">
        <v>163.19</v>
      </c>
      <c r="O956" s="9">
        <v>0.05</v>
      </c>
      <c r="P956" s="8">
        <v>87.95</v>
      </c>
      <c r="Q956" s="8">
        <v>155.03049999999999</v>
      </c>
      <c r="R956" s="8">
        <v>87.95</v>
      </c>
      <c r="S956" s="8">
        <v>67.080499999999986</v>
      </c>
      <c r="T956" s="10">
        <v>0.4326922766810401</v>
      </c>
      <c r="U956" s="7"/>
      <c r="V956" s="10"/>
      <c r="W956" s="11"/>
      <c r="X956" s="10"/>
    </row>
    <row r="957" spans="1:24" ht="15.6">
      <c r="A957" s="4">
        <v>1978</v>
      </c>
      <c r="B957" s="5">
        <v>46173</v>
      </c>
      <c r="C957" s="1">
        <f t="shared" si="28"/>
        <v>2026</v>
      </c>
      <c r="D957" s="1" t="str">
        <f>"Q" &amp;ROUNDUP(MONTH(SalesDataTable[[#This Row],[Order Date]])/3,0)</f>
        <v>Q2</v>
      </c>
      <c r="E957" s="1">
        <f t="shared" si="29"/>
        <v>5</v>
      </c>
      <c r="F957" s="1" t="str">
        <f>TEXT(SalesDataTable[[#This Row],[Order Date]],"MMM")</f>
        <v>May</v>
      </c>
      <c r="G957" s="6" t="s">
        <v>23</v>
      </c>
      <c r="H957" s="6" t="s">
        <v>60</v>
      </c>
      <c r="I957" s="6" t="s">
        <v>19</v>
      </c>
      <c r="J957" s="6" t="s">
        <v>20</v>
      </c>
      <c r="K957" s="6" t="s">
        <v>26</v>
      </c>
      <c r="L957" s="6" t="s">
        <v>34</v>
      </c>
      <c r="M957" s="11">
        <v>1</v>
      </c>
      <c r="N957" s="8">
        <v>147.30000000000001</v>
      </c>
      <c r="O957" s="9">
        <v>0.05</v>
      </c>
      <c r="P957" s="8">
        <v>81.510000000000005</v>
      </c>
      <c r="Q957" s="8">
        <v>139.935</v>
      </c>
      <c r="R957" s="8">
        <v>81.510000000000005</v>
      </c>
      <c r="S957" s="8">
        <v>58.424999999999997</v>
      </c>
      <c r="T957" s="10">
        <v>0.41751527494908347</v>
      </c>
      <c r="U957" s="7"/>
      <c r="V957" s="10"/>
      <c r="W957" s="11"/>
      <c r="X957" s="10"/>
    </row>
    <row r="958" spans="1:24" ht="15.6">
      <c r="A958" s="4">
        <v>3616</v>
      </c>
      <c r="B958" s="5">
        <v>46173</v>
      </c>
      <c r="C958" s="1">
        <f t="shared" si="28"/>
        <v>2026</v>
      </c>
      <c r="D958" s="1" t="str">
        <f>"Q" &amp;ROUNDUP(MONTH(SalesDataTable[[#This Row],[Order Date]])/3,0)</f>
        <v>Q2</v>
      </c>
      <c r="E958" s="1">
        <f t="shared" si="29"/>
        <v>5</v>
      </c>
      <c r="F958" s="1" t="str">
        <f>TEXT(SalesDataTable[[#This Row],[Order Date]],"MMM")</f>
        <v>May</v>
      </c>
      <c r="G958" s="6" t="s">
        <v>28</v>
      </c>
      <c r="H958" s="6" t="s">
        <v>29</v>
      </c>
      <c r="I958" s="6" t="s">
        <v>19</v>
      </c>
      <c r="J958" s="6" t="s">
        <v>20</v>
      </c>
      <c r="K958" s="6" t="s">
        <v>51</v>
      </c>
      <c r="L958" s="6" t="s">
        <v>55</v>
      </c>
      <c r="M958" s="11">
        <v>5</v>
      </c>
      <c r="N958" s="8">
        <v>126.16</v>
      </c>
      <c r="O958" s="9">
        <v>0</v>
      </c>
      <c r="P958" s="8">
        <v>68.59</v>
      </c>
      <c r="Q958" s="8">
        <v>630.79999999999995</v>
      </c>
      <c r="R958" s="8">
        <v>342.95000000000005</v>
      </c>
      <c r="S958" s="8">
        <v>287.84999999999991</v>
      </c>
      <c r="T958" s="10">
        <v>0.45632530120481918</v>
      </c>
      <c r="U958" s="7"/>
      <c r="V958" s="10"/>
      <c r="W958" s="11"/>
      <c r="X958" s="10"/>
    </row>
    <row r="959" spans="1:24" ht="15.6">
      <c r="A959" s="4">
        <v>3992</v>
      </c>
      <c r="B959" s="5">
        <v>46173</v>
      </c>
      <c r="C959" s="1">
        <f t="shared" si="28"/>
        <v>2026</v>
      </c>
      <c r="D959" s="1" t="str">
        <f>"Q" &amp;ROUNDUP(MONTH(SalesDataTable[[#This Row],[Order Date]])/3,0)</f>
        <v>Q2</v>
      </c>
      <c r="E959" s="1">
        <f t="shared" si="29"/>
        <v>5</v>
      </c>
      <c r="F959" s="1" t="str">
        <f>TEXT(SalesDataTable[[#This Row],[Order Date]],"MMM")</f>
        <v>May</v>
      </c>
      <c r="G959" s="6" t="s">
        <v>37</v>
      </c>
      <c r="H959" s="6" t="s">
        <v>50</v>
      </c>
      <c r="I959" s="6" t="s">
        <v>19</v>
      </c>
      <c r="J959" s="6" t="s">
        <v>30</v>
      </c>
      <c r="K959" s="6" t="s">
        <v>31</v>
      </c>
      <c r="L959" s="6" t="s">
        <v>65</v>
      </c>
      <c r="M959" s="11">
        <v>2</v>
      </c>
      <c r="N959" s="8">
        <v>163.57</v>
      </c>
      <c r="O959" s="9">
        <v>0</v>
      </c>
      <c r="P959" s="8">
        <v>85.72</v>
      </c>
      <c r="Q959" s="8">
        <v>327.14</v>
      </c>
      <c r="R959" s="8">
        <v>171.44</v>
      </c>
      <c r="S959" s="8">
        <v>155.69999999999999</v>
      </c>
      <c r="T959" s="10">
        <v>0.47594302133643085</v>
      </c>
      <c r="U959" s="7"/>
      <c r="V959" s="10"/>
      <c r="W959" s="11"/>
      <c r="X959" s="10"/>
    </row>
    <row r="960" spans="1:24" ht="15.6">
      <c r="A960" s="4">
        <v>4091</v>
      </c>
      <c r="B960" s="5">
        <v>46173</v>
      </c>
      <c r="C960" s="1">
        <f t="shared" si="28"/>
        <v>2026</v>
      </c>
      <c r="D960" s="1" t="str">
        <f>"Q" &amp;ROUNDUP(MONTH(SalesDataTable[[#This Row],[Order Date]])/3,0)</f>
        <v>Q2</v>
      </c>
      <c r="E960" s="1">
        <f t="shared" si="29"/>
        <v>5</v>
      </c>
      <c r="F960" s="1" t="str">
        <f>TEXT(SalesDataTable[[#This Row],[Order Date]],"MMM")</f>
        <v>May</v>
      </c>
      <c r="G960" s="6" t="s">
        <v>28</v>
      </c>
      <c r="H960" s="6" t="s">
        <v>69</v>
      </c>
      <c r="I960" s="6" t="s">
        <v>19</v>
      </c>
      <c r="J960" s="6" t="s">
        <v>30</v>
      </c>
      <c r="K960" s="6" t="s">
        <v>26</v>
      </c>
      <c r="L960" s="6" t="s">
        <v>34</v>
      </c>
      <c r="M960" s="11">
        <v>1</v>
      </c>
      <c r="N960" s="8">
        <v>142.06</v>
      </c>
      <c r="O960" s="9">
        <v>0</v>
      </c>
      <c r="P960" s="8">
        <v>77.36</v>
      </c>
      <c r="Q960" s="8">
        <v>142.06</v>
      </c>
      <c r="R960" s="8">
        <v>77.36</v>
      </c>
      <c r="S960" s="8">
        <v>64.7</v>
      </c>
      <c r="T960" s="10">
        <v>0.45544136280444886</v>
      </c>
      <c r="U960" s="7"/>
      <c r="V960" s="10"/>
      <c r="W960" s="11"/>
      <c r="X960" s="10"/>
    </row>
    <row r="961" spans="1:24" ht="15.6">
      <c r="A961" s="4">
        <v>4204</v>
      </c>
      <c r="B961" s="5">
        <v>46173</v>
      </c>
      <c r="C961" s="1">
        <f t="shared" si="28"/>
        <v>2026</v>
      </c>
      <c r="D961" s="1" t="str">
        <f>"Q" &amp;ROUNDUP(MONTH(SalesDataTable[[#This Row],[Order Date]])/3,0)</f>
        <v>Q2</v>
      </c>
      <c r="E961" s="1">
        <f t="shared" si="29"/>
        <v>5</v>
      </c>
      <c r="F961" s="1" t="str">
        <f>TEXT(SalesDataTable[[#This Row],[Order Date]],"MMM")</f>
        <v>May</v>
      </c>
      <c r="G961" s="6" t="s">
        <v>23</v>
      </c>
      <c r="H961" s="6" t="s">
        <v>58</v>
      </c>
      <c r="I961" s="6" t="s">
        <v>19</v>
      </c>
      <c r="J961" s="6" t="s">
        <v>30</v>
      </c>
      <c r="K961" s="6" t="s">
        <v>21</v>
      </c>
      <c r="L961" s="6" t="s">
        <v>22</v>
      </c>
      <c r="M961" s="11">
        <v>1</v>
      </c>
      <c r="N961" s="8">
        <v>81.37</v>
      </c>
      <c r="O961" s="9">
        <v>0</v>
      </c>
      <c r="P961" s="8">
        <v>42.01</v>
      </c>
      <c r="Q961" s="8">
        <v>81.37</v>
      </c>
      <c r="R961" s="8">
        <v>42.01</v>
      </c>
      <c r="S961" s="8">
        <v>39.360000000000007</v>
      </c>
      <c r="T961" s="10">
        <v>0.48371635737986979</v>
      </c>
      <c r="U961" s="7"/>
      <c r="V961" s="10"/>
      <c r="W961" s="11"/>
      <c r="X961" s="10"/>
    </row>
    <row r="962" spans="1:24" ht="15.6">
      <c r="A962" s="4">
        <v>4234</v>
      </c>
      <c r="B962" s="5">
        <v>46173</v>
      </c>
      <c r="C962" s="1">
        <f t="shared" si="28"/>
        <v>2026</v>
      </c>
      <c r="D962" s="1" t="str">
        <f>"Q" &amp;ROUNDUP(MONTH(SalesDataTable[[#This Row],[Order Date]])/3,0)</f>
        <v>Q2</v>
      </c>
      <c r="E962" s="1">
        <f t="shared" si="29"/>
        <v>5</v>
      </c>
      <c r="F962" s="1" t="str">
        <f>TEXT(SalesDataTable[[#This Row],[Order Date]],"MMM")</f>
        <v>May</v>
      </c>
      <c r="G962" s="6" t="s">
        <v>37</v>
      </c>
      <c r="H962" s="6" t="s">
        <v>50</v>
      </c>
      <c r="I962" s="6" t="s">
        <v>36</v>
      </c>
      <c r="J962" s="6" t="s">
        <v>30</v>
      </c>
      <c r="K962" s="6" t="s">
        <v>40</v>
      </c>
      <c r="L962" s="6" t="s">
        <v>68</v>
      </c>
      <c r="M962" s="11">
        <v>1</v>
      </c>
      <c r="N962" s="8">
        <v>120.75</v>
      </c>
      <c r="O962" s="9">
        <v>0</v>
      </c>
      <c r="P962" s="8">
        <v>61.21</v>
      </c>
      <c r="Q962" s="8">
        <v>120.75</v>
      </c>
      <c r="R962" s="8">
        <v>61.21</v>
      </c>
      <c r="S962" s="8">
        <v>59.54</v>
      </c>
      <c r="T962" s="10">
        <v>0.49308488612836437</v>
      </c>
      <c r="U962" s="7"/>
      <c r="V962" s="10"/>
      <c r="W962" s="11"/>
      <c r="X962" s="10"/>
    </row>
    <row r="963" spans="1:24" ht="15.6">
      <c r="A963" s="4">
        <v>4696</v>
      </c>
      <c r="B963" s="5">
        <v>46173</v>
      </c>
      <c r="C963" s="1">
        <f t="shared" ref="C963:C1026" si="30">YEAR(B963)</f>
        <v>2026</v>
      </c>
      <c r="D963" s="1" t="str">
        <f>"Q" &amp;ROUNDUP(MONTH(SalesDataTable[[#This Row],[Order Date]])/3,0)</f>
        <v>Q2</v>
      </c>
      <c r="E963" s="1">
        <f t="shared" ref="E963:E1026" si="31">MONTH(B963)</f>
        <v>5</v>
      </c>
      <c r="F963" s="1" t="str">
        <f>TEXT(SalesDataTable[[#This Row],[Order Date]],"MMM")</f>
        <v>May</v>
      </c>
      <c r="G963" s="6" t="s">
        <v>23</v>
      </c>
      <c r="H963" s="6" t="s">
        <v>66</v>
      </c>
      <c r="I963" s="6" t="s">
        <v>19</v>
      </c>
      <c r="J963" s="6" t="s">
        <v>30</v>
      </c>
      <c r="K963" s="6" t="s">
        <v>21</v>
      </c>
      <c r="L963" s="6" t="s">
        <v>22</v>
      </c>
      <c r="M963" s="11">
        <v>4</v>
      </c>
      <c r="N963" s="8">
        <v>81.790000000000006</v>
      </c>
      <c r="O963" s="9">
        <v>0</v>
      </c>
      <c r="P963" s="8">
        <v>42.96</v>
      </c>
      <c r="Q963" s="8">
        <v>327.16000000000003</v>
      </c>
      <c r="R963" s="8">
        <v>171.84</v>
      </c>
      <c r="S963" s="8">
        <v>155.32000000000002</v>
      </c>
      <c r="T963" s="10">
        <v>0.47475241472062601</v>
      </c>
      <c r="U963" s="7"/>
      <c r="V963" s="10"/>
      <c r="W963" s="11"/>
      <c r="X963" s="10"/>
    </row>
    <row r="964" spans="1:24" ht="15.6">
      <c r="A964" s="4">
        <v>4755</v>
      </c>
      <c r="B964" s="5">
        <v>46173</v>
      </c>
      <c r="C964" s="1">
        <f t="shared" si="30"/>
        <v>2026</v>
      </c>
      <c r="D964" s="1" t="str">
        <f>"Q" &amp;ROUNDUP(MONTH(SalesDataTable[[#This Row],[Order Date]])/3,0)</f>
        <v>Q2</v>
      </c>
      <c r="E964" s="1">
        <f t="shared" si="31"/>
        <v>5</v>
      </c>
      <c r="F964" s="1" t="str">
        <f>TEXT(SalesDataTable[[#This Row],[Order Date]],"MMM")</f>
        <v>May</v>
      </c>
      <c r="G964" s="6" t="s">
        <v>17</v>
      </c>
      <c r="H964" s="6" t="s">
        <v>67</v>
      </c>
      <c r="I964" s="6" t="s">
        <v>19</v>
      </c>
      <c r="J964" s="6" t="s">
        <v>30</v>
      </c>
      <c r="K964" s="6" t="s">
        <v>40</v>
      </c>
      <c r="L964" s="6" t="s">
        <v>57</v>
      </c>
      <c r="M964" s="11">
        <v>1</v>
      </c>
      <c r="N964" s="8">
        <v>81.2</v>
      </c>
      <c r="O964" s="9">
        <v>0.1</v>
      </c>
      <c r="P964" s="8">
        <v>40.270000000000003</v>
      </c>
      <c r="Q964" s="8">
        <v>73.08</v>
      </c>
      <c r="R964" s="8">
        <v>40.270000000000003</v>
      </c>
      <c r="S964" s="8">
        <v>32.809999999999995</v>
      </c>
      <c r="T964" s="10">
        <v>0.44896004378762994</v>
      </c>
      <c r="U964" s="7"/>
      <c r="V964" s="10"/>
      <c r="W964" s="11"/>
      <c r="X964" s="10"/>
    </row>
    <row r="965" spans="1:24" ht="15.6">
      <c r="A965" s="4">
        <v>5090</v>
      </c>
      <c r="B965" s="5">
        <v>46173</v>
      </c>
      <c r="C965" s="1">
        <f t="shared" si="30"/>
        <v>2026</v>
      </c>
      <c r="D965" s="1" t="str">
        <f>"Q" &amp;ROUNDUP(MONTH(SalesDataTable[[#This Row],[Order Date]])/3,0)</f>
        <v>Q2</v>
      </c>
      <c r="E965" s="1">
        <f t="shared" si="31"/>
        <v>5</v>
      </c>
      <c r="F965" s="1" t="str">
        <f>TEXT(SalesDataTable[[#This Row],[Order Date]],"MMM")</f>
        <v>May</v>
      </c>
      <c r="G965" s="6" t="s">
        <v>23</v>
      </c>
      <c r="H965" s="6" t="s">
        <v>24</v>
      </c>
      <c r="I965" s="6" t="s">
        <v>45</v>
      </c>
      <c r="J965" s="6" t="s">
        <v>30</v>
      </c>
      <c r="K965" s="6" t="s">
        <v>31</v>
      </c>
      <c r="L965" s="6" t="s">
        <v>49</v>
      </c>
      <c r="M965" s="11">
        <v>2</v>
      </c>
      <c r="N965" s="8">
        <v>46.52</v>
      </c>
      <c r="O965" s="9">
        <v>0.05</v>
      </c>
      <c r="P965" s="8">
        <v>18.739999999999998</v>
      </c>
      <c r="Q965" s="8">
        <v>88.388000000000005</v>
      </c>
      <c r="R965" s="8">
        <v>37.479999999999997</v>
      </c>
      <c r="S965" s="8">
        <v>50.908000000000008</v>
      </c>
      <c r="T965" s="10">
        <v>0.57596053762954258</v>
      </c>
      <c r="U965" s="7"/>
      <c r="V965" s="10"/>
      <c r="W965" s="11"/>
      <c r="X965" s="10"/>
    </row>
    <row r="966" spans="1:24" ht="15.6">
      <c r="A966" s="4">
        <v>27</v>
      </c>
      <c r="B966" s="5">
        <v>46174</v>
      </c>
      <c r="C966" s="1">
        <f t="shared" si="30"/>
        <v>2026</v>
      </c>
      <c r="D966" s="1" t="str">
        <f>"Q" &amp;ROUNDUP(MONTH(SalesDataTable[[#This Row],[Order Date]])/3,0)</f>
        <v>Q2</v>
      </c>
      <c r="E966" s="1">
        <f t="shared" si="31"/>
        <v>6</v>
      </c>
      <c r="F966" s="1" t="str">
        <f>TEXT(SalesDataTable[[#This Row],[Order Date]],"MMM")</f>
        <v>Jun</v>
      </c>
      <c r="G966" s="6" t="s">
        <v>37</v>
      </c>
      <c r="H966" s="6" t="s">
        <v>64</v>
      </c>
      <c r="I966" s="6" t="s">
        <v>19</v>
      </c>
      <c r="J966" s="6" t="s">
        <v>20</v>
      </c>
      <c r="K966" s="6" t="s">
        <v>40</v>
      </c>
      <c r="L966" s="6" t="s">
        <v>46</v>
      </c>
      <c r="M966" s="11">
        <v>1</v>
      </c>
      <c r="N966" s="8">
        <v>195.22</v>
      </c>
      <c r="O966" s="9">
        <v>0</v>
      </c>
      <c r="P966" s="8">
        <v>105.91</v>
      </c>
      <c r="Q966" s="8">
        <v>195.22</v>
      </c>
      <c r="R966" s="8">
        <v>105.91</v>
      </c>
      <c r="S966" s="8">
        <v>89.31</v>
      </c>
      <c r="T966" s="10">
        <v>0.45748386435816002</v>
      </c>
      <c r="U966" s="7"/>
      <c r="V966" s="10"/>
      <c r="W966" s="11"/>
      <c r="X966" s="10"/>
    </row>
    <row r="967" spans="1:24" ht="15.6">
      <c r="A967" s="4">
        <v>463</v>
      </c>
      <c r="B967" s="5">
        <v>46174</v>
      </c>
      <c r="C967" s="1">
        <f t="shared" si="30"/>
        <v>2026</v>
      </c>
      <c r="D967" s="1" t="str">
        <f>"Q" &amp;ROUNDUP(MONTH(SalesDataTable[[#This Row],[Order Date]])/3,0)</f>
        <v>Q2</v>
      </c>
      <c r="E967" s="1">
        <f t="shared" si="31"/>
        <v>6</v>
      </c>
      <c r="F967" s="1" t="str">
        <f>TEXT(SalesDataTable[[#This Row],[Order Date]],"MMM")</f>
        <v>Jun</v>
      </c>
      <c r="G967" s="6" t="s">
        <v>37</v>
      </c>
      <c r="H967" s="6" t="s">
        <v>38</v>
      </c>
      <c r="I967" s="6" t="s">
        <v>19</v>
      </c>
      <c r="J967" s="6" t="s">
        <v>30</v>
      </c>
      <c r="K967" s="6" t="s">
        <v>21</v>
      </c>
      <c r="L967" s="6" t="s">
        <v>43</v>
      </c>
      <c r="M967" s="11">
        <v>1</v>
      </c>
      <c r="N967" s="8">
        <v>40.71</v>
      </c>
      <c r="O967" s="9">
        <v>0.05</v>
      </c>
      <c r="P967" s="8">
        <v>16.559999999999999</v>
      </c>
      <c r="Q967" s="8">
        <v>38.674500000000002</v>
      </c>
      <c r="R967" s="8">
        <v>16.559999999999999</v>
      </c>
      <c r="S967" s="8">
        <v>22.114500000000003</v>
      </c>
      <c r="T967" s="10">
        <v>0.57181088314005357</v>
      </c>
      <c r="U967" s="7"/>
      <c r="V967" s="10"/>
      <c r="W967" s="11"/>
      <c r="X967" s="10"/>
    </row>
    <row r="968" spans="1:24" ht="15.6">
      <c r="A968" s="4">
        <v>653</v>
      </c>
      <c r="B968" s="5">
        <v>46174</v>
      </c>
      <c r="C968" s="1">
        <f t="shared" si="30"/>
        <v>2026</v>
      </c>
      <c r="D968" s="1" t="str">
        <f>"Q" &amp;ROUNDUP(MONTH(SalesDataTable[[#This Row],[Order Date]])/3,0)</f>
        <v>Q2</v>
      </c>
      <c r="E968" s="1">
        <f t="shared" si="31"/>
        <v>6</v>
      </c>
      <c r="F968" s="1" t="str">
        <f>TEXT(SalesDataTable[[#This Row],[Order Date]],"MMM")</f>
        <v>Jun</v>
      </c>
      <c r="G968" s="6" t="s">
        <v>23</v>
      </c>
      <c r="H968" s="6" t="s">
        <v>58</v>
      </c>
      <c r="I968" s="6" t="s">
        <v>19</v>
      </c>
      <c r="J968" s="6" t="s">
        <v>20</v>
      </c>
      <c r="K968" s="6" t="s">
        <v>51</v>
      </c>
      <c r="L968" s="6" t="s">
        <v>52</v>
      </c>
      <c r="M968" s="11">
        <v>1</v>
      </c>
      <c r="N968" s="8">
        <v>41.26</v>
      </c>
      <c r="O968" s="9">
        <v>0.05</v>
      </c>
      <c r="P968" s="8">
        <v>14.32</v>
      </c>
      <c r="Q968" s="8">
        <v>39.196999999999996</v>
      </c>
      <c r="R968" s="8">
        <v>14.32</v>
      </c>
      <c r="S968" s="8">
        <v>24.876999999999995</v>
      </c>
      <c r="T968" s="10">
        <v>0.63466591831007468</v>
      </c>
      <c r="U968" s="7"/>
      <c r="V968" s="10"/>
      <c r="W968" s="11"/>
      <c r="X968" s="10"/>
    </row>
    <row r="969" spans="1:24" ht="15.6">
      <c r="A969" s="4">
        <v>1485</v>
      </c>
      <c r="B969" s="5">
        <v>46174</v>
      </c>
      <c r="C969" s="1">
        <f t="shared" si="30"/>
        <v>2026</v>
      </c>
      <c r="D969" s="1" t="str">
        <f>"Q" &amp;ROUNDUP(MONTH(SalesDataTable[[#This Row],[Order Date]])/3,0)</f>
        <v>Q2</v>
      </c>
      <c r="E969" s="1">
        <f t="shared" si="31"/>
        <v>6</v>
      </c>
      <c r="F969" s="1" t="str">
        <f>TEXT(SalesDataTable[[#This Row],[Order Date]],"MMM")</f>
        <v>Jun</v>
      </c>
      <c r="G969" s="6" t="s">
        <v>23</v>
      </c>
      <c r="H969" s="6" t="s">
        <v>58</v>
      </c>
      <c r="I969" s="6" t="s">
        <v>36</v>
      </c>
      <c r="J969" s="6" t="s">
        <v>30</v>
      </c>
      <c r="K969" s="6" t="s">
        <v>51</v>
      </c>
      <c r="L969" s="6" t="s">
        <v>52</v>
      </c>
      <c r="M969" s="11">
        <v>2</v>
      </c>
      <c r="N969" s="8">
        <v>40.840000000000003</v>
      </c>
      <c r="O969" s="9">
        <v>0</v>
      </c>
      <c r="P969" s="8">
        <v>14.48</v>
      </c>
      <c r="Q969" s="8">
        <v>81.680000000000007</v>
      </c>
      <c r="R969" s="8">
        <v>28.96</v>
      </c>
      <c r="S969" s="8">
        <v>52.720000000000006</v>
      </c>
      <c r="T969" s="10">
        <v>0.64544564152791384</v>
      </c>
      <c r="U969" s="7"/>
      <c r="V969" s="10"/>
      <c r="W969" s="11"/>
      <c r="X969" s="10"/>
    </row>
    <row r="970" spans="1:24" ht="15.6">
      <c r="A970" s="4">
        <v>1925</v>
      </c>
      <c r="B970" s="5">
        <v>46174</v>
      </c>
      <c r="C970" s="1">
        <f t="shared" si="30"/>
        <v>2026</v>
      </c>
      <c r="D970" s="1" t="str">
        <f>"Q" &amp;ROUNDUP(MONTH(SalesDataTable[[#This Row],[Order Date]])/3,0)</f>
        <v>Q2</v>
      </c>
      <c r="E970" s="1">
        <f t="shared" si="31"/>
        <v>6</v>
      </c>
      <c r="F970" s="1" t="str">
        <f>TEXT(SalesDataTable[[#This Row],[Order Date]],"MMM")</f>
        <v>Jun</v>
      </c>
      <c r="G970" s="6" t="s">
        <v>37</v>
      </c>
      <c r="H970" s="6" t="s">
        <v>38</v>
      </c>
      <c r="I970" s="6" t="s">
        <v>19</v>
      </c>
      <c r="J970" s="6" t="s">
        <v>20</v>
      </c>
      <c r="K970" s="6" t="s">
        <v>26</v>
      </c>
      <c r="L970" s="6" t="s">
        <v>34</v>
      </c>
      <c r="M970" s="11">
        <v>1</v>
      </c>
      <c r="N970" s="8">
        <v>143.32</v>
      </c>
      <c r="O970" s="9">
        <v>0</v>
      </c>
      <c r="P970" s="8">
        <v>80.36</v>
      </c>
      <c r="Q970" s="8">
        <v>143.32</v>
      </c>
      <c r="R970" s="8">
        <v>80.36</v>
      </c>
      <c r="S970" s="8">
        <v>62.959999999999994</v>
      </c>
      <c r="T970" s="10">
        <v>0.43929667876081496</v>
      </c>
      <c r="U970" s="7"/>
      <c r="V970" s="10"/>
      <c r="W970" s="11"/>
      <c r="X970" s="10"/>
    </row>
    <row r="971" spans="1:24" ht="15.6">
      <c r="A971" s="4">
        <v>1952</v>
      </c>
      <c r="B971" s="5">
        <v>46174</v>
      </c>
      <c r="C971" s="1">
        <f t="shared" si="30"/>
        <v>2026</v>
      </c>
      <c r="D971" s="1" t="str">
        <f>"Q" &amp;ROUNDUP(MONTH(SalesDataTable[[#This Row],[Order Date]])/3,0)</f>
        <v>Q2</v>
      </c>
      <c r="E971" s="1">
        <f t="shared" si="31"/>
        <v>6</v>
      </c>
      <c r="F971" s="1" t="str">
        <f>TEXT(SalesDataTable[[#This Row],[Order Date]],"MMM")</f>
        <v>Jun</v>
      </c>
      <c r="G971" s="6" t="s">
        <v>17</v>
      </c>
      <c r="H971" s="6" t="s">
        <v>67</v>
      </c>
      <c r="I971" s="6" t="s">
        <v>19</v>
      </c>
      <c r="J971" s="6" t="s">
        <v>30</v>
      </c>
      <c r="K971" s="6" t="s">
        <v>26</v>
      </c>
      <c r="L971" s="6" t="s">
        <v>54</v>
      </c>
      <c r="M971" s="11">
        <v>2</v>
      </c>
      <c r="N971" s="8">
        <v>156.31</v>
      </c>
      <c r="O971" s="9">
        <v>0</v>
      </c>
      <c r="P971" s="8">
        <v>79.87</v>
      </c>
      <c r="Q971" s="8">
        <v>312.62</v>
      </c>
      <c r="R971" s="8">
        <v>159.74</v>
      </c>
      <c r="S971" s="8">
        <v>152.88</v>
      </c>
      <c r="T971" s="10">
        <v>0.4890282131661442</v>
      </c>
      <c r="U971" s="7"/>
      <c r="V971" s="10"/>
      <c r="W971" s="11"/>
      <c r="X971" s="10"/>
    </row>
    <row r="972" spans="1:24" ht="15.6">
      <c r="A972" s="4">
        <v>2010</v>
      </c>
      <c r="B972" s="5">
        <v>46174</v>
      </c>
      <c r="C972" s="1">
        <f t="shared" si="30"/>
        <v>2026</v>
      </c>
      <c r="D972" s="1" t="str">
        <f>"Q" &amp;ROUNDUP(MONTH(SalesDataTable[[#This Row],[Order Date]])/3,0)</f>
        <v>Q2</v>
      </c>
      <c r="E972" s="1">
        <f t="shared" si="31"/>
        <v>6</v>
      </c>
      <c r="F972" s="1" t="str">
        <f>TEXT(SalesDataTable[[#This Row],[Order Date]],"MMM")</f>
        <v>Jun</v>
      </c>
      <c r="G972" s="6" t="s">
        <v>37</v>
      </c>
      <c r="H972" s="6" t="s">
        <v>50</v>
      </c>
      <c r="I972" s="6" t="s">
        <v>19</v>
      </c>
      <c r="J972" s="6" t="s">
        <v>30</v>
      </c>
      <c r="K972" s="6" t="s">
        <v>21</v>
      </c>
      <c r="L972" s="6" t="s">
        <v>47</v>
      </c>
      <c r="M972" s="11">
        <v>3</v>
      </c>
      <c r="N972" s="8">
        <v>100.69</v>
      </c>
      <c r="O972" s="9">
        <v>0.1</v>
      </c>
      <c r="P972" s="8">
        <v>51.31</v>
      </c>
      <c r="Q972" s="8">
        <v>271.863</v>
      </c>
      <c r="R972" s="8">
        <v>153.93</v>
      </c>
      <c r="S972" s="8">
        <v>117.93299999999999</v>
      </c>
      <c r="T972" s="10">
        <v>0.43379569856876438</v>
      </c>
      <c r="U972" s="7"/>
      <c r="V972" s="10"/>
      <c r="W972" s="11"/>
      <c r="X972" s="10"/>
    </row>
    <row r="973" spans="1:24" ht="15.6">
      <c r="A973" s="4">
        <v>2114</v>
      </c>
      <c r="B973" s="5">
        <v>46174</v>
      </c>
      <c r="C973" s="1">
        <f t="shared" si="30"/>
        <v>2026</v>
      </c>
      <c r="D973" s="1" t="str">
        <f>"Q" &amp;ROUNDUP(MONTH(SalesDataTable[[#This Row],[Order Date]])/3,0)</f>
        <v>Q2</v>
      </c>
      <c r="E973" s="1">
        <f t="shared" si="31"/>
        <v>6</v>
      </c>
      <c r="F973" s="1" t="str">
        <f>TEXT(SalesDataTable[[#This Row],[Order Date]],"MMM")</f>
        <v>Jun</v>
      </c>
      <c r="G973" s="6" t="s">
        <v>37</v>
      </c>
      <c r="H973" s="6" t="s">
        <v>64</v>
      </c>
      <c r="I973" s="6" t="s">
        <v>36</v>
      </c>
      <c r="J973" s="6" t="s">
        <v>33</v>
      </c>
      <c r="K973" s="6" t="s">
        <v>31</v>
      </c>
      <c r="L973" s="6" t="s">
        <v>49</v>
      </c>
      <c r="M973" s="11">
        <v>2</v>
      </c>
      <c r="N973" s="8">
        <v>45.54</v>
      </c>
      <c r="O973" s="9">
        <v>0.1</v>
      </c>
      <c r="P973" s="8">
        <v>18.309999999999999</v>
      </c>
      <c r="Q973" s="8">
        <v>81.971999999999994</v>
      </c>
      <c r="R973" s="8">
        <v>36.619999999999997</v>
      </c>
      <c r="S973" s="8">
        <v>45.351999999999997</v>
      </c>
      <c r="T973" s="10">
        <v>0.5532620894939736</v>
      </c>
      <c r="U973" s="7"/>
      <c r="V973" s="10"/>
      <c r="W973" s="11"/>
      <c r="X973" s="10"/>
    </row>
    <row r="974" spans="1:24" ht="15.6">
      <c r="A974" s="4">
        <v>3104</v>
      </c>
      <c r="B974" s="5">
        <v>46174</v>
      </c>
      <c r="C974" s="1">
        <f t="shared" si="30"/>
        <v>2026</v>
      </c>
      <c r="D974" s="1" t="str">
        <f>"Q" &amp;ROUNDUP(MONTH(SalesDataTable[[#This Row],[Order Date]])/3,0)</f>
        <v>Q2</v>
      </c>
      <c r="E974" s="1">
        <f t="shared" si="31"/>
        <v>6</v>
      </c>
      <c r="F974" s="1" t="str">
        <f>TEXT(SalesDataTable[[#This Row],[Order Date]],"MMM")</f>
        <v>Jun</v>
      </c>
      <c r="G974" s="6" t="s">
        <v>28</v>
      </c>
      <c r="H974" s="6" t="s">
        <v>35</v>
      </c>
      <c r="I974" s="6" t="s">
        <v>25</v>
      </c>
      <c r="J974" s="6" t="s">
        <v>33</v>
      </c>
      <c r="K974" s="6" t="s">
        <v>26</v>
      </c>
      <c r="L974" s="6" t="s">
        <v>54</v>
      </c>
      <c r="M974" s="11">
        <v>5</v>
      </c>
      <c r="N974" s="8">
        <v>153.97</v>
      </c>
      <c r="O974" s="9">
        <v>0.15</v>
      </c>
      <c r="P974" s="8">
        <v>79.81</v>
      </c>
      <c r="Q974" s="8">
        <v>654.37249999999995</v>
      </c>
      <c r="R974" s="8">
        <v>399.05</v>
      </c>
      <c r="S974" s="8">
        <v>255.32249999999993</v>
      </c>
      <c r="T974" s="10">
        <v>0.39017914108554369</v>
      </c>
      <c r="U974" s="7"/>
      <c r="V974" s="10"/>
      <c r="W974" s="11"/>
      <c r="X974" s="10"/>
    </row>
    <row r="975" spans="1:24" ht="15.6">
      <c r="A975" s="4">
        <v>3230</v>
      </c>
      <c r="B975" s="5">
        <v>46174</v>
      </c>
      <c r="C975" s="1">
        <f t="shared" si="30"/>
        <v>2026</v>
      </c>
      <c r="D975" s="1" t="str">
        <f>"Q" &amp;ROUNDUP(MONTH(SalesDataTable[[#This Row],[Order Date]])/3,0)</f>
        <v>Q2</v>
      </c>
      <c r="E975" s="1">
        <f t="shared" si="31"/>
        <v>6</v>
      </c>
      <c r="F975" s="1" t="str">
        <f>TEXT(SalesDataTable[[#This Row],[Order Date]],"MMM")</f>
        <v>Jun</v>
      </c>
      <c r="G975" s="6" t="s">
        <v>28</v>
      </c>
      <c r="H975" s="6" t="s">
        <v>69</v>
      </c>
      <c r="I975" s="6" t="s">
        <v>36</v>
      </c>
      <c r="J975" s="6" t="s">
        <v>20</v>
      </c>
      <c r="K975" s="6" t="s">
        <v>51</v>
      </c>
      <c r="L975" s="6" t="s">
        <v>55</v>
      </c>
      <c r="M975" s="11">
        <v>1</v>
      </c>
      <c r="N975" s="8">
        <v>124.17</v>
      </c>
      <c r="O975" s="9">
        <v>0</v>
      </c>
      <c r="P975" s="8">
        <v>71.040000000000006</v>
      </c>
      <c r="Q975" s="8">
        <v>124.17</v>
      </c>
      <c r="R975" s="8">
        <v>71.040000000000006</v>
      </c>
      <c r="S975" s="8">
        <v>53.129999999999995</v>
      </c>
      <c r="T975" s="10">
        <v>0.4278811307079004</v>
      </c>
      <c r="U975" s="7"/>
      <c r="V975" s="10"/>
      <c r="W975" s="11"/>
      <c r="X975" s="10"/>
    </row>
    <row r="976" spans="1:24" ht="15.6">
      <c r="A976" s="4">
        <v>3415</v>
      </c>
      <c r="B976" s="5">
        <v>46174</v>
      </c>
      <c r="C976" s="1">
        <f t="shared" si="30"/>
        <v>2026</v>
      </c>
      <c r="D976" s="1" t="str">
        <f>"Q" &amp;ROUNDUP(MONTH(SalesDataTable[[#This Row],[Order Date]])/3,0)</f>
        <v>Q2</v>
      </c>
      <c r="E976" s="1">
        <f t="shared" si="31"/>
        <v>6</v>
      </c>
      <c r="F976" s="1" t="str">
        <f>TEXT(SalesDataTable[[#This Row],[Order Date]],"MMM")</f>
        <v>Jun</v>
      </c>
      <c r="G976" s="6" t="s">
        <v>28</v>
      </c>
      <c r="H976" s="6" t="s">
        <v>42</v>
      </c>
      <c r="I976" s="6" t="s">
        <v>36</v>
      </c>
      <c r="J976" s="6" t="s">
        <v>20</v>
      </c>
      <c r="K976" s="6" t="s">
        <v>26</v>
      </c>
      <c r="L976" s="6" t="s">
        <v>54</v>
      </c>
      <c r="M976" s="11">
        <v>1</v>
      </c>
      <c r="N976" s="8">
        <v>152.94999999999999</v>
      </c>
      <c r="O976" s="9">
        <v>0.05</v>
      </c>
      <c r="P976" s="8">
        <v>76.97</v>
      </c>
      <c r="Q976" s="8">
        <v>145.30249999999998</v>
      </c>
      <c r="R976" s="8">
        <v>76.97</v>
      </c>
      <c r="S976" s="8">
        <v>68.332499999999982</v>
      </c>
      <c r="T976" s="10">
        <v>0.47027752447480248</v>
      </c>
      <c r="U976" s="7"/>
      <c r="V976" s="10"/>
      <c r="W976" s="11"/>
      <c r="X976" s="10"/>
    </row>
    <row r="977" spans="1:24" ht="15.6">
      <c r="A977" s="4">
        <v>4130</v>
      </c>
      <c r="B977" s="5">
        <v>46174</v>
      </c>
      <c r="C977" s="1">
        <f t="shared" si="30"/>
        <v>2026</v>
      </c>
      <c r="D977" s="1" t="str">
        <f>"Q" &amp;ROUNDUP(MONTH(SalesDataTable[[#This Row],[Order Date]])/3,0)</f>
        <v>Q2</v>
      </c>
      <c r="E977" s="1">
        <f t="shared" si="31"/>
        <v>6</v>
      </c>
      <c r="F977" s="1" t="str">
        <f>TEXT(SalesDataTable[[#This Row],[Order Date]],"MMM")</f>
        <v>Jun</v>
      </c>
      <c r="G977" s="6" t="s">
        <v>37</v>
      </c>
      <c r="H977" s="6" t="s">
        <v>64</v>
      </c>
      <c r="I977" s="6" t="s">
        <v>19</v>
      </c>
      <c r="J977" s="6" t="s">
        <v>30</v>
      </c>
      <c r="K977" s="6" t="s">
        <v>21</v>
      </c>
      <c r="L977" s="6" t="s">
        <v>22</v>
      </c>
      <c r="M977" s="11">
        <v>3</v>
      </c>
      <c r="N977" s="8">
        <v>80.099999999999994</v>
      </c>
      <c r="O977" s="9">
        <v>0</v>
      </c>
      <c r="P977" s="8">
        <v>43.51</v>
      </c>
      <c r="Q977" s="8">
        <v>240.29999999999998</v>
      </c>
      <c r="R977" s="8">
        <v>130.53</v>
      </c>
      <c r="S977" s="8">
        <v>109.76999999999998</v>
      </c>
      <c r="T977" s="10">
        <v>0.45680399500624214</v>
      </c>
      <c r="U977" s="7"/>
      <c r="V977" s="10"/>
      <c r="W977" s="11"/>
      <c r="X977" s="10"/>
    </row>
    <row r="978" spans="1:24" ht="15.6">
      <c r="A978" s="4">
        <v>4314</v>
      </c>
      <c r="B978" s="5">
        <v>46174</v>
      </c>
      <c r="C978" s="1">
        <f t="shared" si="30"/>
        <v>2026</v>
      </c>
      <c r="D978" s="1" t="str">
        <f>"Q" &amp;ROUNDUP(MONTH(SalesDataTable[[#This Row],[Order Date]])/3,0)</f>
        <v>Q2</v>
      </c>
      <c r="E978" s="1">
        <f t="shared" si="31"/>
        <v>6</v>
      </c>
      <c r="F978" s="1" t="str">
        <f>TEXT(SalesDataTable[[#This Row],[Order Date]],"MMM")</f>
        <v>Jun</v>
      </c>
      <c r="G978" s="6" t="s">
        <v>37</v>
      </c>
      <c r="H978" s="6" t="s">
        <v>38</v>
      </c>
      <c r="I978" s="6" t="s">
        <v>36</v>
      </c>
      <c r="J978" s="6" t="s">
        <v>30</v>
      </c>
      <c r="K978" s="6" t="s">
        <v>51</v>
      </c>
      <c r="L978" s="6" t="s">
        <v>59</v>
      </c>
      <c r="M978" s="11">
        <v>2</v>
      </c>
      <c r="N978" s="8">
        <v>36.61</v>
      </c>
      <c r="O978" s="9">
        <v>0</v>
      </c>
      <c r="P978" s="8">
        <v>14.15</v>
      </c>
      <c r="Q978" s="8">
        <v>73.22</v>
      </c>
      <c r="R978" s="8">
        <v>28.3</v>
      </c>
      <c r="S978" s="8">
        <v>44.92</v>
      </c>
      <c r="T978" s="10">
        <v>0.61349358098880091</v>
      </c>
      <c r="U978" s="7"/>
      <c r="V978" s="10"/>
      <c r="W978" s="11"/>
      <c r="X978" s="10"/>
    </row>
    <row r="979" spans="1:24" ht="15.6">
      <c r="A979" s="4">
        <v>998</v>
      </c>
      <c r="B979" s="5">
        <v>46175</v>
      </c>
      <c r="C979" s="1">
        <f t="shared" si="30"/>
        <v>2026</v>
      </c>
      <c r="D979" s="1" t="str">
        <f>"Q" &amp;ROUNDUP(MONTH(SalesDataTable[[#This Row],[Order Date]])/3,0)</f>
        <v>Q2</v>
      </c>
      <c r="E979" s="1">
        <f t="shared" si="31"/>
        <v>6</v>
      </c>
      <c r="F979" s="1" t="str">
        <f>TEXT(SalesDataTable[[#This Row],[Order Date]],"MMM")</f>
        <v>Jun</v>
      </c>
      <c r="G979" s="6" t="s">
        <v>23</v>
      </c>
      <c r="H979" s="6" t="s">
        <v>58</v>
      </c>
      <c r="I979" s="6" t="s">
        <v>19</v>
      </c>
      <c r="J979" s="6" t="s">
        <v>20</v>
      </c>
      <c r="K979" s="6" t="s">
        <v>31</v>
      </c>
      <c r="L979" s="6" t="s">
        <v>61</v>
      </c>
      <c r="M979" s="11">
        <v>2</v>
      </c>
      <c r="N979" s="8">
        <v>131.81</v>
      </c>
      <c r="O979" s="9">
        <v>0.05</v>
      </c>
      <c r="P979" s="8">
        <v>66.09</v>
      </c>
      <c r="Q979" s="8">
        <v>250.43899999999999</v>
      </c>
      <c r="R979" s="8">
        <v>132.18</v>
      </c>
      <c r="S979" s="8">
        <v>118.25899999999999</v>
      </c>
      <c r="T979" s="10">
        <v>0.47220680485068217</v>
      </c>
      <c r="U979" s="7"/>
      <c r="V979" s="10"/>
      <c r="W979" s="11"/>
      <c r="X979" s="10"/>
    </row>
    <row r="980" spans="1:24" ht="15.6">
      <c r="A980" s="4">
        <v>1172</v>
      </c>
      <c r="B980" s="5">
        <v>46175</v>
      </c>
      <c r="C980" s="1">
        <f t="shared" si="30"/>
        <v>2026</v>
      </c>
      <c r="D980" s="1" t="str">
        <f>"Q" &amp;ROUNDUP(MONTH(SalesDataTable[[#This Row],[Order Date]])/3,0)</f>
        <v>Q2</v>
      </c>
      <c r="E980" s="1">
        <f t="shared" si="31"/>
        <v>6</v>
      </c>
      <c r="F980" s="1" t="str">
        <f>TEXT(SalesDataTable[[#This Row],[Order Date]],"MMM")</f>
        <v>Jun</v>
      </c>
      <c r="G980" s="6" t="s">
        <v>17</v>
      </c>
      <c r="H980" s="6" t="s">
        <v>67</v>
      </c>
      <c r="I980" s="6" t="s">
        <v>19</v>
      </c>
      <c r="J980" s="6" t="s">
        <v>20</v>
      </c>
      <c r="K980" s="6" t="s">
        <v>26</v>
      </c>
      <c r="L980" s="6" t="s">
        <v>54</v>
      </c>
      <c r="M980" s="11">
        <v>1</v>
      </c>
      <c r="N980" s="8">
        <v>153.43</v>
      </c>
      <c r="O980" s="9">
        <v>0.05</v>
      </c>
      <c r="P980" s="8">
        <v>78.16</v>
      </c>
      <c r="Q980" s="8">
        <v>145.7585</v>
      </c>
      <c r="R980" s="8">
        <v>78.16</v>
      </c>
      <c r="S980" s="8">
        <v>67.598500000000001</v>
      </c>
      <c r="T980" s="10">
        <v>0.46377055197467043</v>
      </c>
      <c r="U980" s="7"/>
      <c r="V980" s="10"/>
      <c r="W980" s="11"/>
      <c r="X980" s="10"/>
    </row>
    <row r="981" spans="1:24" ht="15.6">
      <c r="A981" s="4">
        <v>1261</v>
      </c>
      <c r="B981" s="5">
        <v>46175</v>
      </c>
      <c r="C981" s="1">
        <f t="shared" si="30"/>
        <v>2026</v>
      </c>
      <c r="D981" s="1" t="str">
        <f>"Q" &amp;ROUNDUP(MONTH(SalesDataTable[[#This Row],[Order Date]])/3,0)</f>
        <v>Q2</v>
      </c>
      <c r="E981" s="1">
        <f t="shared" si="31"/>
        <v>6</v>
      </c>
      <c r="F981" s="1" t="str">
        <f>TEXT(SalesDataTable[[#This Row],[Order Date]],"MMM")</f>
        <v>Jun</v>
      </c>
      <c r="G981" s="6" t="s">
        <v>23</v>
      </c>
      <c r="H981" s="6" t="s">
        <v>66</v>
      </c>
      <c r="I981" s="6" t="s">
        <v>19</v>
      </c>
      <c r="J981" s="6" t="s">
        <v>30</v>
      </c>
      <c r="K981" s="6" t="s">
        <v>21</v>
      </c>
      <c r="L981" s="6" t="s">
        <v>22</v>
      </c>
      <c r="M981" s="11">
        <v>2</v>
      </c>
      <c r="N981" s="8">
        <v>80.06</v>
      </c>
      <c r="O981" s="9">
        <v>0</v>
      </c>
      <c r="P981" s="8">
        <v>42.87</v>
      </c>
      <c r="Q981" s="8">
        <v>160.12</v>
      </c>
      <c r="R981" s="8">
        <v>85.74</v>
      </c>
      <c r="S981" s="8">
        <v>74.38000000000001</v>
      </c>
      <c r="T981" s="10">
        <v>0.4645266050462154</v>
      </c>
      <c r="U981" s="7"/>
      <c r="V981" s="10"/>
      <c r="W981" s="11"/>
      <c r="X981" s="10"/>
    </row>
    <row r="982" spans="1:24" ht="15.6">
      <c r="A982" s="4">
        <v>1762</v>
      </c>
      <c r="B982" s="5">
        <v>46175</v>
      </c>
      <c r="C982" s="1">
        <f t="shared" si="30"/>
        <v>2026</v>
      </c>
      <c r="D982" s="1" t="str">
        <f>"Q" &amp;ROUNDUP(MONTH(SalesDataTable[[#This Row],[Order Date]])/3,0)</f>
        <v>Q2</v>
      </c>
      <c r="E982" s="1">
        <f t="shared" si="31"/>
        <v>6</v>
      </c>
      <c r="F982" s="1" t="str">
        <f>TEXT(SalesDataTable[[#This Row],[Order Date]],"MMM")</f>
        <v>Jun</v>
      </c>
      <c r="G982" s="6" t="s">
        <v>37</v>
      </c>
      <c r="H982" s="6" t="s">
        <v>64</v>
      </c>
      <c r="I982" s="6" t="s">
        <v>36</v>
      </c>
      <c r="J982" s="6" t="s">
        <v>33</v>
      </c>
      <c r="K982" s="6" t="s">
        <v>51</v>
      </c>
      <c r="L982" s="6" t="s">
        <v>52</v>
      </c>
      <c r="M982" s="11">
        <v>1</v>
      </c>
      <c r="N982" s="8">
        <v>40.549999999999997</v>
      </c>
      <c r="O982" s="9">
        <v>0</v>
      </c>
      <c r="P982" s="8">
        <v>15.16</v>
      </c>
      <c r="Q982" s="8">
        <v>40.549999999999997</v>
      </c>
      <c r="R982" s="8">
        <v>15.16</v>
      </c>
      <c r="S982" s="8">
        <v>25.389999999999997</v>
      </c>
      <c r="T982" s="10">
        <v>0.62614056720098643</v>
      </c>
      <c r="U982" s="7"/>
      <c r="V982" s="10"/>
      <c r="W982" s="11"/>
      <c r="X982" s="10"/>
    </row>
    <row r="983" spans="1:24" ht="15.6">
      <c r="A983" s="4">
        <v>1851</v>
      </c>
      <c r="B983" s="5">
        <v>46175</v>
      </c>
      <c r="C983" s="1">
        <f t="shared" si="30"/>
        <v>2026</v>
      </c>
      <c r="D983" s="1" t="str">
        <f>"Q" &amp;ROUNDUP(MONTH(SalesDataTable[[#This Row],[Order Date]])/3,0)</f>
        <v>Q2</v>
      </c>
      <c r="E983" s="1">
        <f t="shared" si="31"/>
        <v>6</v>
      </c>
      <c r="F983" s="1" t="str">
        <f>TEXT(SalesDataTable[[#This Row],[Order Date]],"MMM")</f>
        <v>Jun</v>
      </c>
      <c r="G983" s="6" t="s">
        <v>23</v>
      </c>
      <c r="H983" s="6" t="s">
        <v>44</v>
      </c>
      <c r="I983" s="6" t="s">
        <v>19</v>
      </c>
      <c r="J983" s="6" t="s">
        <v>30</v>
      </c>
      <c r="K983" s="6" t="s">
        <v>31</v>
      </c>
      <c r="L983" s="6" t="s">
        <v>49</v>
      </c>
      <c r="M983" s="11">
        <v>3</v>
      </c>
      <c r="N983" s="8">
        <v>45.43</v>
      </c>
      <c r="O983" s="9">
        <v>0.15</v>
      </c>
      <c r="P983" s="8">
        <v>17.850000000000001</v>
      </c>
      <c r="Q983" s="8">
        <v>115.84649999999999</v>
      </c>
      <c r="R983" s="8">
        <v>53.550000000000004</v>
      </c>
      <c r="S983" s="8">
        <v>62.296499999999988</v>
      </c>
      <c r="T983" s="10">
        <v>0.53775038520801222</v>
      </c>
      <c r="U983" s="7"/>
      <c r="V983" s="10"/>
      <c r="W983" s="11"/>
      <c r="X983" s="10"/>
    </row>
    <row r="984" spans="1:24" ht="15.6">
      <c r="A984" s="4">
        <v>3205</v>
      </c>
      <c r="B984" s="5">
        <v>46175</v>
      </c>
      <c r="C984" s="1">
        <f t="shared" si="30"/>
        <v>2026</v>
      </c>
      <c r="D984" s="1" t="str">
        <f>"Q" &amp;ROUNDUP(MONTH(SalesDataTable[[#This Row],[Order Date]])/3,0)</f>
        <v>Q2</v>
      </c>
      <c r="E984" s="1">
        <f t="shared" si="31"/>
        <v>6</v>
      </c>
      <c r="F984" s="1" t="str">
        <f>TEXT(SalesDataTable[[#This Row],[Order Date]],"MMM")</f>
        <v>Jun</v>
      </c>
      <c r="G984" s="6" t="s">
        <v>37</v>
      </c>
      <c r="H984" s="6" t="s">
        <v>38</v>
      </c>
      <c r="I984" s="6" t="s">
        <v>25</v>
      </c>
      <c r="J984" s="6" t="s">
        <v>33</v>
      </c>
      <c r="K984" s="6" t="s">
        <v>26</v>
      </c>
      <c r="L984" s="6" t="s">
        <v>34</v>
      </c>
      <c r="M984" s="11">
        <v>6</v>
      </c>
      <c r="N984" s="8">
        <v>146.85</v>
      </c>
      <c r="O984" s="9">
        <v>0.15</v>
      </c>
      <c r="P984" s="8">
        <v>80.45</v>
      </c>
      <c r="Q984" s="8">
        <v>748.93499999999995</v>
      </c>
      <c r="R984" s="8">
        <v>482.70000000000005</v>
      </c>
      <c r="S984" s="8">
        <v>266.2349999999999</v>
      </c>
      <c r="T984" s="10">
        <v>0.35548478839952724</v>
      </c>
      <c r="U984" s="7"/>
      <c r="V984" s="10"/>
      <c r="W984" s="11"/>
      <c r="X984" s="10"/>
    </row>
    <row r="985" spans="1:24" ht="15.6">
      <c r="A985" s="4">
        <v>1396</v>
      </c>
      <c r="B985" s="5">
        <v>46176</v>
      </c>
      <c r="C985" s="1">
        <f t="shared" si="30"/>
        <v>2026</v>
      </c>
      <c r="D985" s="1" t="str">
        <f>"Q" &amp;ROUNDUP(MONTH(SalesDataTable[[#This Row],[Order Date]])/3,0)</f>
        <v>Q2</v>
      </c>
      <c r="E985" s="1">
        <f t="shared" si="31"/>
        <v>6</v>
      </c>
      <c r="F985" s="1" t="str">
        <f>TEXT(SalesDataTable[[#This Row],[Order Date]],"MMM")</f>
        <v>Jun</v>
      </c>
      <c r="G985" s="6" t="s">
        <v>28</v>
      </c>
      <c r="H985" s="6" t="s">
        <v>35</v>
      </c>
      <c r="I985" s="6" t="s">
        <v>19</v>
      </c>
      <c r="J985" s="6" t="s">
        <v>33</v>
      </c>
      <c r="K985" s="6" t="s">
        <v>40</v>
      </c>
      <c r="L985" s="6" t="s">
        <v>46</v>
      </c>
      <c r="M985" s="11">
        <v>1</v>
      </c>
      <c r="N985" s="8">
        <v>192.33</v>
      </c>
      <c r="O985" s="9">
        <v>0.1</v>
      </c>
      <c r="P985" s="8">
        <v>105.15</v>
      </c>
      <c r="Q985" s="8">
        <v>173.09700000000001</v>
      </c>
      <c r="R985" s="8">
        <v>105.15</v>
      </c>
      <c r="S985" s="8">
        <v>67.947000000000003</v>
      </c>
      <c r="T985" s="10">
        <v>0.39253713235931298</v>
      </c>
      <c r="U985" s="7"/>
      <c r="V985" s="10"/>
      <c r="W985" s="11"/>
      <c r="X985" s="10"/>
    </row>
    <row r="986" spans="1:24" ht="15.6">
      <c r="A986" s="4">
        <v>1441</v>
      </c>
      <c r="B986" s="5">
        <v>46176</v>
      </c>
      <c r="C986" s="1">
        <f t="shared" si="30"/>
        <v>2026</v>
      </c>
      <c r="D986" s="1" t="str">
        <f>"Q" &amp;ROUNDUP(MONTH(SalesDataTable[[#This Row],[Order Date]])/3,0)</f>
        <v>Q2</v>
      </c>
      <c r="E986" s="1">
        <f t="shared" si="31"/>
        <v>6</v>
      </c>
      <c r="F986" s="1" t="str">
        <f>TEXT(SalesDataTable[[#This Row],[Order Date]],"MMM")</f>
        <v>Jun</v>
      </c>
      <c r="G986" s="6" t="s">
        <v>28</v>
      </c>
      <c r="H986" s="6" t="s">
        <v>56</v>
      </c>
      <c r="I986" s="6" t="s">
        <v>45</v>
      </c>
      <c r="J986" s="6" t="s">
        <v>30</v>
      </c>
      <c r="K986" s="6" t="s">
        <v>31</v>
      </c>
      <c r="L986" s="6" t="s">
        <v>61</v>
      </c>
      <c r="M986" s="11">
        <v>3</v>
      </c>
      <c r="N986" s="8">
        <v>135.4</v>
      </c>
      <c r="O986" s="9">
        <v>0</v>
      </c>
      <c r="P986" s="8">
        <v>65.16</v>
      </c>
      <c r="Q986" s="8">
        <v>406.20000000000005</v>
      </c>
      <c r="R986" s="8">
        <v>195.48</v>
      </c>
      <c r="S986" s="8">
        <v>210.72000000000006</v>
      </c>
      <c r="T986" s="10">
        <v>0.51875923190546536</v>
      </c>
      <c r="U986" s="7"/>
      <c r="V986" s="10"/>
      <c r="W986" s="11"/>
      <c r="X986" s="10"/>
    </row>
    <row r="987" spans="1:24" ht="15.6">
      <c r="A987" s="4">
        <v>1511</v>
      </c>
      <c r="B987" s="5">
        <v>46176</v>
      </c>
      <c r="C987" s="1">
        <f t="shared" si="30"/>
        <v>2026</v>
      </c>
      <c r="D987" s="1" t="str">
        <f>"Q" &amp;ROUNDUP(MONTH(SalesDataTable[[#This Row],[Order Date]])/3,0)</f>
        <v>Q2</v>
      </c>
      <c r="E987" s="1">
        <f t="shared" si="31"/>
        <v>6</v>
      </c>
      <c r="F987" s="1" t="str">
        <f>TEXT(SalesDataTable[[#This Row],[Order Date]],"MMM")</f>
        <v>Jun</v>
      </c>
      <c r="G987" s="6" t="s">
        <v>28</v>
      </c>
      <c r="H987" s="6" t="s">
        <v>42</v>
      </c>
      <c r="I987" s="6" t="s">
        <v>19</v>
      </c>
      <c r="J987" s="6" t="s">
        <v>30</v>
      </c>
      <c r="K987" s="6" t="s">
        <v>51</v>
      </c>
      <c r="L987" s="6" t="s">
        <v>59</v>
      </c>
      <c r="M987" s="11">
        <v>2</v>
      </c>
      <c r="N987" s="8">
        <v>36.08</v>
      </c>
      <c r="O987" s="9">
        <v>0.05</v>
      </c>
      <c r="P987" s="8">
        <v>13.73</v>
      </c>
      <c r="Q987" s="8">
        <v>68.551999999999992</v>
      </c>
      <c r="R987" s="8">
        <v>27.46</v>
      </c>
      <c r="S987" s="8">
        <v>41.091999999999992</v>
      </c>
      <c r="T987" s="10">
        <v>0.59942817131520587</v>
      </c>
      <c r="U987" s="7"/>
      <c r="V987" s="10"/>
      <c r="W987" s="11"/>
      <c r="X987" s="10"/>
    </row>
    <row r="988" spans="1:24" ht="15.6">
      <c r="A988" s="4">
        <v>1701</v>
      </c>
      <c r="B988" s="5">
        <v>46176</v>
      </c>
      <c r="C988" s="1">
        <f t="shared" si="30"/>
        <v>2026</v>
      </c>
      <c r="D988" s="1" t="str">
        <f>"Q" &amp;ROUNDUP(MONTH(SalesDataTable[[#This Row],[Order Date]])/3,0)</f>
        <v>Q2</v>
      </c>
      <c r="E988" s="1">
        <f t="shared" si="31"/>
        <v>6</v>
      </c>
      <c r="F988" s="1" t="str">
        <f>TEXT(SalesDataTable[[#This Row],[Order Date]],"MMM")</f>
        <v>Jun</v>
      </c>
      <c r="G988" s="6" t="s">
        <v>17</v>
      </c>
      <c r="H988" s="6" t="s">
        <v>53</v>
      </c>
      <c r="I988" s="6" t="s">
        <v>19</v>
      </c>
      <c r="J988" s="6" t="s">
        <v>30</v>
      </c>
      <c r="K988" s="6" t="s">
        <v>31</v>
      </c>
      <c r="L988" s="6" t="s">
        <v>49</v>
      </c>
      <c r="M988" s="11">
        <v>1</v>
      </c>
      <c r="N988" s="8">
        <v>46.16</v>
      </c>
      <c r="O988" s="9">
        <v>0</v>
      </c>
      <c r="P988" s="8">
        <v>18.36</v>
      </c>
      <c r="Q988" s="8">
        <v>46.16</v>
      </c>
      <c r="R988" s="8">
        <v>18.36</v>
      </c>
      <c r="S988" s="8">
        <v>27.799999999999997</v>
      </c>
      <c r="T988" s="10">
        <v>0.60225303292894283</v>
      </c>
      <c r="U988" s="7"/>
      <c r="V988" s="10"/>
      <c r="W988" s="11"/>
      <c r="X988" s="10"/>
    </row>
    <row r="989" spans="1:24" ht="15.6">
      <c r="A989" s="4">
        <v>1984</v>
      </c>
      <c r="B989" s="5">
        <v>46176</v>
      </c>
      <c r="C989" s="1">
        <f t="shared" si="30"/>
        <v>2026</v>
      </c>
      <c r="D989" s="1" t="str">
        <f>"Q" &amp;ROUNDUP(MONTH(SalesDataTable[[#This Row],[Order Date]])/3,0)</f>
        <v>Q2</v>
      </c>
      <c r="E989" s="1">
        <f t="shared" si="31"/>
        <v>6</v>
      </c>
      <c r="F989" s="1" t="str">
        <f>TEXT(SalesDataTable[[#This Row],[Order Date]],"MMM")</f>
        <v>Jun</v>
      </c>
      <c r="G989" s="6" t="s">
        <v>23</v>
      </c>
      <c r="H989" s="6" t="s">
        <v>24</v>
      </c>
      <c r="I989" s="6" t="s">
        <v>19</v>
      </c>
      <c r="J989" s="6" t="s">
        <v>20</v>
      </c>
      <c r="K989" s="6" t="s">
        <v>21</v>
      </c>
      <c r="L989" s="6" t="s">
        <v>39</v>
      </c>
      <c r="M989" s="11">
        <v>2</v>
      </c>
      <c r="N989" s="8">
        <v>50.77</v>
      </c>
      <c r="O989" s="9">
        <v>0</v>
      </c>
      <c r="P989" s="8">
        <v>22.93</v>
      </c>
      <c r="Q989" s="8">
        <v>101.54</v>
      </c>
      <c r="R989" s="8">
        <v>45.86</v>
      </c>
      <c r="S989" s="8">
        <v>55.680000000000007</v>
      </c>
      <c r="T989" s="10">
        <v>0.54835532794957653</v>
      </c>
      <c r="U989" s="7"/>
      <c r="V989" s="10"/>
      <c r="W989" s="11"/>
      <c r="X989" s="10"/>
    </row>
    <row r="990" spans="1:24" ht="15.6">
      <c r="A990" s="4">
        <v>2572</v>
      </c>
      <c r="B990" s="5">
        <v>46176</v>
      </c>
      <c r="C990" s="1">
        <f t="shared" si="30"/>
        <v>2026</v>
      </c>
      <c r="D990" s="1" t="str">
        <f>"Q" &amp;ROUNDUP(MONTH(SalesDataTable[[#This Row],[Order Date]])/3,0)</f>
        <v>Q2</v>
      </c>
      <c r="E990" s="1">
        <f t="shared" si="31"/>
        <v>6</v>
      </c>
      <c r="F990" s="1" t="str">
        <f>TEXT(SalesDataTable[[#This Row],[Order Date]],"MMM")</f>
        <v>Jun</v>
      </c>
      <c r="G990" s="6" t="s">
        <v>37</v>
      </c>
      <c r="H990" s="6" t="s">
        <v>50</v>
      </c>
      <c r="I990" s="6" t="s">
        <v>45</v>
      </c>
      <c r="J990" s="6" t="s">
        <v>33</v>
      </c>
      <c r="K990" s="6" t="s">
        <v>26</v>
      </c>
      <c r="L990" s="6" t="s">
        <v>63</v>
      </c>
      <c r="M990" s="11">
        <v>2</v>
      </c>
      <c r="N990" s="8">
        <v>70.97</v>
      </c>
      <c r="O990" s="9">
        <v>0.05</v>
      </c>
      <c r="P990" s="8">
        <v>32.54</v>
      </c>
      <c r="Q990" s="8">
        <v>134.84299999999999</v>
      </c>
      <c r="R990" s="8">
        <v>65.08</v>
      </c>
      <c r="S990" s="8">
        <v>69.762999999999991</v>
      </c>
      <c r="T990" s="10">
        <v>0.51736463887632278</v>
      </c>
      <c r="U990" s="7"/>
      <c r="V990" s="10"/>
      <c r="W990" s="11"/>
      <c r="X990" s="10"/>
    </row>
    <row r="991" spans="1:24" ht="15.6">
      <c r="A991" s="4">
        <v>2833</v>
      </c>
      <c r="B991" s="5">
        <v>46176</v>
      </c>
      <c r="C991" s="1">
        <f t="shared" si="30"/>
        <v>2026</v>
      </c>
      <c r="D991" s="1" t="str">
        <f>"Q" &amp;ROUNDUP(MONTH(SalesDataTable[[#This Row],[Order Date]])/3,0)</f>
        <v>Q2</v>
      </c>
      <c r="E991" s="1">
        <f t="shared" si="31"/>
        <v>6</v>
      </c>
      <c r="F991" s="1" t="str">
        <f>TEXT(SalesDataTable[[#This Row],[Order Date]],"MMM")</f>
        <v>Jun</v>
      </c>
      <c r="G991" s="6" t="s">
        <v>37</v>
      </c>
      <c r="H991" s="6" t="s">
        <v>64</v>
      </c>
      <c r="I991" s="6" t="s">
        <v>19</v>
      </c>
      <c r="J991" s="6" t="s">
        <v>20</v>
      </c>
      <c r="K991" s="6" t="s">
        <v>26</v>
      </c>
      <c r="L991" s="6" t="s">
        <v>34</v>
      </c>
      <c r="M991" s="11">
        <v>3</v>
      </c>
      <c r="N991" s="8">
        <v>141.6</v>
      </c>
      <c r="O991" s="9">
        <v>0</v>
      </c>
      <c r="P991" s="8">
        <v>78.02</v>
      </c>
      <c r="Q991" s="8">
        <v>424.79999999999995</v>
      </c>
      <c r="R991" s="8">
        <v>234.06</v>
      </c>
      <c r="S991" s="8">
        <v>190.73999999999995</v>
      </c>
      <c r="T991" s="10">
        <v>0.44901129943502821</v>
      </c>
      <c r="U991" s="7"/>
      <c r="V991" s="10"/>
      <c r="W991" s="11"/>
      <c r="X991" s="10"/>
    </row>
    <row r="992" spans="1:24" ht="15.6">
      <c r="A992" s="4">
        <v>3522</v>
      </c>
      <c r="B992" s="5">
        <v>46176</v>
      </c>
      <c r="C992" s="1">
        <f t="shared" si="30"/>
        <v>2026</v>
      </c>
      <c r="D992" s="1" t="str">
        <f>"Q" &amp;ROUNDUP(MONTH(SalesDataTable[[#This Row],[Order Date]])/3,0)</f>
        <v>Q2</v>
      </c>
      <c r="E992" s="1">
        <f t="shared" si="31"/>
        <v>6</v>
      </c>
      <c r="F992" s="1" t="str">
        <f>TEXT(SalesDataTable[[#This Row],[Order Date]],"MMM")</f>
        <v>Jun</v>
      </c>
      <c r="G992" s="6" t="s">
        <v>37</v>
      </c>
      <c r="H992" s="6" t="s">
        <v>64</v>
      </c>
      <c r="I992" s="6" t="s">
        <v>19</v>
      </c>
      <c r="J992" s="6" t="s">
        <v>30</v>
      </c>
      <c r="K992" s="6" t="s">
        <v>21</v>
      </c>
      <c r="L992" s="6" t="s">
        <v>43</v>
      </c>
      <c r="M992" s="11">
        <v>1</v>
      </c>
      <c r="N992" s="8">
        <v>40.57</v>
      </c>
      <c r="O992" s="9">
        <v>0</v>
      </c>
      <c r="P992" s="8">
        <v>16.329999999999998</v>
      </c>
      <c r="Q992" s="8">
        <v>40.57</v>
      </c>
      <c r="R992" s="8">
        <v>16.329999999999998</v>
      </c>
      <c r="S992" s="8">
        <v>24.240000000000002</v>
      </c>
      <c r="T992" s="10">
        <v>0.59748582696573826</v>
      </c>
      <c r="U992" s="7"/>
      <c r="V992" s="10"/>
      <c r="W992" s="11"/>
      <c r="X992" s="10"/>
    </row>
    <row r="993" spans="1:24" ht="15.6">
      <c r="A993" s="4">
        <v>146</v>
      </c>
      <c r="B993" s="5">
        <v>46177</v>
      </c>
      <c r="C993" s="1">
        <f t="shared" si="30"/>
        <v>2026</v>
      </c>
      <c r="D993" s="1" t="str">
        <f>"Q" &amp;ROUNDUP(MONTH(SalesDataTable[[#This Row],[Order Date]])/3,0)</f>
        <v>Q2</v>
      </c>
      <c r="E993" s="1">
        <f t="shared" si="31"/>
        <v>6</v>
      </c>
      <c r="F993" s="1" t="str">
        <f>TEXT(SalesDataTable[[#This Row],[Order Date]],"MMM")</f>
        <v>Jun</v>
      </c>
      <c r="G993" s="6" t="s">
        <v>23</v>
      </c>
      <c r="H993" s="6" t="s">
        <v>66</v>
      </c>
      <c r="I993" s="6" t="s">
        <v>45</v>
      </c>
      <c r="J993" s="6" t="s">
        <v>20</v>
      </c>
      <c r="K993" s="6" t="s">
        <v>21</v>
      </c>
      <c r="L993" s="6" t="s">
        <v>22</v>
      </c>
      <c r="M993" s="11">
        <v>2</v>
      </c>
      <c r="N993" s="8">
        <v>81.81</v>
      </c>
      <c r="O993" s="9">
        <v>0</v>
      </c>
      <c r="P993" s="8">
        <v>42.54</v>
      </c>
      <c r="Q993" s="8">
        <v>163.62</v>
      </c>
      <c r="R993" s="8">
        <v>85.08</v>
      </c>
      <c r="S993" s="8">
        <v>78.540000000000006</v>
      </c>
      <c r="T993" s="10">
        <v>0.48001466813348004</v>
      </c>
      <c r="U993" s="7"/>
      <c r="V993" s="10"/>
      <c r="W993" s="11"/>
      <c r="X993" s="10"/>
    </row>
    <row r="994" spans="1:24" ht="15.6">
      <c r="A994" s="4">
        <v>161</v>
      </c>
      <c r="B994" s="5">
        <v>46177</v>
      </c>
      <c r="C994" s="1">
        <f t="shared" si="30"/>
        <v>2026</v>
      </c>
      <c r="D994" s="1" t="str">
        <f>"Q" &amp;ROUNDUP(MONTH(SalesDataTable[[#This Row],[Order Date]])/3,0)</f>
        <v>Q2</v>
      </c>
      <c r="E994" s="1">
        <f t="shared" si="31"/>
        <v>6</v>
      </c>
      <c r="F994" s="1" t="str">
        <f>TEXT(SalesDataTable[[#This Row],[Order Date]],"MMM")</f>
        <v>Jun</v>
      </c>
      <c r="G994" s="6" t="s">
        <v>17</v>
      </c>
      <c r="H994" s="6" t="s">
        <v>18</v>
      </c>
      <c r="I994" s="6" t="s">
        <v>45</v>
      </c>
      <c r="J994" s="6" t="s">
        <v>20</v>
      </c>
      <c r="K994" s="6" t="s">
        <v>21</v>
      </c>
      <c r="L994" s="6" t="s">
        <v>39</v>
      </c>
      <c r="M994" s="11">
        <v>2</v>
      </c>
      <c r="N994" s="8">
        <v>50.09</v>
      </c>
      <c r="O994" s="9">
        <v>0</v>
      </c>
      <c r="P994" s="8">
        <v>22.91</v>
      </c>
      <c r="Q994" s="8">
        <v>100.18</v>
      </c>
      <c r="R994" s="8">
        <v>45.82</v>
      </c>
      <c r="S994" s="8">
        <v>54.360000000000007</v>
      </c>
      <c r="T994" s="10">
        <v>0.54262327809942112</v>
      </c>
      <c r="U994" s="7"/>
      <c r="V994" s="10"/>
      <c r="W994" s="11"/>
      <c r="X994" s="10"/>
    </row>
    <row r="995" spans="1:24" ht="15.6">
      <c r="A995" s="4">
        <v>819</v>
      </c>
      <c r="B995" s="5">
        <v>46177</v>
      </c>
      <c r="C995" s="1">
        <f t="shared" si="30"/>
        <v>2026</v>
      </c>
      <c r="D995" s="1" t="str">
        <f>"Q" &amp;ROUNDUP(MONTH(SalesDataTable[[#This Row],[Order Date]])/3,0)</f>
        <v>Q2</v>
      </c>
      <c r="E995" s="1">
        <f t="shared" si="31"/>
        <v>6</v>
      </c>
      <c r="F995" s="1" t="str">
        <f>TEXT(SalesDataTable[[#This Row],[Order Date]],"MMM")</f>
        <v>Jun</v>
      </c>
      <c r="G995" s="6" t="s">
        <v>37</v>
      </c>
      <c r="H995" s="6" t="s">
        <v>50</v>
      </c>
      <c r="I995" s="6" t="s">
        <v>19</v>
      </c>
      <c r="J995" s="6" t="s">
        <v>20</v>
      </c>
      <c r="K995" s="6" t="s">
        <v>26</v>
      </c>
      <c r="L995" s="6" t="s">
        <v>63</v>
      </c>
      <c r="M995" s="11">
        <v>1</v>
      </c>
      <c r="N995" s="8">
        <v>72.38</v>
      </c>
      <c r="O995" s="9">
        <v>0</v>
      </c>
      <c r="P995" s="8">
        <v>32.68</v>
      </c>
      <c r="Q995" s="8">
        <v>72.38</v>
      </c>
      <c r="R995" s="8">
        <v>32.68</v>
      </c>
      <c r="S995" s="8">
        <v>39.699999999999996</v>
      </c>
      <c r="T995" s="10">
        <v>0.54849405913235694</v>
      </c>
      <c r="U995" s="7"/>
      <c r="V995" s="10"/>
      <c r="W995" s="11"/>
      <c r="X995" s="10"/>
    </row>
    <row r="996" spans="1:24" ht="15.6">
      <c r="A996" s="4">
        <v>2104</v>
      </c>
      <c r="B996" s="5">
        <v>46177</v>
      </c>
      <c r="C996" s="1">
        <f t="shared" si="30"/>
        <v>2026</v>
      </c>
      <c r="D996" s="1" t="str">
        <f>"Q" &amp;ROUNDUP(MONTH(SalesDataTable[[#This Row],[Order Date]])/3,0)</f>
        <v>Q2</v>
      </c>
      <c r="E996" s="1">
        <f t="shared" si="31"/>
        <v>6</v>
      </c>
      <c r="F996" s="1" t="str">
        <f>TEXT(SalesDataTable[[#This Row],[Order Date]],"MMM")</f>
        <v>Jun</v>
      </c>
      <c r="G996" s="6" t="s">
        <v>23</v>
      </c>
      <c r="H996" s="6" t="s">
        <v>24</v>
      </c>
      <c r="I996" s="6" t="s">
        <v>19</v>
      </c>
      <c r="J996" s="6" t="s">
        <v>30</v>
      </c>
      <c r="K996" s="6" t="s">
        <v>26</v>
      </c>
      <c r="L996" s="6" t="s">
        <v>27</v>
      </c>
      <c r="M996" s="11">
        <v>1</v>
      </c>
      <c r="N996" s="8">
        <v>92.31</v>
      </c>
      <c r="O996" s="9">
        <v>0</v>
      </c>
      <c r="P996" s="8">
        <v>45.58</v>
      </c>
      <c r="Q996" s="8">
        <v>92.31</v>
      </c>
      <c r="R996" s="8">
        <v>45.58</v>
      </c>
      <c r="S996" s="8">
        <v>46.730000000000004</v>
      </c>
      <c r="T996" s="10">
        <v>0.50622901094139316</v>
      </c>
      <c r="U996" s="7"/>
      <c r="V996" s="10"/>
      <c r="W996" s="11"/>
      <c r="X996" s="10"/>
    </row>
    <row r="997" spans="1:24" ht="15.6">
      <c r="A997" s="4">
        <v>2678</v>
      </c>
      <c r="B997" s="5">
        <v>46177</v>
      </c>
      <c r="C997" s="1">
        <f t="shared" si="30"/>
        <v>2026</v>
      </c>
      <c r="D997" s="1" t="str">
        <f>"Q" &amp;ROUNDUP(MONTH(SalesDataTable[[#This Row],[Order Date]])/3,0)</f>
        <v>Q2</v>
      </c>
      <c r="E997" s="1">
        <f t="shared" si="31"/>
        <v>6</v>
      </c>
      <c r="F997" s="1" t="str">
        <f>TEXT(SalesDataTable[[#This Row],[Order Date]],"MMM")</f>
        <v>Jun</v>
      </c>
      <c r="G997" s="6" t="s">
        <v>37</v>
      </c>
      <c r="H997" s="6" t="s">
        <v>50</v>
      </c>
      <c r="I997" s="6" t="s">
        <v>25</v>
      </c>
      <c r="J997" s="6" t="s">
        <v>20</v>
      </c>
      <c r="K997" s="6" t="s">
        <v>31</v>
      </c>
      <c r="L997" s="6" t="s">
        <v>49</v>
      </c>
      <c r="M997" s="11">
        <v>12</v>
      </c>
      <c r="N997" s="8">
        <v>47.6</v>
      </c>
      <c r="O997" s="9">
        <v>0.15</v>
      </c>
      <c r="P997" s="8">
        <v>18.670000000000002</v>
      </c>
      <c r="Q997" s="8">
        <v>485.52000000000004</v>
      </c>
      <c r="R997" s="8">
        <v>224.04000000000002</v>
      </c>
      <c r="S997" s="8">
        <v>261.48</v>
      </c>
      <c r="T997" s="10">
        <v>0.53855659911023235</v>
      </c>
      <c r="U997" s="7"/>
      <c r="V997" s="10"/>
      <c r="W997" s="11"/>
      <c r="X997" s="10"/>
    </row>
    <row r="998" spans="1:24" ht="15.6">
      <c r="A998" s="4">
        <v>3015</v>
      </c>
      <c r="B998" s="5">
        <v>46177</v>
      </c>
      <c r="C998" s="1">
        <f t="shared" si="30"/>
        <v>2026</v>
      </c>
      <c r="D998" s="1" t="str">
        <f>"Q" &amp;ROUNDUP(MONTH(SalesDataTable[[#This Row],[Order Date]])/3,0)</f>
        <v>Q2</v>
      </c>
      <c r="E998" s="1">
        <f t="shared" si="31"/>
        <v>6</v>
      </c>
      <c r="F998" s="1" t="str">
        <f>TEXT(SalesDataTable[[#This Row],[Order Date]],"MMM")</f>
        <v>Jun</v>
      </c>
      <c r="G998" s="6" t="s">
        <v>23</v>
      </c>
      <c r="H998" s="6" t="s">
        <v>66</v>
      </c>
      <c r="I998" s="6" t="s">
        <v>19</v>
      </c>
      <c r="J998" s="6" t="s">
        <v>20</v>
      </c>
      <c r="K998" s="6" t="s">
        <v>31</v>
      </c>
      <c r="L998" s="6" t="s">
        <v>49</v>
      </c>
      <c r="M998" s="11">
        <v>1</v>
      </c>
      <c r="N998" s="8">
        <v>45.5</v>
      </c>
      <c r="O998" s="9">
        <v>0.05</v>
      </c>
      <c r="P998" s="8">
        <v>18.89</v>
      </c>
      <c r="Q998" s="8">
        <v>43.225000000000001</v>
      </c>
      <c r="R998" s="8">
        <v>18.89</v>
      </c>
      <c r="S998" s="8">
        <v>24.335000000000001</v>
      </c>
      <c r="T998" s="10">
        <v>0.56298438403701567</v>
      </c>
      <c r="U998" s="7"/>
      <c r="V998" s="10"/>
      <c r="W998" s="11"/>
      <c r="X998" s="10"/>
    </row>
    <row r="999" spans="1:24" ht="15.6">
      <c r="A999" s="4">
        <v>3243</v>
      </c>
      <c r="B999" s="5">
        <v>46177</v>
      </c>
      <c r="C999" s="1">
        <f t="shared" si="30"/>
        <v>2026</v>
      </c>
      <c r="D999" s="1" t="str">
        <f>"Q" &amp;ROUNDUP(MONTH(SalesDataTable[[#This Row],[Order Date]])/3,0)</f>
        <v>Q2</v>
      </c>
      <c r="E999" s="1">
        <f t="shared" si="31"/>
        <v>6</v>
      </c>
      <c r="F999" s="1" t="str">
        <f>TEXT(SalesDataTable[[#This Row],[Order Date]],"MMM")</f>
        <v>Jun</v>
      </c>
      <c r="G999" s="6" t="s">
        <v>28</v>
      </c>
      <c r="H999" s="6" t="s">
        <v>42</v>
      </c>
      <c r="I999" s="6" t="s">
        <v>19</v>
      </c>
      <c r="J999" s="6" t="s">
        <v>20</v>
      </c>
      <c r="K999" s="6" t="s">
        <v>51</v>
      </c>
      <c r="L999" s="6" t="s">
        <v>59</v>
      </c>
      <c r="M999" s="11">
        <v>1</v>
      </c>
      <c r="N999" s="8">
        <v>35.99</v>
      </c>
      <c r="O999" s="9">
        <v>0</v>
      </c>
      <c r="P999" s="8">
        <v>14.05</v>
      </c>
      <c r="Q999" s="8">
        <v>35.99</v>
      </c>
      <c r="R999" s="8">
        <v>14.05</v>
      </c>
      <c r="S999" s="8">
        <v>21.94</v>
      </c>
      <c r="T999" s="10">
        <v>0.60961378160600166</v>
      </c>
      <c r="U999" s="7"/>
      <c r="V999" s="10"/>
      <c r="W999" s="11"/>
      <c r="X999" s="10"/>
    </row>
    <row r="1000" spans="1:24" ht="15.6">
      <c r="A1000" s="4">
        <v>3283</v>
      </c>
      <c r="B1000" s="5">
        <v>46177</v>
      </c>
      <c r="C1000" s="1">
        <f t="shared" si="30"/>
        <v>2026</v>
      </c>
      <c r="D1000" s="1" t="str">
        <f>"Q" &amp;ROUNDUP(MONTH(SalesDataTable[[#This Row],[Order Date]])/3,0)</f>
        <v>Q2</v>
      </c>
      <c r="E1000" s="1">
        <f t="shared" si="31"/>
        <v>6</v>
      </c>
      <c r="F1000" s="1" t="str">
        <f>TEXT(SalesDataTable[[#This Row],[Order Date]],"MMM")</f>
        <v>Jun</v>
      </c>
      <c r="G1000" s="6" t="s">
        <v>23</v>
      </c>
      <c r="H1000" s="6" t="s">
        <v>60</v>
      </c>
      <c r="I1000" s="6" t="s">
        <v>45</v>
      </c>
      <c r="J1000" s="6" t="s">
        <v>20</v>
      </c>
      <c r="K1000" s="6" t="s">
        <v>51</v>
      </c>
      <c r="L1000" s="6" t="s">
        <v>55</v>
      </c>
      <c r="M1000" s="11">
        <v>1</v>
      </c>
      <c r="N1000" s="8">
        <v>122.55</v>
      </c>
      <c r="O1000" s="9">
        <v>0</v>
      </c>
      <c r="P1000" s="8">
        <v>68.97</v>
      </c>
      <c r="Q1000" s="8">
        <v>122.55</v>
      </c>
      <c r="R1000" s="8">
        <v>68.97</v>
      </c>
      <c r="S1000" s="8">
        <v>53.58</v>
      </c>
      <c r="T1000" s="10">
        <v>0.43720930232558142</v>
      </c>
      <c r="U1000" s="7"/>
      <c r="V1000" s="10"/>
      <c r="W1000" s="11"/>
      <c r="X1000" s="10"/>
    </row>
    <row r="1001" spans="1:24" ht="15.6">
      <c r="A1001" s="4">
        <v>3966</v>
      </c>
      <c r="B1001" s="5">
        <v>46177</v>
      </c>
      <c r="C1001" s="1">
        <f t="shared" si="30"/>
        <v>2026</v>
      </c>
      <c r="D1001" s="1" t="str">
        <f>"Q" &amp;ROUNDUP(MONTH(SalesDataTable[[#This Row],[Order Date]])/3,0)</f>
        <v>Q2</v>
      </c>
      <c r="E1001" s="1">
        <f t="shared" si="31"/>
        <v>6</v>
      </c>
      <c r="F1001" s="1" t="str">
        <f>TEXT(SalesDataTable[[#This Row],[Order Date]],"MMM")</f>
        <v>Jun</v>
      </c>
      <c r="G1001" s="6" t="s">
        <v>37</v>
      </c>
      <c r="H1001" s="6" t="s">
        <v>50</v>
      </c>
      <c r="I1001" s="6" t="s">
        <v>19</v>
      </c>
      <c r="J1001" s="6" t="s">
        <v>30</v>
      </c>
      <c r="K1001" s="6" t="s">
        <v>51</v>
      </c>
      <c r="L1001" s="6" t="s">
        <v>55</v>
      </c>
      <c r="M1001" s="11">
        <v>3</v>
      </c>
      <c r="N1001" s="8">
        <v>126.22</v>
      </c>
      <c r="O1001" s="9">
        <v>0</v>
      </c>
      <c r="P1001" s="8">
        <v>69.599999999999994</v>
      </c>
      <c r="Q1001" s="8">
        <v>378.65999999999997</v>
      </c>
      <c r="R1001" s="8">
        <v>208.79999999999998</v>
      </c>
      <c r="S1001" s="8">
        <v>169.85999999999999</v>
      </c>
      <c r="T1001" s="10">
        <v>0.4485818412295991</v>
      </c>
      <c r="U1001" s="7"/>
      <c r="V1001" s="10"/>
      <c r="W1001" s="11"/>
      <c r="X1001" s="10"/>
    </row>
    <row r="1002" spans="1:24" ht="15.6">
      <c r="A1002" s="4">
        <v>1349</v>
      </c>
      <c r="B1002" s="5">
        <v>46178</v>
      </c>
      <c r="C1002" s="1">
        <f t="shared" si="30"/>
        <v>2026</v>
      </c>
      <c r="D1002" s="1" t="str">
        <f>"Q" &amp;ROUNDUP(MONTH(SalesDataTable[[#This Row],[Order Date]])/3,0)</f>
        <v>Q2</v>
      </c>
      <c r="E1002" s="1">
        <f t="shared" si="31"/>
        <v>6</v>
      </c>
      <c r="F1002" s="1" t="str">
        <f>TEXT(SalesDataTable[[#This Row],[Order Date]],"MMM")</f>
        <v>Jun</v>
      </c>
      <c r="G1002" s="6" t="s">
        <v>17</v>
      </c>
      <c r="H1002" s="6" t="s">
        <v>67</v>
      </c>
      <c r="I1002" s="6" t="s">
        <v>36</v>
      </c>
      <c r="J1002" s="6" t="s">
        <v>20</v>
      </c>
      <c r="K1002" s="6" t="s">
        <v>26</v>
      </c>
      <c r="L1002" s="6" t="s">
        <v>27</v>
      </c>
      <c r="M1002" s="11">
        <v>6</v>
      </c>
      <c r="N1002" s="8">
        <v>91.98</v>
      </c>
      <c r="O1002" s="9">
        <v>0.05</v>
      </c>
      <c r="P1002" s="8">
        <v>46.46</v>
      </c>
      <c r="Q1002" s="8">
        <v>524.28599999999994</v>
      </c>
      <c r="R1002" s="8">
        <v>278.76</v>
      </c>
      <c r="S1002" s="8">
        <v>245.52599999999995</v>
      </c>
      <c r="T1002" s="10">
        <v>0.46830546686350577</v>
      </c>
      <c r="U1002" s="7"/>
      <c r="V1002" s="10"/>
      <c r="W1002" s="11"/>
      <c r="X1002" s="10"/>
    </row>
    <row r="1003" spans="1:24" ht="15.6">
      <c r="A1003" s="4">
        <v>2333</v>
      </c>
      <c r="B1003" s="5">
        <v>46178</v>
      </c>
      <c r="C1003" s="1">
        <f t="shared" si="30"/>
        <v>2026</v>
      </c>
      <c r="D1003" s="1" t="str">
        <f>"Q" &amp;ROUNDUP(MONTH(SalesDataTable[[#This Row],[Order Date]])/3,0)</f>
        <v>Q2</v>
      </c>
      <c r="E1003" s="1">
        <f t="shared" si="31"/>
        <v>6</v>
      </c>
      <c r="F1003" s="1" t="str">
        <f>TEXT(SalesDataTable[[#This Row],[Order Date]],"MMM")</f>
        <v>Jun</v>
      </c>
      <c r="G1003" s="6" t="s">
        <v>28</v>
      </c>
      <c r="H1003" s="6" t="s">
        <v>42</v>
      </c>
      <c r="I1003" s="6" t="s">
        <v>19</v>
      </c>
      <c r="J1003" s="6" t="s">
        <v>33</v>
      </c>
      <c r="K1003" s="6" t="s">
        <v>40</v>
      </c>
      <c r="L1003" s="6" t="s">
        <v>68</v>
      </c>
      <c r="M1003" s="11">
        <v>1</v>
      </c>
      <c r="N1003" s="8">
        <v>125.32</v>
      </c>
      <c r="O1003" s="9">
        <v>0</v>
      </c>
      <c r="P1003" s="8">
        <v>59.03</v>
      </c>
      <c r="Q1003" s="8">
        <v>125.32</v>
      </c>
      <c r="R1003" s="8">
        <v>59.03</v>
      </c>
      <c r="S1003" s="8">
        <v>66.289999999999992</v>
      </c>
      <c r="T1003" s="10">
        <v>0.52896584743057773</v>
      </c>
      <c r="U1003" s="7"/>
      <c r="V1003" s="10"/>
      <c r="W1003" s="11"/>
      <c r="X1003" s="10"/>
    </row>
    <row r="1004" spans="1:24" ht="15.6">
      <c r="A1004" s="4">
        <v>2628</v>
      </c>
      <c r="B1004" s="5">
        <v>46178</v>
      </c>
      <c r="C1004" s="1">
        <f t="shared" si="30"/>
        <v>2026</v>
      </c>
      <c r="D1004" s="1" t="str">
        <f>"Q" &amp;ROUNDUP(MONTH(SalesDataTable[[#This Row],[Order Date]])/3,0)</f>
        <v>Q2</v>
      </c>
      <c r="E1004" s="1">
        <f t="shared" si="31"/>
        <v>6</v>
      </c>
      <c r="F1004" s="1" t="str">
        <f>TEXT(SalesDataTable[[#This Row],[Order Date]],"MMM")</f>
        <v>Jun</v>
      </c>
      <c r="G1004" s="6" t="s">
        <v>37</v>
      </c>
      <c r="H1004" s="6" t="s">
        <v>50</v>
      </c>
      <c r="I1004" s="6" t="s">
        <v>45</v>
      </c>
      <c r="J1004" s="6" t="s">
        <v>20</v>
      </c>
      <c r="K1004" s="6" t="s">
        <v>31</v>
      </c>
      <c r="L1004" s="6" t="s">
        <v>65</v>
      </c>
      <c r="M1004" s="11">
        <v>2</v>
      </c>
      <c r="N1004" s="8">
        <v>167.26</v>
      </c>
      <c r="O1004" s="9">
        <v>0</v>
      </c>
      <c r="P1004" s="8">
        <v>89.65</v>
      </c>
      <c r="Q1004" s="8">
        <v>334.52</v>
      </c>
      <c r="R1004" s="8">
        <v>179.3</v>
      </c>
      <c r="S1004" s="8">
        <v>155.21999999999997</v>
      </c>
      <c r="T1004" s="10">
        <v>0.46400813105344968</v>
      </c>
      <c r="U1004" s="7"/>
      <c r="V1004" s="10"/>
      <c r="W1004" s="11"/>
      <c r="X1004" s="10"/>
    </row>
    <row r="1005" spans="1:24" ht="15.6">
      <c r="A1005" s="4">
        <v>2718</v>
      </c>
      <c r="B1005" s="5">
        <v>46178</v>
      </c>
      <c r="C1005" s="1">
        <f t="shared" si="30"/>
        <v>2026</v>
      </c>
      <c r="D1005" s="1" t="str">
        <f>"Q" &amp;ROUNDUP(MONTH(SalesDataTable[[#This Row],[Order Date]])/3,0)</f>
        <v>Q2</v>
      </c>
      <c r="E1005" s="1">
        <f t="shared" si="31"/>
        <v>6</v>
      </c>
      <c r="F1005" s="1" t="str">
        <f>TEXT(SalesDataTable[[#This Row],[Order Date]],"MMM")</f>
        <v>Jun</v>
      </c>
      <c r="G1005" s="6" t="s">
        <v>17</v>
      </c>
      <c r="H1005" s="6" t="s">
        <v>18</v>
      </c>
      <c r="I1005" s="6" t="s">
        <v>45</v>
      </c>
      <c r="J1005" s="6" t="s">
        <v>20</v>
      </c>
      <c r="K1005" s="6" t="s">
        <v>21</v>
      </c>
      <c r="L1005" s="6" t="s">
        <v>22</v>
      </c>
      <c r="M1005" s="11">
        <v>1</v>
      </c>
      <c r="N1005" s="8">
        <v>80.19</v>
      </c>
      <c r="O1005" s="9">
        <v>0</v>
      </c>
      <c r="P1005" s="8">
        <v>42.18</v>
      </c>
      <c r="Q1005" s="8">
        <v>80.19</v>
      </c>
      <c r="R1005" s="8">
        <v>42.18</v>
      </c>
      <c r="S1005" s="8">
        <v>38.01</v>
      </c>
      <c r="T1005" s="10">
        <v>0.47399925177702956</v>
      </c>
      <c r="U1005" s="7"/>
      <c r="V1005" s="10"/>
      <c r="W1005" s="11"/>
      <c r="X1005" s="10"/>
    </row>
    <row r="1006" spans="1:24" ht="15.6">
      <c r="A1006" s="4">
        <v>3185</v>
      </c>
      <c r="B1006" s="5">
        <v>46178</v>
      </c>
      <c r="C1006" s="1">
        <f t="shared" si="30"/>
        <v>2026</v>
      </c>
      <c r="D1006" s="1" t="str">
        <f>"Q" &amp;ROUNDUP(MONTH(SalesDataTable[[#This Row],[Order Date]])/3,0)</f>
        <v>Q2</v>
      </c>
      <c r="E1006" s="1">
        <f t="shared" si="31"/>
        <v>6</v>
      </c>
      <c r="F1006" s="1" t="str">
        <f>TEXT(SalesDataTable[[#This Row],[Order Date]],"MMM")</f>
        <v>Jun</v>
      </c>
      <c r="G1006" s="6" t="s">
        <v>17</v>
      </c>
      <c r="H1006" s="6" t="s">
        <v>67</v>
      </c>
      <c r="I1006" s="6" t="s">
        <v>19</v>
      </c>
      <c r="J1006" s="6" t="s">
        <v>30</v>
      </c>
      <c r="K1006" s="6" t="s">
        <v>21</v>
      </c>
      <c r="L1006" s="6" t="s">
        <v>39</v>
      </c>
      <c r="M1006" s="11">
        <v>1</v>
      </c>
      <c r="N1006" s="8">
        <v>49.86</v>
      </c>
      <c r="O1006" s="9">
        <v>0</v>
      </c>
      <c r="P1006" s="8">
        <v>22.72</v>
      </c>
      <c r="Q1006" s="8">
        <v>49.86</v>
      </c>
      <c r="R1006" s="8">
        <v>22.72</v>
      </c>
      <c r="S1006" s="8">
        <v>27.14</v>
      </c>
      <c r="T1006" s="10">
        <v>0.5443241075010028</v>
      </c>
      <c r="U1006" s="7"/>
      <c r="V1006" s="10"/>
      <c r="W1006" s="11"/>
      <c r="X1006" s="10"/>
    </row>
    <row r="1007" spans="1:24" ht="15.6">
      <c r="A1007" s="4">
        <v>4495</v>
      </c>
      <c r="B1007" s="5">
        <v>46178</v>
      </c>
      <c r="C1007" s="1">
        <f t="shared" si="30"/>
        <v>2026</v>
      </c>
      <c r="D1007" s="1" t="str">
        <f>"Q" &amp;ROUNDUP(MONTH(SalesDataTable[[#This Row],[Order Date]])/3,0)</f>
        <v>Q2</v>
      </c>
      <c r="E1007" s="1">
        <f t="shared" si="31"/>
        <v>6</v>
      </c>
      <c r="F1007" s="1" t="str">
        <f>TEXT(SalesDataTable[[#This Row],[Order Date]],"MMM")</f>
        <v>Jun</v>
      </c>
      <c r="G1007" s="6" t="s">
        <v>28</v>
      </c>
      <c r="H1007" s="6" t="s">
        <v>56</v>
      </c>
      <c r="I1007" s="6" t="s">
        <v>36</v>
      </c>
      <c r="J1007" s="6" t="s">
        <v>30</v>
      </c>
      <c r="K1007" s="6" t="s">
        <v>40</v>
      </c>
      <c r="L1007" s="6" t="s">
        <v>46</v>
      </c>
      <c r="M1007" s="11">
        <v>2</v>
      </c>
      <c r="N1007" s="8">
        <v>195.51</v>
      </c>
      <c r="O1007" s="9">
        <v>0</v>
      </c>
      <c r="P1007" s="8">
        <v>102.97</v>
      </c>
      <c r="Q1007" s="8">
        <v>391.02</v>
      </c>
      <c r="R1007" s="8">
        <v>205.94</v>
      </c>
      <c r="S1007" s="8">
        <v>185.07999999999998</v>
      </c>
      <c r="T1007" s="10">
        <v>0.47332617257429288</v>
      </c>
      <c r="U1007" s="7"/>
      <c r="V1007" s="10"/>
      <c r="W1007" s="11"/>
      <c r="X1007" s="10"/>
    </row>
    <row r="1008" spans="1:24" ht="15.6">
      <c r="A1008" s="4">
        <v>815</v>
      </c>
      <c r="B1008" s="5">
        <v>46179</v>
      </c>
      <c r="C1008" s="1">
        <f t="shared" si="30"/>
        <v>2026</v>
      </c>
      <c r="D1008" s="1" t="str">
        <f>"Q" &amp;ROUNDUP(MONTH(SalesDataTable[[#This Row],[Order Date]])/3,0)</f>
        <v>Q2</v>
      </c>
      <c r="E1008" s="1">
        <f t="shared" si="31"/>
        <v>6</v>
      </c>
      <c r="F1008" s="1" t="str">
        <f>TEXT(SalesDataTable[[#This Row],[Order Date]],"MMM")</f>
        <v>Jun</v>
      </c>
      <c r="G1008" s="6" t="s">
        <v>17</v>
      </c>
      <c r="H1008" s="6" t="s">
        <v>18</v>
      </c>
      <c r="I1008" s="6" t="s">
        <v>36</v>
      </c>
      <c r="J1008" s="6" t="s">
        <v>30</v>
      </c>
      <c r="K1008" s="6" t="s">
        <v>51</v>
      </c>
      <c r="L1008" s="6" t="s">
        <v>52</v>
      </c>
      <c r="M1008" s="11">
        <v>1</v>
      </c>
      <c r="N1008" s="8">
        <v>39.61</v>
      </c>
      <c r="O1008" s="9">
        <v>0</v>
      </c>
      <c r="P1008" s="8">
        <v>14.75</v>
      </c>
      <c r="Q1008" s="8">
        <v>39.61</v>
      </c>
      <c r="R1008" s="8">
        <v>14.75</v>
      </c>
      <c r="S1008" s="8">
        <v>24.86</v>
      </c>
      <c r="T1008" s="10">
        <v>0.62761928805857103</v>
      </c>
      <c r="U1008" s="7"/>
      <c r="V1008" s="10"/>
      <c r="W1008" s="11"/>
      <c r="X1008" s="10"/>
    </row>
    <row r="1009" spans="1:24" ht="15.6">
      <c r="A1009" s="4">
        <v>1140</v>
      </c>
      <c r="B1009" s="5">
        <v>46179</v>
      </c>
      <c r="C1009" s="1">
        <f t="shared" si="30"/>
        <v>2026</v>
      </c>
      <c r="D1009" s="1" t="str">
        <f>"Q" &amp;ROUNDUP(MONTH(SalesDataTable[[#This Row],[Order Date]])/3,0)</f>
        <v>Q2</v>
      </c>
      <c r="E1009" s="1">
        <f t="shared" si="31"/>
        <v>6</v>
      </c>
      <c r="F1009" s="1" t="str">
        <f>TEXT(SalesDataTable[[#This Row],[Order Date]],"MMM")</f>
        <v>Jun</v>
      </c>
      <c r="G1009" s="6" t="s">
        <v>23</v>
      </c>
      <c r="H1009" s="6" t="s">
        <v>24</v>
      </c>
      <c r="I1009" s="6" t="s">
        <v>36</v>
      </c>
      <c r="J1009" s="6" t="s">
        <v>20</v>
      </c>
      <c r="K1009" s="6" t="s">
        <v>26</v>
      </c>
      <c r="L1009" s="6" t="s">
        <v>63</v>
      </c>
      <c r="M1009" s="11">
        <v>1</v>
      </c>
      <c r="N1009" s="8">
        <v>70.86</v>
      </c>
      <c r="O1009" s="9">
        <v>0</v>
      </c>
      <c r="P1009" s="8">
        <v>31.47</v>
      </c>
      <c r="Q1009" s="8">
        <v>70.86</v>
      </c>
      <c r="R1009" s="8">
        <v>31.47</v>
      </c>
      <c r="S1009" s="8">
        <v>39.39</v>
      </c>
      <c r="T1009" s="10">
        <v>0.55588484335309063</v>
      </c>
      <c r="U1009" s="7"/>
      <c r="V1009" s="10"/>
      <c r="W1009" s="11"/>
      <c r="X1009" s="10"/>
    </row>
    <row r="1010" spans="1:24" ht="15.6">
      <c r="A1010" s="4">
        <v>1544</v>
      </c>
      <c r="B1010" s="5">
        <v>46179</v>
      </c>
      <c r="C1010" s="1">
        <f t="shared" si="30"/>
        <v>2026</v>
      </c>
      <c r="D1010" s="1" t="str">
        <f>"Q" &amp;ROUNDUP(MONTH(SalesDataTable[[#This Row],[Order Date]])/3,0)</f>
        <v>Q2</v>
      </c>
      <c r="E1010" s="1">
        <f t="shared" si="31"/>
        <v>6</v>
      </c>
      <c r="F1010" s="1" t="str">
        <f>TEXT(SalesDataTable[[#This Row],[Order Date]],"MMM")</f>
        <v>Jun</v>
      </c>
      <c r="G1010" s="6" t="s">
        <v>37</v>
      </c>
      <c r="H1010" s="6" t="s">
        <v>48</v>
      </c>
      <c r="I1010" s="6" t="s">
        <v>25</v>
      </c>
      <c r="J1010" s="6" t="s">
        <v>20</v>
      </c>
      <c r="K1010" s="6" t="s">
        <v>51</v>
      </c>
      <c r="L1010" s="6" t="s">
        <v>52</v>
      </c>
      <c r="M1010" s="11">
        <v>8</v>
      </c>
      <c r="N1010" s="8">
        <v>40.46</v>
      </c>
      <c r="O1010" s="9">
        <v>0.2</v>
      </c>
      <c r="P1010" s="8">
        <v>14.7</v>
      </c>
      <c r="Q1010" s="8">
        <v>258.94400000000002</v>
      </c>
      <c r="R1010" s="8">
        <v>117.6</v>
      </c>
      <c r="S1010" s="8">
        <v>141.34400000000002</v>
      </c>
      <c r="T1010" s="10">
        <v>0.54584775086505199</v>
      </c>
      <c r="U1010" s="7"/>
      <c r="V1010" s="10"/>
      <c r="W1010" s="11"/>
      <c r="X1010" s="10"/>
    </row>
    <row r="1011" spans="1:24" ht="15.6">
      <c r="A1011" s="4">
        <v>2420</v>
      </c>
      <c r="B1011" s="5">
        <v>46179</v>
      </c>
      <c r="C1011" s="1">
        <f t="shared" si="30"/>
        <v>2026</v>
      </c>
      <c r="D1011" s="1" t="str">
        <f>"Q" &amp;ROUNDUP(MONTH(SalesDataTable[[#This Row],[Order Date]])/3,0)</f>
        <v>Q2</v>
      </c>
      <c r="E1011" s="1">
        <f t="shared" si="31"/>
        <v>6</v>
      </c>
      <c r="F1011" s="1" t="str">
        <f>TEXT(SalesDataTable[[#This Row],[Order Date]],"MMM")</f>
        <v>Jun</v>
      </c>
      <c r="G1011" s="6" t="s">
        <v>28</v>
      </c>
      <c r="H1011" s="6" t="s">
        <v>42</v>
      </c>
      <c r="I1011" s="6" t="s">
        <v>19</v>
      </c>
      <c r="J1011" s="6" t="s">
        <v>30</v>
      </c>
      <c r="K1011" s="6" t="s">
        <v>31</v>
      </c>
      <c r="L1011" s="6" t="s">
        <v>61</v>
      </c>
      <c r="M1011" s="11">
        <v>1</v>
      </c>
      <c r="N1011" s="8">
        <v>131.79</v>
      </c>
      <c r="O1011" s="9">
        <v>0</v>
      </c>
      <c r="P1011" s="8">
        <v>68.22</v>
      </c>
      <c r="Q1011" s="8">
        <v>131.79</v>
      </c>
      <c r="R1011" s="8">
        <v>68.22</v>
      </c>
      <c r="S1011" s="8">
        <v>63.569999999999993</v>
      </c>
      <c r="T1011" s="10">
        <v>0.48235829729114499</v>
      </c>
      <c r="U1011" s="7"/>
      <c r="V1011" s="10"/>
      <c r="W1011" s="11"/>
      <c r="X1011" s="10"/>
    </row>
    <row r="1012" spans="1:24" ht="15.6">
      <c r="A1012" s="4">
        <v>2805</v>
      </c>
      <c r="B1012" s="5">
        <v>46179</v>
      </c>
      <c r="C1012" s="1">
        <f t="shared" si="30"/>
        <v>2026</v>
      </c>
      <c r="D1012" s="1" t="str">
        <f>"Q" &amp;ROUNDUP(MONTH(SalesDataTable[[#This Row],[Order Date]])/3,0)</f>
        <v>Q2</v>
      </c>
      <c r="E1012" s="1">
        <f t="shared" si="31"/>
        <v>6</v>
      </c>
      <c r="F1012" s="1" t="str">
        <f>TEXT(SalesDataTable[[#This Row],[Order Date]],"MMM")</f>
        <v>Jun</v>
      </c>
      <c r="G1012" s="6" t="s">
        <v>28</v>
      </c>
      <c r="H1012" s="6" t="s">
        <v>56</v>
      </c>
      <c r="I1012" s="6" t="s">
        <v>25</v>
      </c>
      <c r="J1012" s="6" t="s">
        <v>20</v>
      </c>
      <c r="K1012" s="6" t="s">
        <v>40</v>
      </c>
      <c r="L1012" s="6" t="s">
        <v>41</v>
      </c>
      <c r="M1012" s="11">
        <v>12</v>
      </c>
      <c r="N1012" s="8">
        <v>338.45</v>
      </c>
      <c r="O1012" s="9">
        <v>0.1</v>
      </c>
      <c r="P1012" s="8">
        <v>196.78</v>
      </c>
      <c r="Q1012" s="8">
        <v>3655.2599999999998</v>
      </c>
      <c r="R1012" s="8">
        <v>2361.36</v>
      </c>
      <c r="S1012" s="8">
        <v>1293.8999999999996</v>
      </c>
      <c r="T1012" s="10">
        <v>0.35398302719915947</v>
      </c>
      <c r="U1012" s="7"/>
      <c r="V1012" s="10"/>
      <c r="W1012" s="11"/>
      <c r="X1012" s="10"/>
    </row>
    <row r="1013" spans="1:24" ht="15.6">
      <c r="A1013" s="4">
        <v>3160</v>
      </c>
      <c r="B1013" s="5">
        <v>46179</v>
      </c>
      <c r="C1013" s="1">
        <f t="shared" si="30"/>
        <v>2026</v>
      </c>
      <c r="D1013" s="1" t="str">
        <f>"Q" &amp;ROUNDUP(MONTH(SalesDataTable[[#This Row],[Order Date]])/3,0)</f>
        <v>Q2</v>
      </c>
      <c r="E1013" s="1">
        <f t="shared" si="31"/>
        <v>6</v>
      </c>
      <c r="F1013" s="1" t="str">
        <f>TEXT(SalesDataTable[[#This Row],[Order Date]],"MMM")</f>
        <v>Jun</v>
      </c>
      <c r="G1013" s="6" t="s">
        <v>28</v>
      </c>
      <c r="H1013" s="6" t="s">
        <v>35</v>
      </c>
      <c r="I1013" s="6" t="s">
        <v>36</v>
      </c>
      <c r="J1013" s="6" t="s">
        <v>20</v>
      </c>
      <c r="K1013" s="6" t="s">
        <v>51</v>
      </c>
      <c r="L1013" s="6" t="s">
        <v>52</v>
      </c>
      <c r="M1013" s="11">
        <v>2</v>
      </c>
      <c r="N1013" s="8">
        <v>40.99</v>
      </c>
      <c r="O1013" s="9">
        <v>0</v>
      </c>
      <c r="P1013" s="8">
        <v>14.53</v>
      </c>
      <c r="Q1013" s="8">
        <v>81.98</v>
      </c>
      <c r="R1013" s="8">
        <v>29.06</v>
      </c>
      <c r="S1013" s="8">
        <v>52.92</v>
      </c>
      <c r="T1013" s="10">
        <v>0.64552329836545497</v>
      </c>
      <c r="U1013" s="7"/>
      <c r="V1013" s="10"/>
      <c r="W1013" s="11"/>
      <c r="X1013" s="10"/>
    </row>
    <row r="1014" spans="1:24" ht="15.6">
      <c r="A1014" s="4">
        <v>3278</v>
      </c>
      <c r="B1014" s="5">
        <v>46179</v>
      </c>
      <c r="C1014" s="1">
        <f t="shared" si="30"/>
        <v>2026</v>
      </c>
      <c r="D1014" s="1" t="str">
        <f>"Q" &amp;ROUNDUP(MONTH(SalesDataTable[[#This Row],[Order Date]])/3,0)</f>
        <v>Q2</v>
      </c>
      <c r="E1014" s="1">
        <f t="shared" si="31"/>
        <v>6</v>
      </c>
      <c r="F1014" s="1" t="str">
        <f>TEXT(SalesDataTable[[#This Row],[Order Date]],"MMM")</f>
        <v>Jun</v>
      </c>
      <c r="G1014" s="6" t="s">
        <v>23</v>
      </c>
      <c r="H1014" s="6" t="s">
        <v>60</v>
      </c>
      <c r="I1014" s="6" t="s">
        <v>36</v>
      </c>
      <c r="J1014" s="6" t="s">
        <v>20</v>
      </c>
      <c r="K1014" s="6" t="s">
        <v>21</v>
      </c>
      <c r="L1014" s="6" t="s">
        <v>47</v>
      </c>
      <c r="M1014" s="11">
        <v>1</v>
      </c>
      <c r="N1014" s="8">
        <v>101.85</v>
      </c>
      <c r="O1014" s="9">
        <v>0</v>
      </c>
      <c r="P1014" s="8">
        <v>51.59</v>
      </c>
      <c r="Q1014" s="8">
        <v>101.85</v>
      </c>
      <c r="R1014" s="8">
        <v>51.59</v>
      </c>
      <c r="S1014" s="8">
        <v>50.259999999999991</v>
      </c>
      <c r="T1014" s="10">
        <v>0.49347079037800679</v>
      </c>
      <c r="U1014" s="7"/>
      <c r="V1014" s="10"/>
      <c r="W1014" s="11"/>
      <c r="X1014" s="10"/>
    </row>
    <row r="1015" spans="1:24" ht="15.6">
      <c r="A1015" s="4">
        <v>3555</v>
      </c>
      <c r="B1015" s="5">
        <v>46179</v>
      </c>
      <c r="C1015" s="1">
        <f t="shared" si="30"/>
        <v>2026</v>
      </c>
      <c r="D1015" s="1" t="str">
        <f>"Q" &amp;ROUNDUP(MONTH(SalesDataTable[[#This Row],[Order Date]])/3,0)</f>
        <v>Q2</v>
      </c>
      <c r="E1015" s="1">
        <f t="shared" si="31"/>
        <v>6</v>
      </c>
      <c r="F1015" s="1" t="str">
        <f>TEXT(SalesDataTable[[#This Row],[Order Date]],"MMM")</f>
        <v>Jun</v>
      </c>
      <c r="G1015" s="6" t="s">
        <v>28</v>
      </c>
      <c r="H1015" s="6" t="s">
        <v>29</v>
      </c>
      <c r="I1015" s="6" t="s">
        <v>25</v>
      </c>
      <c r="J1015" s="6" t="s">
        <v>33</v>
      </c>
      <c r="K1015" s="6" t="s">
        <v>40</v>
      </c>
      <c r="L1015" s="6" t="s">
        <v>41</v>
      </c>
      <c r="M1015" s="11">
        <v>4</v>
      </c>
      <c r="N1015" s="8">
        <v>346.14</v>
      </c>
      <c r="O1015" s="9">
        <v>0.05</v>
      </c>
      <c r="P1015" s="8">
        <v>198.97</v>
      </c>
      <c r="Q1015" s="8">
        <v>1315.3319999999999</v>
      </c>
      <c r="R1015" s="8">
        <v>795.88</v>
      </c>
      <c r="S1015" s="8">
        <v>519.45199999999988</v>
      </c>
      <c r="T1015" s="10">
        <v>0.39492082607280893</v>
      </c>
      <c r="U1015" s="7"/>
      <c r="V1015" s="10"/>
      <c r="W1015" s="11"/>
      <c r="X1015" s="10"/>
    </row>
    <row r="1016" spans="1:24" ht="15.6">
      <c r="A1016" s="4">
        <v>3702</v>
      </c>
      <c r="B1016" s="5">
        <v>46179</v>
      </c>
      <c r="C1016" s="1">
        <f t="shared" si="30"/>
        <v>2026</v>
      </c>
      <c r="D1016" s="1" t="str">
        <f>"Q" &amp;ROUNDUP(MONTH(SalesDataTable[[#This Row],[Order Date]])/3,0)</f>
        <v>Q2</v>
      </c>
      <c r="E1016" s="1">
        <f t="shared" si="31"/>
        <v>6</v>
      </c>
      <c r="F1016" s="1" t="str">
        <f>TEXT(SalesDataTable[[#This Row],[Order Date]],"MMM")</f>
        <v>Jun</v>
      </c>
      <c r="G1016" s="6" t="s">
        <v>17</v>
      </c>
      <c r="H1016" s="6" t="s">
        <v>53</v>
      </c>
      <c r="I1016" s="6" t="s">
        <v>36</v>
      </c>
      <c r="J1016" s="6" t="s">
        <v>33</v>
      </c>
      <c r="K1016" s="6" t="s">
        <v>21</v>
      </c>
      <c r="L1016" s="6" t="s">
        <v>22</v>
      </c>
      <c r="M1016" s="11">
        <v>2</v>
      </c>
      <c r="N1016" s="8">
        <v>83.28</v>
      </c>
      <c r="O1016" s="9">
        <v>0</v>
      </c>
      <c r="P1016" s="8">
        <v>43.56</v>
      </c>
      <c r="Q1016" s="8">
        <v>166.56</v>
      </c>
      <c r="R1016" s="8">
        <v>87.12</v>
      </c>
      <c r="S1016" s="8">
        <v>79.44</v>
      </c>
      <c r="T1016" s="10">
        <v>0.47694524495677232</v>
      </c>
      <c r="U1016" s="7"/>
      <c r="V1016" s="10"/>
      <c r="W1016" s="11"/>
      <c r="X1016" s="10"/>
    </row>
    <row r="1017" spans="1:24" ht="15.6">
      <c r="A1017" s="4">
        <v>4349</v>
      </c>
      <c r="B1017" s="5">
        <v>46179</v>
      </c>
      <c r="C1017" s="1">
        <f t="shared" si="30"/>
        <v>2026</v>
      </c>
      <c r="D1017" s="1" t="str">
        <f>"Q" &amp;ROUNDUP(MONTH(SalesDataTable[[#This Row],[Order Date]])/3,0)</f>
        <v>Q2</v>
      </c>
      <c r="E1017" s="1">
        <f t="shared" si="31"/>
        <v>6</v>
      </c>
      <c r="F1017" s="1" t="str">
        <f>TEXT(SalesDataTable[[#This Row],[Order Date]],"MMM")</f>
        <v>Jun</v>
      </c>
      <c r="G1017" s="6" t="s">
        <v>37</v>
      </c>
      <c r="H1017" s="6" t="s">
        <v>48</v>
      </c>
      <c r="I1017" s="6" t="s">
        <v>36</v>
      </c>
      <c r="J1017" s="6" t="s">
        <v>33</v>
      </c>
      <c r="K1017" s="6" t="s">
        <v>21</v>
      </c>
      <c r="L1017" s="6" t="s">
        <v>22</v>
      </c>
      <c r="M1017" s="11">
        <v>1</v>
      </c>
      <c r="N1017" s="8">
        <v>80.349999999999994</v>
      </c>
      <c r="O1017" s="9">
        <v>0.15</v>
      </c>
      <c r="P1017" s="8">
        <v>43.51</v>
      </c>
      <c r="Q1017" s="8">
        <v>68.297499999999999</v>
      </c>
      <c r="R1017" s="8">
        <v>43.51</v>
      </c>
      <c r="S1017" s="8">
        <v>24.787500000000001</v>
      </c>
      <c r="T1017" s="10">
        <v>0.3629342216040119</v>
      </c>
      <c r="U1017" s="7"/>
      <c r="V1017" s="10"/>
      <c r="W1017" s="11"/>
      <c r="X1017" s="10"/>
    </row>
    <row r="1018" spans="1:24" ht="15.6">
      <c r="A1018" s="4">
        <v>4989</v>
      </c>
      <c r="B1018" s="5">
        <v>46179</v>
      </c>
      <c r="C1018" s="1">
        <f t="shared" si="30"/>
        <v>2026</v>
      </c>
      <c r="D1018" s="1" t="str">
        <f>"Q" &amp;ROUNDUP(MONTH(SalesDataTable[[#This Row],[Order Date]])/3,0)</f>
        <v>Q2</v>
      </c>
      <c r="E1018" s="1">
        <f t="shared" si="31"/>
        <v>6</v>
      </c>
      <c r="F1018" s="1" t="str">
        <f>TEXT(SalesDataTable[[#This Row],[Order Date]],"MMM")</f>
        <v>Jun</v>
      </c>
      <c r="G1018" s="6" t="s">
        <v>23</v>
      </c>
      <c r="H1018" s="6" t="s">
        <v>24</v>
      </c>
      <c r="I1018" s="6" t="s">
        <v>19</v>
      </c>
      <c r="J1018" s="6" t="s">
        <v>20</v>
      </c>
      <c r="K1018" s="6" t="s">
        <v>21</v>
      </c>
      <c r="L1018" s="6" t="s">
        <v>43</v>
      </c>
      <c r="M1018" s="11">
        <v>1</v>
      </c>
      <c r="N1018" s="8">
        <v>40.86</v>
      </c>
      <c r="O1018" s="9">
        <v>0.05</v>
      </c>
      <c r="P1018" s="8">
        <v>16.899999999999999</v>
      </c>
      <c r="Q1018" s="8">
        <v>38.817</v>
      </c>
      <c r="R1018" s="8">
        <v>16.899999999999999</v>
      </c>
      <c r="S1018" s="8">
        <v>21.917000000000002</v>
      </c>
      <c r="T1018" s="10">
        <v>0.564623747327202</v>
      </c>
      <c r="U1018" s="7"/>
      <c r="V1018" s="10"/>
      <c r="W1018" s="11"/>
      <c r="X1018" s="10"/>
    </row>
    <row r="1019" spans="1:24" ht="15.6">
      <c r="A1019" s="4">
        <v>713</v>
      </c>
      <c r="B1019" s="5">
        <v>46180</v>
      </c>
      <c r="C1019" s="1">
        <f t="shared" si="30"/>
        <v>2026</v>
      </c>
      <c r="D1019" s="1" t="str">
        <f>"Q" &amp;ROUNDUP(MONTH(SalesDataTable[[#This Row],[Order Date]])/3,0)</f>
        <v>Q2</v>
      </c>
      <c r="E1019" s="1">
        <f t="shared" si="31"/>
        <v>6</v>
      </c>
      <c r="F1019" s="1" t="str">
        <f>TEXT(SalesDataTable[[#This Row],[Order Date]],"MMM")</f>
        <v>Jun</v>
      </c>
      <c r="G1019" s="6" t="s">
        <v>23</v>
      </c>
      <c r="H1019" s="6" t="s">
        <v>44</v>
      </c>
      <c r="I1019" s="6" t="s">
        <v>36</v>
      </c>
      <c r="J1019" s="6" t="s">
        <v>20</v>
      </c>
      <c r="K1019" s="6" t="s">
        <v>31</v>
      </c>
      <c r="L1019" s="6" t="s">
        <v>32</v>
      </c>
      <c r="M1019" s="11">
        <v>4</v>
      </c>
      <c r="N1019" s="8">
        <v>36.299999999999997</v>
      </c>
      <c r="O1019" s="9">
        <v>0.05</v>
      </c>
      <c r="P1019" s="8">
        <v>13.16</v>
      </c>
      <c r="Q1019" s="8">
        <v>137.93999999999997</v>
      </c>
      <c r="R1019" s="8">
        <v>52.64</v>
      </c>
      <c r="S1019" s="8">
        <v>85.299999999999969</v>
      </c>
      <c r="T1019" s="10">
        <v>0.61838480498767567</v>
      </c>
      <c r="U1019" s="7"/>
      <c r="V1019" s="10"/>
      <c r="W1019" s="11"/>
      <c r="X1019" s="10"/>
    </row>
    <row r="1020" spans="1:24" ht="15.6">
      <c r="A1020" s="4">
        <v>3355</v>
      </c>
      <c r="B1020" s="5">
        <v>46180</v>
      </c>
      <c r="C1020" s="1">
        <f t="shared" si="30"/>
        <v>2026</v>
      </c>
      <c r="D1020" s="1" t="str">
        <f>"Q" &amp;ROUNDUP(MONTH(SalesDataTable[[#This Row],[Order Date]])/3,0)</f>
        <v>Q2</v>
      </c>
      <c r="E1020" s="1">
        <f t="shared" si="31"/>
        <v>6</v>
      </c>
      <c r="F1020" s="1" t="str">
        <f>TEXT(SalesDataTable[[#This Row],[Order Date]],"MMM")</f>
        <v>Jun</v>
      </c>
      <c r="G1020" s="6" t="s">
        <v>17</v>
      </c>
      <c r="H1020" s="6" t="s">
        <v>67</v>
      </c>
      <c r="I1020" s="6" t="s">
        <v>25</v>
      </c>
      <c r="J1020" s="6" t="s">
        <v>30</v>
      </c>
      <c r="K1020" s="6" t="s">
        <v>40</v>
      </c>
      <c r="L1020" s="6" t="s">
        <v>41</v>
      </c>
      <c r="M1020" s="11">
        <v>10</v>
      </c>
      <c r="N1020" s="8">
        <v>338.26</v>
      </c>
      <c r="O1020" s="9">
        <v>0.05</v>
      </c>
      <c r="P1020" s="8">
        <v>197.42</v>
      </c>
      <c r="Q1020" s="8">
        <v>3213.47</v>
      </c>
      <c r="R1020" s="8">
        <v>1974.1999999999998</v>
      </c>
      <c r="S1020" s="8">
        <v>1239.27</v>
      </c>
      <c r="T1020" s="10">
        <v>0.38564853569505864</v>
      </c>
      <c r="U1020" s="7"/>
      <c r="V1020" s="10"/>
      <c r="W1020" s="11"/>
      <c r="X1020" s="10"/>
    </row>
    <row r="1021" spans="1:24" ht="15.6">
      <c r="A1021" s="4">
        <v>3879</v>
      </c>
      <c r="B1021" s="5">
        <v>46180</v>
      </c>
      <c r="C1021" s="1">
        <f t="shared" si="30"/>
        <v>2026</v>
      </c>
      <c r="D1021" s="1" t="str">
        <f>"Q" &amp;ROUNDUP(MONTH(SalesDataTable[[#This Row],[Order Date]])/3,0)</f>
        <v>Q2</v>
      </c>
      <c r="E1021" s="1">
        <f t="shared" si="31"/>
        <v>6</v>
      </c>
      <c r="F1021" s="1" t="str">
        <f>TEXT(SalesDataTable[[#This Row],[Order Date]],"MMM")</f>
        <v>Jun</v>
      </c>
      <c r="G1021" s="6" t="s">
        <v>17</v>
      </c>
      <c r="H1021" s="6" t="s">
        <v>53</v>
      </c>
      <c r="I1021" s="6" t="s">
        <v>45</v>
      </c>
      <c r="J1021" s="6" t="s">
        <v>20</v>
      </c>
      <c r="K1021" s="6" t="s">
        <v>21</v>
      </c>
      <c r="L1021" s="6" t="s">
        <v>43</v>
      </c>
      <c r="M1021" s="11">
        <v>2</v>
      </c>
      <c r="N1021" s="8">
        <v>41.25</v>
      </c>
      <c r="O1021" s="9">
        <v>0</v>
      </c>
      <c r="P1021" s="8">
        <v>17.13</v>
      </c>
      <c r="Q1021" s="8">
        <v>82.5</v>
      </c>
      <c r="R1021" s="8">
        <v>34.26</v>
      </c>
      <c r="S1021" s="8">
        <v>48.24</v>
      </c>
      <c r="T1021" s="10">
        <v>0.58472727272727276</v>
      </c>
      <c r="U1021" s="7"/>
      <c r="V1021" s="10"/>
      <c r="W1021" s="11"/>
      <c r="X1021" s="10"/>
    </row>
    <row r="1022" spans="1:24" ht="15.6">
      <c r="A1022" s="4">
        <v>3989</v>
      </c>
      <c r="B1022" s="5">
        <v>46180</v>
      </c>
      <c r="C1022" s="1">
        <f t="shared" si="30"/>
        <v>2026</v>
      </c>
      <c r="D1022" s="1" t="str">
        <f>"Q" &amp;ROUNDUP(MONTH(SalesDataTable[[#This Row],[Order Date]])/3,0)</f>
        <v>Q2</v>
      </c>
      <c r="E1022" s="1">
        <f t="shared" si="31"/>
        <v>6</v>
      </c>
      <c r="F1022" s="1" t="str">
        <f>TEXT(SalesDataTable[[#This Row],[Order Date]],"MMM")</f>
        <v>Jun</v>
      </c>
      <c r="G1022" s="6" t="s">
        <v>23</v>
      </c>
      <c r="H1022" s="6" t="s">
        <v>60</v>
      </c>
      <c r="I1022" s="6" t="s">
        <v>19</v>
      </c>
      <c r="J1022" s="6" t="s">
        <v>20</v>
      </c>
      <c r="K1022" s="6" t="s">
        <v>26</v>
      </c>
      <c r="L1022" s="6" t="s">
        <v>27</v>
      </c>
      <c r="M1022" s="11">
        <v>2</v>
      </c>
      <c r="N1022" s="8">
        <v>92</v>
      </c>
      <c r="O1022" s="9">
        <v>0</v>
      </c>
      <c r="P1022" s="8">
        <v>44.27</v>
      </c>
      <c r="Q1022" s="8">
        <v>184</v>
      </c>
      <c r="R1022" s="8">
        <v>88.54</v>
      </c>
      <c r="S1022" s="8">
        <v>95.46</v>
      </c>
      <c r="T1022" s="10">
        <v>0.51880434782608698</v>
      </c>
      <c r="U1022" s="7"/>
      <c r="V1022" s="10"/>
      <c r="W1022" s="11"/>
      <c r="X1022" s="10"/>
    </row>
    <row r="1023" spans="1:24" ht="15.6">
      <c r="A1023" s="4">
        <v>4193</v>
      </c>
      <c r="B1023" s="5">
        <v>46180</v>
      </c>
      <c r="C1023" s="1">
        <f t="shared" si="30"/>
        <v>2026</v>
      </c>
      <c r="D1023" s="1" t="str">
        <f>"Q" &amp;ROUNDUP(MONTH(SalesDataTable[[#This Row],[Order Date]])/3,0)</f>
        <v>Q2</v>
      </c>
      <c r="E1023" s="1">
        <f t="shared" si="31"/>
        <v>6</v>
      </c>
      <c r="F1023" s="1" t="str">
        <f>TEXT(SalesDataTable[[#This Row],[Order Date]],"MMM")</f>
        <v>Jun</v>
      </c>
      <c r="G1023" s="6" t="s">
        <v>23</v>
      </c>
      <c r="H1023" s="6" t="s">
        <v>44</v>
      </c>
      <c r="I1023" s="6" t="s">
        <v>19</v>
      </c>
      <c r="J1023" s="6" t="s">
        <v>30</v>
      </c>
      <c r="K1023" s="6" t="s">
        <v>40</v>
      </c>
      <c r="L1023" s="6" t="s">
        <v>57</v>
      </c>
      <c r="M1023" s="11">
        <v>1</v>
      </c>
      <c r="N1023" s="8">
        <v>80.89</v>
      </c>
      <c r="O1023" s="9">
        <v>0.1</v>
      </c>
      <c r="P1023" s="8">
        <v>40.32</v>
      </c>
      <c r="Q1023" s="8">
        <v>72.801000000000002</v>
      </c>
      <c r="R1023" s="8">
        <v>40.32</v>
      </c>
      <c r="S1023" s="8">
        <v>32.481000000000002</v>
      </c>
      <c r="T1023" s="10">
        <v>0.44616145382618372</v>
      </c>
      <c r="U1023" s="7"/>
      <c r="V1023" s="10"/>
      <c r="W1023" s="11"/>
      <c r="X1023" s="10"/>
    </row>
    <row r="1024" spans="1:24" ht="15.6">
      <c r="A1024" s="4">
        <v>4413</v>
      </c>
      <c r="B1024" s="5">
        <v>46180</v>
      </c>
      <c r="C1024" s="1">
        <f t="shared" si="30"/>
        <v>2026</v>
      </c>
      <c r="D1024" s="1" t="str">
        <f>"Q" &amp;ROUNDUP(MONTH(SalesDataTable[[#This Row],[Order Date]])/3,0)</f>
        <v>Q2</v>
      </c>
      <c r="E1024" s="1">
        <f t="shared" si="31"/>
        <v>6</v>
      </c>
      <c r="F1024" s="1" t="str">
        <f>TEXT(SalesDataTable[[#This Row],[Order Date]],"MMM")</f>
        <v>Jun</v>
      </c>
      <c r="G1024" s="6" t="s">
        <v>17</v>
      </c>
      <c r="H1024" s="6" t="s">
        <v>18</v>
      </c>
      <c r="I1024" s="6" t="s">
        <v>36</v>
      </c>
      <c r="J1024" s="6" t="s">
        <v>30</v>
      </c>
      <c r="K1024" s="6" t="s">
        <v>40</v>
      </c>
      <c r="L1024" s="6" t="s">
        <v>46</v>
      </c>
      <c r="M1024" s="11">
        <v>1</v>
      </c>
      <c r="N1024" s="8">
        <v>194.73</v>
      </c>
      <c r="O1024" s="9">
        <v>0</v>
      </c>
      <c r="P1024" s="8">
        <v>101.91</v>
      </c>
      <c r="Q1024" s="8">
        <v>194.73</v>
      </c>
      <c r="R1024" s="8">
        <v>101.91</v>
      </c>
      <c r="S1024" s="8">
        <v>92.82</v>
      </c>
      <c r="T1024" s="10">
        <v>0.47665999075643195</v>
      </c>
      <c r="U1024" s="7"/>
      <c r="V1024" s="10"/>
      <c r="W1024" s="11"/>
      <c r="X1024" s="10"/>
    </row>
    <row r="1025" spans="1:24" ht="15.6">
      <c r="A1025" s="4">
        <v>4598</v>
      </c>
      <c r="B1025" s="5">
        <v>46180</v>
      </c>
      <c r="C1025" s="1">
        <f t="shared" si="30"/>
        <v>2026</v>
      </c>
      <c r="D1025" s="1" t="str">
        <f>"Q" &amp;ROUNDUP(MONTH(SalesDataTable[[#This Row],[Order Date]])/3,0)</f>
        <v>Q2</v>
      </c>
      <c r="E1025" s="1">
        <f t="shared" si="31"/>
        <v>6</v>
      </c>
      <c r="F1025" s="1" t="str">
        <f>TEXT(SalesDataTable[[#This Row],[Order Date]],"MMM")</f>
        <v>Jun</v>
      </c>
      <c r="G1025" s="6" t="s">
        <v>37</v>
      </c>
      <c r="H1025" s="6" t="s">
        <v>38</v>
      </c>
      <c r="I1025" s="6" t="s">
        <v>25</v>
      </c>
      <c r="J1025" s="6" t="s">
        <v>33</v>
      </c>
      <c r="K1025" s="6" t="s">
        <v>26</v>
      </c>
      <c r="L1025" s="6" t="s">
        <v>27</v>
      </c>
      <c r="M1025" s="11">
        <v>5</v>
      </c>
      <c r="N1025" s="8">
        <v>93.82</v>
      </c>
      <c r="O1025" s="9">
        <v>0.15</v>
      </c>
      <c r="P1025" s="8">
        <v>46.06</v>
      </c>
      <c r="Q1025" s="8">
        <v>398.73499999999996</v>
      </c>
      <c r="R1025" s="8">
        <v>230.3</v>
      </c>
      <c r="S1025" s="8">
        <v>168.43499999999995</v>
      </c>
      <c r="T1025" s="10">
        <v>0.4224234140469233</v>
      </c>
      <c r="U1025" s="7"/>
      <c r="V1025" s="10"/>
      <c r="W1025" s="11"/>
      <c r="X1025" s="10"/>
    </row>
    <row r="1026" spans="1:24" ht="15.6">
      <c r="A1026" s="4">
        <v>72</v>
      </c>
      <c r="B1026" s="5">
        <v>46181</v>
      </c>
      <c r="C1026" s="1">
        <f t="shared" si="30"/>
        <v>2026</v>
      </c>
      <c r="D1026" s="1" t="str">
        <f>"Q" &amp;ROUNDUP(MONTH(SalesDataTable[[#This Row],[Order Date]])/3,0)</f>
        <v>Q2</v>
      </c>
      <c r="E1026" s="1">
        <f t="shared" si="31"/>
        <v>6</v>
      </c>
      <c r="F1026" s="1" t="str">
        <f>TEXT(SalesDataTable[[#This Row],[Order Date]],"MMM")</f>
        <v>Jun</v>
      </c>
      <c r="G1026" s="6" t="s">
        <v>28</v>
      </c>
      <c r="H1026" s="6" t="s">
        <v>56</v>
      </c>
      <c r="I1026" s="6" t="s">
        <v>36</v>
      </c>
      <c r="J1026" s="6" t="s">
        <v>30</v>
      </c>
      <c r="K1026" s="6" t="s">
        <v>26</v>
      </c>
      <c r="L1026" s="6" t="s">
        <v>34</v>
      </c>
      <c r="M1026" s="11">
        <v>3</v>
      </c>
      <c r="N1026" s="8">
        <v>142.53</v>
      </c>
      <c r="O1026" s="9">
        <v>0</v>
      </c>
      <c r="P1026" s="8">
        <v>80.67</v>
      </c>
      <c r="Q1026" s="8">
        <v>427.59000000000003</v>
      </c>
      <c r="R1026" s="8">
        <v>242.01</v>
      </c>
      <c r="S1026" s="8">
        <v>185.58000000000004</v>
      </c>
      <c r="T1026" s="10">
        <v>0.43401389181225014</v>
      </c>
      <c r="U1026" s="7"/>
      <c r="V1026" s="10"/>
      <c r="W1026" s="11"/>
      <c r="X1026" s="10"/>
    </row>
    <row r="1027" spans="1:24" ht="15.6">
      <c r="A1027" s="4">
        <v>176</v>
      </c>
      <c r="B1027" s="5">
        <v>46181</v>
      </c>
      <c r="C1027" s="1">
        <f t="shared" ref="C1027:C1090" si="32">YEAR(B1027)</f>
        <v>2026</v>
      </c>
      <c r="D1027" s="1" t="str">
        <f>"Q" &amp;ROUNDUP(MONTH(SalesDataTable[[#This Row],[Order Date]])/3,0)</f>
        <v>Q2</v>
      </c>
      <c r="E1027" s="1">
        <f t="shared" ref="E1027:E1090" si="33">MONTH(B1027)</f>
        <v>6</v>
      </c>
      <c r="F1027" s="1" t="str">
        <f>TEXT(SalesDataTable[[#This Row],[Order Date]],"MMM")</f>
        <v>Jun</v>
      </c>
      <c r="G1027" s="6" t="s">
        <v>23</v>
      </c>
      <c r="H1027" s="6" t="s">
        <v>66</v>
      </c>
      <c r="I1027" s="6" t="s">
        <v>19</v>
      </c>
      <c r="J1027" s="6" t="s">
        <v>20</v>
      </c>
      <c r="K1027" s="6" t="s">
        <v>40</v>
      </c>
      <c r="L1027" s="6" t="s">
        <v>46</v>
      </c>
      <c r="M1027" s="11">
        <v>1</v>
      </c>
      <c r="N1027" s="8">
        <v>196.33</v>
      </c>
      <c r="O1027" s="9">
        <v>0</v>
      </c>
      <c r="P1027" s="8">
        <v>103.27</v>
      </c>
      <c r="Q1027" s="8">
        <v>196.33</v>
      </c>
      <c r="R1027" s="8">
        <v>103.27</v>
      </c>
      <c r="S1027" s="8">
        <v>93.060000000000016</v>
      </c>
      <c r="T1027" s="10">
        <v>0.47399786074466466</v>
      </c>
      <c r="U1027" s="7"/>
      <c r="V1027" s="10"/>
      <c r="W1027" s="11"/>
      <c r="X1027" s="10"/>
    </row>
    <row r="1028" spans="1:24" ht="15.6">
      <c r="A1028" s="4">
        <v>205</v>
      </c>
      <c r="B1028" s="5">
        <v>46181</v>
      </c>
      <c r="C1028" s="1">
        <f t="shared" si="32"/>
        <v>2026</v>
      </c>
      <c r="D1028" s="1" t="str">
        <f>"Q" &amp;ROUNDUP(MONTH(SalesDataTable[[#This Row],[Order Date]])/3,0)</f>
        <v>Q2</v>
      </c>
      <c r="E1028" s="1">
        <f t="shared" si="33"/>
        <v>6</v>
      </c>
      <c r="F1028" s="1" t="str">
        <f>TEXT(SalesDataTable[[#This Row],[Order Date]],"MMM")</f>
        <v>Jun</v>
      </c>
      <c r="G1028" s="6" t="s">
        <v>37</v>
      </c>
      <c r="H1028" s="6" t="s">
        <v>48</v>
      </c>
      <c r="I1028" s="6" t="s">
        <v>19</v>
      </c>
      <c r="J1028" s="6" t="s">
        <v>30</v>
      </c>
      <c r="K1028" s="6" t="s">
        <v>21</v>
      </c>
      <c r="L1028" s="6" t="s">
        <v>43</v>
      </c>
      <c r="M1028" s="11">
        <v>2</v>
      </c>
      <c r="N1028" s="8">
        <v>41.05</v>
      </c>
      <c r="O1028" s="9">
        <v>0</v>
      </c>
      <c r="P1028" s="8">
        <v>16.690000000000001</v>
      </c>
      <c r="Q1028" s="8">
        <v>82.1</v>
      </c>
      <c r="R1028" s="8">
        <v>33.380000000000003</v>
      </c>
      <c r="S1028" s="8">
        <v>48.719999999999992</v>
      </c>
      <c r="T1028" s="10">
        <v>0.59342265529841653</v>
      </c>
      <c r="U1028" s="7"/>
      <c r="V1028" s="10"/>
      <c r="W1028" s="11"/>
      <c r="X1028" s="10"/>
    </row>
    <row r="1029" spans="1:24" ht="15.6">
      <c r="A1029" s="4">
        <v>896</v>
      </c>
      <c r="B1029" s="5">
        <v>46181</v>
      </c>
      <c r="C1029" s="1">
        <f t="shared" si="32"/>
        <v>2026</v>
      </c>
      <c r="D1029" s="1" t="str">
        <f>"Q" &amp;ROUNDUP(MONTH(SalesDataTable[[#This Row],[Order Date]])/3,0)</f>
        <v>Q2</v>
      </c>
      <c r="E1029" s="1">
        <f t="shared" si="33"/>
        <v>6</v>
      </c>
      <c r="F1029" s="1" t="str">
        <f>TEXT(SalesDataTable[[#This Row],[Order Date]],"MMM")</f>
        <v>Jun</v>
      </c>
      <c r="G1029" s="6" t="s">
        <v>37</v>
      </c>
      <c r="H1029" s="6" t="s">
        <v>50</v>
      </c>
      <c r="I1029" s="6" t="s">
        <v>19</v>
      </c>
      <c r="J1029" s="6" t="s">
        <v>30</v>
      </c>
      <c r="K1029" s="6" t="s">
        <v>51</v>
      </c>
      <c r="L1029" s="6" t="s">
        <v>55</v>
      </c>
      <c r="M1029" s="11">
        <v>1</v>
      </c>
      <c r="N1029" s="8">
        <v>123.09</v>
      </c>
      <c r="O1029" s="9">
        <v>0</v>
      </c>
      <c r="P1029" s="8">
        <v>68.03</v>
      </c>
      <c r="Q1029" s="8">
        <v>123.09</v>
      </c>
      <c r="R1029" s="8">
        <v>68.03</v>
      </c>
      <c r="S1029" s="8">
        <v>55.06</v>
      </c>
      <c r="T1029" s="10">
        <v>0.44731497278414167</v>
      </c>
      <c r="U1029" s="7"/>
      <c r="V1029" s="10"/>
      <c r="W1029" s="11"/>
      <c r="X1029" s="10"/>
    </row>
    <row r="1030" spans="1:24" ht="15.6">
      <c r="A1030" s="4">
        <v>1697</v>
      </c>
      <c r="B1030" s="5">
        <v>46181</v>
      </c>
      <c r="C1030" s="1">
        <f t="shared" si="32"/>
        <v>2026</v>
      </c>
      <c r="D1030" s="1" t="str">
        <f>"Q" &amp;ROUNDUP(MONTH(SalesDataTable[[#This Row],[Order Date]])/3,0)</f>
        <v>Q2</v>
      </c>
      <c r="E1030" s="1">
        <f t="shared" si="33"/>
        <v>6</v>
      </c>
      <c r="F1030" s="1" t="str">
        <f>TEXT(SalesDataTable[[#This Row],[Order Date]],"MMM")</f>
        <v>Jun</v>
      </c>
      <c r="G1030" s="6" t="s">
        <v>23</v>
      </c>
      <c r="H1030" s="6" t="s">
        <v>60</v>
      </c>
      <c r="I1030" s="6" t="s">
        <v>19</v>
      </c>
      <c r="J1030" s="6" t="s">
        <v>33</v>
      </c>
      <c r="K1030" s="6" t="s">
        <v>26</v>
      </c>
      <c r="L1030" s="6" t="s">
        <v>34</v>
      </c>
      <c r="M1030" s="11">
        <v>2</v>
      </c>
      <c r="N1030" s="8">
        <v>141.09</v>
      </c>
      <c r="O1030" s="9">
        <v>0</v>
      </c>
      <c r="P1030" s="8">
        <v>81.69</v>
      </c>
      <c r="Q1030" s="8">
        <v>282.18</v>
      </c>
      <c r="R1030" s="8">
        <v>163.38</v>
      </c>
      <c r="S1030" s="8">
        <v>118.80000000000001</v>
      </c>
      <c r="T1030" s="10">
        <v>0.42100786731873274</v>
      </c>
      <c r="U1030" s="7"/>
      <c r="V1030" s="10"/>
      <c r="W1030" s="11"/>
      <c r="X1030" s="10"/>
    </row>
    <row r="1031" spans="1:24" ht="15.6">
      <c r="A1031" s="4">
        <v>2159</v>
      </c>
      <c r="B1031" s="5">
        <v>46181</v>
      </c>
      <c r="C1031" s="1">
        <f t="shared" si="32"/>
        <v>2026</v>
      </c>
      <c r="D1031" s="1" t="str">
        <f>"Q" &amp;ROUNDUP(MONTH(SalesDataTable[[#This Row],[Order Date]])/3,0)</f>
        <v>Q2</v>
      </c>
      <c r="E1031" s="1">
        <f t="shared" si="33"/>
        <v>6</v>
      </c>
      <c r="F1031" s="1" t="str">
        <f>TEXT(SalesDataTable[[#This Row],[Order Date]],"MMM")</f>
        <v>Jun</v>
      </c>
      <c r="G1031" s="6" t="s">
        <v>28</v>
      </c>
      <c r="H1031" s="6" t="s">
        <v>56</v>
      </c>
      <c r="I1031" s="6" t="s">
        <v>36</v>
      </c>
      <c r="J1031" s="6" t="s">
        <v>30</v>
      </c>
      <c r="K1031" s="6" t="s">
        <v>26</v>
      </c>
      <c r="L1031" s="6" t="s">
        <v>54</v>
      </c>
      <c r="M1031" s="11">
        <v>1</v>
      </c>
      <c r="N1031" s="8">
        <v>157.04</v>
      </c>
      <c r="O1031" s="9">
        <v>0</v>
      </c>
      <c r="P1031" s="8">
        <v>77.540000000000006</v>
      </c>
      <c r="Q1031" s="8">
        <v>157.04</v>
      </c>
      <c r="R1031" s="8">
        <v>77.540000000000006</v>
      </c>
      <c r="S1031" s="8">
        <v>79.499999999999986</v>
      </c>
      <c r="T1031" s="10">
        <v>0.5062404482934284</v>
      </c>
      <c r="U1031" s="7"/>
      <c r="V1031" s="10"/>
      <c r="W1031" s="11"/>
      <c r="X1031" s="10"/>
    </row>
    <row r="1032" spans="1:24" ht="15.6">
      <c r="A1032" s="4">
        <v>2772</v>
      </c>
      <c r="B1032" s="5">
        <v>46181</v>
      </c>
      <c r="C1032" s="1">
        <f t="shared" si="32"/>
        <v>2026</v>
      </c>
      <c r="D1032" s="1" t="str">
        <f>"Q" &amp;ROUNDUP(MONTH(SalesDataTable[[#This Row],[Order Date]])/3,0)</f>
        <v>Q2</v>
      </c>
      <c r="E1032" s="1">
        <f t="shared" si="33"/>
        <v>6</v>
      </c>
      <c r="F1032" s="1" t="str">
        <f>TEXT(SalesDataTable[[#This Row],[Order Date]],"MMM")</f>
        <v>Jun</v>
      </c>
      <c r="G1032" s="6" t="s">
        <v>37</v>
      </c>
      <c r="H1032" s="6" t="s">
        <v>48</v>
      </c>
      <c r="I1032" s="6" t="s">
        <v>36</v>
      </c>
      <c r="J1032" s="6" t="s">
        <v>30</v>
      </c>
      <c r="K1032" s="6" t="s">
        <v>31</v>
      </c>
      <c r="L1032" s="6" t="s">
        <v>61</v>
      </c>
      <c r="M1032" s="11">
        <v>6</v>
      </c>
      <c r="N1032" s="8">
        <v>136.46</v>
      </c>
      <c r="O1032" s="9">
        <v>0</v>
      </c>
      <c r="P1032" s="8">
        <v>68.61</v>
      </c>
      <c r="Q1032" s="8">
        <v>818.76</v>
      </c>
      <c r="R1032" s="8">
        <v>411.65999999999997</v>
      </c>
      <c r="S1032" s="8">
        <v>407.1</v>
      </c>
      <c r="T1032" s="10">
        <v>0.49721530118716112</v>
      </c>
      <c r="U1032" s="7"/>
      <c r="V1032" s="10"/>
      <c r="W1032" s="11"/>
      <c r="X1032" s="10"/>
    </row>
    <row r="1033" spans="1:24" ht="15.6">
      <c r="A1033" s="4">
        <v>3091</v>
      </c>
      <c r="B1033" s="5">
        <v>46181</v>
      </c>
      <c r="C1033" s="1">
        <f t="shared" si="32"/>
        <v>2026</v>
      </c>
      <c r="D1033" s="1" t="str">
        <f>"Q" &amp;ROUNDUP(MONTH(SalesDataTable[[#This Row],[Order Date]])/3,0)</f>
        <v>Q2</v>
      </c>
      <c r="E1033" s="1">
        <f t="shared" si="33"/>
        <v>6</v>
      </c>
      <c r="F1033" s="1" t="str">
        <f>TEXT(SalesDataTable[[#This Row],[Order Date]],"MMM")</f>
        <v>Jun</v>
      </c>
      <c r="G1033" s="6" t="s">
        <v>17</v>
      </c>
      <c r="H1033" s="6" t="s">
        <v>18</v>
      </c>
      <c r="I1033" s="6" t="s">
        <v>19</v>
      </c>
      <c r="J1033" s="6" t="s">
        <v>30</v>
      </c>
      <c r="K1033" s="6" t="s">
        <v>51</v>
      </c>
      <c r="L1033" s="6" t="s">
        <v>59</v>
      </c>
      <c r="M1033" s="11">
        <v>1</v>
      </c>
      <c r="N1033" s="8">
        <v>36.1</v>
      </c>
      <c r="O1033" s="9">
        <v>0</v>
      </c>
      <c r="P1033" s="8">
        <v>13.65</v>
      </c>
      <c r="Q1033" s="8">
        <v>36.1</v>
      </c>
      <c r="R1033" s="8">
        <v>13.65</v>
      </c>
      <c r="S1033" s="8">
        <v>22.450000000000003</v>
      </c>
      <c r="T1033" s="10">
        <v>0.62188365650969535</v>
      </c>
      <c r="U1033" s="7"/>
      <c r="V1033" s="10"/>
      <c r="W1033" s="11"/>
      <c r="X1033" s="10"/>
    </row>
    <row r="1034" spans="1:24" ht="15.6">
      <c r="A1034" s="4">
        <v>4241</v>
      </c>
      <c r="B1034" s="5">
        <v>46181</v>
      </c>
      <c r="C1034" s="1">
        <f t="shared" si="32"/>
        <v>2026</v>
      </c>
      <c r="D1034" s="1" t="str">
        <f>"Q" &amp;ROUNDUP(MONTH(SalesDataTable[[#This Row],[Order Date]])/3,0)</f>
        <v>Q2</v>
      </c>
      <c r="E1034" s="1">
        <f t="shared" si="33"/>
        <v>6</v>
      </c>
      <c r="F1034" s="1" t="str">
        <f>TEXT(SalesDataTable[[#This Row],[Order Date]],"MMM")</f>
        <v>Jun</v>
      </c>
      <c r="G1034" s="6" t="s">
        <v>37</v>
      </c>
      <c r="H1034" s="6" t="s">
        <v>64</v>
      </c>
      <c r="I1034" s="6" t="s">
        <v>19</v>
      </c>
      <c r="J1034" s="6" t="s">
        <v>30</v>
      </c>
      <c r="K1034" s="6" t="s">
        <v>26</v>
      </c>
      <c r="L1034" s="6" t="s">
        <v>27</v>
      </c>
      <c r="M1034" s="11">
        <v>3</v>
      </c>
      <c r="N1034" s="8">
        <v>92.73</v>
      </c>
      <c r="O1034" s="9">
        <v>0</v>
      </c>
      <c r="P1034" s="8">
        <v>44.68</v>
      </c>
      <c r="Q1034" s="8">
        <v>278.19</v>
      </c>
      <c r="R1034" s="8">
        <v>134.04</v>
      </c>
      <c r="S1034" s="8">
        <v>144.15</v>
      </c>
      <c r="T1034" s="10">
        <v>0.51817103418526911</v>
      </c>
      <c r="U1034" s="7"/>
      <c r="V1034" s="10"/>
      <c r="W1034" s="11"/>
      <c r="X1034" s="10"/>
    </row>
    <row r="1035" spans="1:24" ht="15.6">
      <c r="A1035" s="4">
        <v>5185</v>
      </c>
      <c r="B1035" s="5">
        <v>46181</v>
      </c>
      <c r="C1035" s="1">
        <f t="shared" si="32"/>
        <v>2026</v>
      </c>
      <c r="D1035" s="1" t="str">
        <f>"Q" &amp;ROUNDUP(MONTH(SalesDataTable[[#This Row],[Order Date]])/3,0)</f>
        <v>Q2</v>
      </c>
      <c r="E1035" s="1">
        <f t="shared" si="33"/>
        <v>6</v>
      </c>
      <c r="F1035" s="1" t="str">
        <f>TEXT(SalesDataTable[[#This Row],[Order Date]],"MMM")</f>
        <v>Jun</v>
      </c>
      <c r="G1035" s="6" t="s">
        <v>23</v>
      </c>
      <c r="H1035" s="6" t="s">
        <v>60</v>
      </c>
      <c r="I1035" s="6" t="s">
        <v>19</v>
      </c>
      <c r="J1035" s="6" t="s">
        <v>30</v>
      </c>
      <c r="K1035" s="6" t="s">
        <v>31</v>
      </c>
      <c r="L1035" s="6" t="s">
        <v>65</v>
      </c>
      <c r="M1035" s="11">
        <v>3</v>
      </c>
      <c r="N1035" s="8">
        <v>164.31</v>
      </c>
      <c r="O1035" s="9">
        <v>0.05</v>
      </c>
      <c r="P1035" s="8">
        <v>86</v>
      </c>
      <c r="Q1035" s="8">
        <v>468.2835</v>
      </c>
      <c r="R1035" s="8">
        <v>258</v>
      </c>
      <c r="S1035" s="8">
        <v>210.2835</v>
      </c>
      <c r="T1035" s="10">
        <v>0.44905169624810615</v>
      </c>
      <c r="U1035" s="7"/>
      <c r="V1035" s="10"/>
      <c r="W1035" s="11"/>
      <c r="X1035" s="10"/>
    </row>
    <row r="1036" spans="1:24" ht="15.6">
      <c r="A1036" s="4">
        <v>1437</v>
      </c>
      <c r="B1036" s="5">
        <v>46182</v>
      </c>
      <c r="C1036" s="1">
        <f t="shared" si="32"/>
        <v>2026</v>
      </c>
      <c r="D1036" s="1" t="str">
        <f>"Q" &amp;ROUNDUP(MONTH(SalesDataTable[[#This Row],[Order Date]])/3,0)</f>
        <v>Q2</v>
      </c>
      <c r="E1036" s="1">
        <f t="shared" si="33"/>
        <v>6</v>
      </c>
      <c r="F1036" s="1" t="str">
        <f>TEXT(SalesDataTable[[#This Row],[Order Date]],"MMM")</f>
        <v>Jun</v>
      </c>
      <c r="G1036" s="6" t="s">
        <v>37</v>
      </c>
      <c r="H1036" s="6" t="s">
        <v>50</v>
      </c>
      <c r="I1036" s="6" t="s">
        <v>45</v>
      </c>
      <c r="J1036" s="6" t="s">
        <v>30</v>
      </c>
      <c r="K1036" s="6" t="s">
        <v>31</v>
      </c>
      <c r="L1036" s="6" t="s">
        <v>32</v>
      </c>
      <c r="M1036" s="11">
        <v>2</v>
      </c>
      <c r="N1036" s="8">
        <v>36.85</v>
      </c>
      <c r="O1036" s="9">
        <v>0.1</v>
      </c>
      <c r="P1036" s="8">
        <v>13.92</v>
      </c>
      <c r="Q1036" s="8">
        <v>66.33</v>
      </c>
      <c r="R1036" s="8">
        <v>27.84</v>
      </c>
      <c r="S1036" s="8">
        <v>38.489999999999995</v>
      </c>
      <c r="T1036" s="10">
        <v>0.58028041610131154</v>
      </c>
      <c r="U1036" s="7"/>
      <c r="V1036" s="10"/>
      <c r="W1036" s="11"/>
      <c r="X1036" s="10"/>
    </row>
    <row r="1037" spans="1:24" ht="15.6">
      <c r="A1037" s="4">
        <v>2316</v>
      </c>
      <c r="B1037" s="5">
        <v>46182</v>
      </c>
      <c r="C1037" s="1">
        <f t="shared" si="32"/>
        <v>2026</v>
      </c>
      <c r="D1037" s="1" t="str">
        <f>"Q" &amp;ROUNDUP(MONTH(SalesDataTable[[#This Row],[Order Date]])/3,0)</f>
        <v>Q2</v>
      </c>
      <c r="E1037" s="1">
        <f t="shared" si="33"/>
        <v>6</v>
      </c>
      <c r="F1037" s="1" t="str">
        <f>TEXT(SalesDataTable[[#This Row],[Order Date]],"MMM")</f>
        <v>Jun</v>
      </c>
      <c r="G1037" s="6" t="s">
        <v>23</v>
      </c>
      <c r="H1037" s="6" t="s">
        <v>58</v>
      </c>
      <c r="I1037" s="6" t="s">
        <v>45</v>
      </c>
      <c r="J1037" s="6" t="s">
        <v>30</v>
      </c>
      <c r="K1037" s="6" t="s">
        <v>51</v>
      </c>
      <c r="L1037" s="6" t="s">
        <v>59</v>
      </c>
      <c r="M1037" s="11">
        <v>1</v>
      </c>
      <c r="N1037" s="8">
        <v>35.619999999999997</v>
      </c>
      <c r="O1037" s="9">
        <v>0</v>
      </c>
      <c r="P1037" s="8">
        <v>14.05</v>
      </c>
      <c r="Q1037" s="8">
        <v>35.619999999999997</v>
      </c>
      <c r="R1037" s="8">
        <v>14.05</v>
      </c>
      <c r="S1037" s="8">
        <v>21.569999999999997</v>
      </c>
      <c r="T1037" s="10">
        <v>0.60555867490174053</v>
      </c>
      <c r="U1037" s="7"/>
      <c r="V1037" s="10"/>
      <c r="W1037" s="11"/>
      <c r="X1037" s="10"/>
    </row>
    <row r="1038" spans="1:24" ht="15.6">
      <c r="A1038" s="4">
        <v>2329</v>
      </c>
      <c r="B1038" s="5">
        <v>46182</v>
      </c>
      <c r="C1038" s="1">
        <f t="shared" si="32"/>
        <v>2026</v>
      </c>
      <c r="D1038" s="1" t="str">
        <f>"Q" &amp;ROUNDUP(MONTH(SalesDataTable[[#This Row],[Order Date]])/3,0)</f>
        <v>Q2</v>
      </c>
      <c r="E1038" s="1">
        <f t="shared" si="33"/>
        <v>6</v>
      </c>
      <c r="F1038" s="1" t="str">
        <f>TEXT(SalesDataTable[[#This Row],[Order Date]],"MMM")</f>
        <v>Jun</v>
      </c>
      <c r="G1038" s="6" t="s">
        <v>37</v>
      </c>
      <c r="H1038" s="6" t="s">
        <v>50</v>
      </c>
      <c r="I1038" s="6" t="s">
        <v>19</v>
      </c>
      <c r="J1038" s="6" t="s">
        <v>30</v>
      </c>
      <c r="K1038" s="6" t="s">
        <v>26</v>
      </c>
      <c r="L1038" s="6" t="s">
        <v>54</v>
      </c>
      <c r="M1038" s="11">
        <v>3</v>
      </c>
      <c r="N1038" s="8">
        <v>157.43</v>
      </c>
      <c r="O1038" s="9">
        <v>0.15</v>
      </c>
      <c r="P1038" s="8">
        <v>77.56</v>
      </c>
      <c r="Q1038" s="8">
        <v>401.44650000000001</v>
      </c>
      <c r="R1038" s="8">
        <v>232.68</v>
      </c>
      <c r="S1038" s="8">
        <v>168.76650000000001</v>
      </c>
      <c r="T1038" s="10">
        <v>0.42039599299034863</v>
      </c>
      <c r="U1038" s="7"/>
      <c r="V1038" s="10"/>
      <c r="W1038" s="11"/>
      <c r="X1038" s="10"/>
    </row>
    <row r="1039" spans="1:24" ht="15.6">
      <c r="A1039" s="4">
        <v>3036</v>
      </c>
      <c r="B1039" s="5">
        <v>46182</v>
      </c>
      <c r="C1039" s="1">
        <f t="shared" si="32"/>
        <v>2026</v>
      </c>
      <c r="D1039" s="1" t="str">
        <f>"Q" &amp;ROUNDUP(MONTH(SalesDataTable[[#This Row],[Order Date]])/3,0)</f>
        <v>Q2</v>
      </c>
      <c r="E1039" s="1">
        <f t="shared" si="33"/>
        <v>6</v>
      </c>
      <c r="F1039" s="1" t="str">
        <f>TEXT(SalesDataTable[[#This Row],[Order Date]],"MMM")</f>
        <v>Jun</v>
      </c>
      <c r="G1039" s="6" t="s">
        <v>23</v>
      </c>
      <c r="H1039" s="6" t="s">
        <v>60</v>
      </c>
      <c r="I1039" s="6" t="s">
        <v>36</v>
      </c>
      <c r="J1039" s="6" t="s">
        <v>30</v>
      </c>
      <c r="K1039" s="6" t="s">
        <v>21</v>
      </c>
      <c r="L1039" s="6" t="s">
        <v>22</v>
      </c>
      <c r="M1039" s="11">
        <v>1</v>
      </c>
      <c r="N1039" s="8">
        <v>81.2</v>
      </c>
      <c r="O1039" s="9">
        <v>0.1</v>
      </c>
      <c r="P1039" s="8">
        <v>41.64</v>
      </c>
      <c r="Q1039" s="8">
        <v>73.08</v>
      </c>
      <c r="R1039" s="8">
        <v>41.64</v>
      </c>
      <c r="S1039" s="8">
        <v>31.439999999999998</v>
      </c>
      <c r="T1039" s="10">
        <v>0.43021346469622329</v>
      </c>
      <c r="U1039" s="7"/>
      <c r="V1039" s="10"/>
      <c r="W1039" s="11"/>
      <c r="X1039" s="10"/>
    </row>
    <row r="1040" spans="1:24" ht="15.6">
      <c r="A1040" s="4">
        <v>3429</v>
      </c>
      <c r="B1040" s="5">
        <v>46182</v>
      </c>
      <c r="C1040" s="1">
        <f t="shared" si="32"/>
        <v>2026</v>
      </c>
      <c r="D1040" s="1" t="str">
        <f>"Q" &amp;ROUNDUP(MONTH(SalesDataTable[[#This Row],[Order Date]])/3,0)</f>
        <v>Q2</v>
      </c>
      <c r="E1040" s="1">
        <f t="shared" si="33"/>
        <v>6</v>
      </c>
      <c r="F1040" s="1" t="str">
        <f>TEXT(SalesDataTable[[#This Row],[Order Date]],"MMM")</f>
        <v>Jun</v>
      </c>
      <c r="G1040" s="6" t="s">
        <v>37</v>
      </c>
      <c r="H1040" s="6" t="s">
        <v>64</v>
      </c>
      <c r="I1040" s="6" t="s">
        <v>19</v>
      </c>
      <c r="J1040" s="6" t="s">
        <v>20</v>
      </c>
      <c r="K1040" s="6" t="s">
        <v>26</v>
      </c>
      <c r="L1040" s="6" t="s">
        <v>27</v>
      </c>
      <c r="M1040" s="11">
        <v>4</v>
      </c>
      <c r="N1040" s="8">
        <v>93.58</v>
      </c>
      <c r="O1040" s="9">
        <v>0.1</v>
      </c>
      <c r="P1040" s="8">
        <v>44.56</v>
      </c>
      <c r="Q1040" s="8">
        <v>336.88799999999998</v>
      </c>
      <c r="R1040" s="8">
        <v>178.24</v>
      </c>
      <c r="S1040" s="8">
        <v>158.64799999999997</v>
      </c>
      <c r="T1040" s="10">
        <v>0.4709220868656645</v>
      </c>
      <c r="U1040" s="7"/>
      <c r="V1040" s="10"/>
      <c r="W1040" s="11"/>
      <c r="X1040" s="10"/>
    </row>
    <row r="1041" spans="1:24" ht="15.6">
      <c r="A1041" s="4">
        <v>3615</v>
      </c>
      <c r="B1041" s="5">
        <v>46182</v>
      </c>
      <c r="C1041" s="1">
        <f t="shared" si="32"/>
        <v>2026</v>
      </c>
      <c r="D1041" s="1" t="str">
        <f>"Q" &amp;ROUNDUP(MONTH(SalesDataTable[[#This Row],[Order Date]])/3,0)</f>
        <v>Q2</v>
      </c>
      <c r="E1041" s="1">
        <f t="shared" si="33"/>
        <v>6</v>
      </c>
      <c r="F1041" s="1" t="str">
        <f>TEXT(SalesDataTable[[#This Row],[Order Date]],"MMM")</f>
        <v>Jun</v>
      </c>
      <c r="G1041" s="6" t="s">
        <v>23</v>
      </c>
      <c r="H1041" s="6" t="s">
        <v>66</v>
      </c>
      <c r="I1041" s="6" t="s">
        <v>19</v>
      </c>
      <c r="J1041" s="6" t="s">
        <v>30</v>
      </c>
      <c r="K1041" s="6" t="s">
        <v>26</v>
      </c>
      <c r="L1041" s="6" t="s">
        <v>54</v>
      </c>
      <c r="M1041" s="11">
        <v>4</v>
      </c>
      <c r="N1041" s="8">
        <v>155.22</v>
      </c>
      <c r="O1041" s="9">
        <v>0</v>
      </c>
      <c r="P1041" s="8">
        <v>77.209999999999994</v>
      </c>
      <c r="Q1041" s="8">
        <v>620.88</v>
      </c>
      <c r="R1041" s="8">
        <v>308.83999999999997</v>
      </c>
      <c r="S1041" s="8">
        <v>312.04000000000002</v>
      </c>
      <c r="T1041" s="10">
        <v>0.50257698750161062</v>
      </c>
      <c r="U1041" s="7"/>
      <c r="V1041" s="10"/>
      <c r="W1041" s="11"/>
      <c r="X1041" s="10"/>
    </row>
    <row r="1042" spans="1:24" ht="15.6">
      <c r="A1042" s="4">
        <v>3661</v>
      </c>
      <c r="B1042" s="5">
        <v>46182</v>
      </c>
      <c r="C1042" s="1">
        <f t="shared" si="32"/>
        <v>2026</v>
      </c>
      <c r="D1042" s="1" t="str">
        <f>"Q" &amp;ROUNDUP(MONTH(SalesDataTable[[#This Row],[Order Date]])/3,0)</f>
        <v>Q2</v>
      </c>
      <c r="E1042" s="1">
        <f t="shared" si="33"/>
        <v>6</v>
      </c>
      <c r="F1042" s="1" t="str">
        <f>TEXT(SalesDataTable[[#This Row],[Order Date]],"MMM")</f>
        <v>Jun</v>
      </c>
      <c r="G1042" s="6" t="s">
        <v>37</v>
      </c>
      <c r="H1042" s="6" t="s">
        <v>50</v>
      </c>
      <c r="I1042" s="6" t="s">
        <v>19</v>
      </c>
      <c r="J1042" s="6" t="s">
        <v>30</v>
      </c>
      <c r="K1042" s="6" t="s">
        <v>21</v>
      </c>
      <c r="L1042" s="6" t="s">
        <v>47</v>
      </c>
      <c r="M1042" s="11">
        <v>4</v>
      </c>
      <c r="N1042" s="8">
        <v>100.33</v>
      </c>
      <c r="O1042" s="9">
        <v>0</v>
      </c>
      <c r="P1042" s="8">
        <v>49.99</v>
      </c>
      <c r="Q1042" s="8">
        <v>401.32</v>
      </c>
      <c r="R1042" s="8">
        <v>199.96</v>
      </c>
      <c r="S1042" s="8">
        <v>201.35999999999999</v>
      </c>
      <c r="T1042" s="10">
        <v>0.5017442439948171</v>
      </c>
      <c r="U1042" s="7"/>
      <c r="V1042" s="10"/>
      <c r="W1042" s="11"/>
      <c r="X1042" s="10"/>
    </row>
    <row r="1043" spans="1:24" ht="15.6">
      <c r="A1043" s="4">
        <v>3831</v>
      </c>
      <c r="B1043" s="5">
        <v>46182</v>
      </c>
      <c r="C1043" s="1">
        <f t="shared" si="32"/>
        <v>2026</v>
      </c>
      <c r="D1043" s="1" t="str">
        <f>"Q" &amp;ROUNDUP(MONTH(SalesDataTable[[#This Row],[Order Date]])/3,0)</f>
        <v>Q2</v>
      </c>
      <c r="E1043" s="1">
        <f t="shared" si="33"/>
        <v>6</v>
      </c>
      <c r="F1043" s="1" t="str">
        <f>TEXT(SalesDataTable[[#This Row],[Order Date]],"MMM")</f>
        <v>Jun</v>
      </c>
      <c r="G1043" s="6" t="s">
        <v>28</v>
      </c>
      <c r="H1043" s="6" t="s">
        <v>35</v>
      </c>
      <c r="I1043" s="6" t="s">
        <v>19</v>
      </c>
      <c r="J1043" s="6" t="s">
        <v>33</v>
      </c>
      <c r="K1043" s="6" t="s">
        <v>31</v>
      </c>
      <c r="L1043" s="6" t="s">
        <v>61</v>
      </c>
      <c r="M1043" s="11">
        <v>2</v>
      </c>
      <c r="N1043" s="8">
        <v>134.28</v>
      </c>
      <c r="O1043" s="9">
        <v>0</v>
      </c>
      <c r="P1043" s="8">
        <v>69.12</v>
      </c>
      <c r="Q1043" s="8">
        <v>268.56</v>
      </c>
      <c r="R1043" s="8">
        <v>138.24</v>
      </c>
      <c r="S1043" s="8">
        <v>130.32</v>
      </c>
      <c r="T1043" s="10">
        <v>0.48525469168900803</v>
      </c>
      <c r="U1043" s="7"/>
      <c r="V1043" s="10"/>
      <c r="W1043" s="11"/>
      <c r="X1043" s="10"/>
    </row>
    <row r="1044" spans="1:24" ht="15.6">
      <c r="A1044" s="4">
        <v>4394</v>
      </c>
      <c r="B1044" s="5">
        <v>46182</v>
      </c>
      <c r="C1044" s="1">
        <f t="shared" si="32"/>
        <v>2026</v>
      </c>
      <c r="D1044" s="1" t="str">
        <f>"Q" &amp;ROUNDUP(MONTH(SalesDataTable[[#This Row],[Order Date]])/3,0)</f>
        <v>Q2</v>
      </c>
      <c r="E1044" s="1">
        <f t="shared" si="33"/>
        <v>6</v>
      </c>
      <c r="F1044" s="1" t="str">
        <f>TEXT(SalesDataTable[[#This Row],[Order Date]],"MMM")</f>
        <v>Jun</v>
      </c>
      <c r="G1044" s="6" t="s">
        <v>28</v>
      </c>
      <c r="H1044" s="6" t="s">
        <v>29</v>
      </c>
      <c r="I1044" s="6" t="s">
        <v>19</v>
      </c>
      <c r="J1044" s="6" t="s">
        <v>30</v>
      </c>
      <c r="K1044" s="6" t="s">
        <v>51</v>
      </c>
      <c r="L1044" s="6" t="s">
        <v>62</v>
      </c>
      <c r="M1044" s="11">
        <v>2</v>
      </c>
      <c r="N1044" s="8">
        <v>51.16</v>
      </c>
      <c r="O1044" s="9">
        <v>0</v>
      </c>
      <c r="P1044" s="8">
        <v>21.57</v>
      </c>
      <c r="Q1044" s="8">
        <v>102.32</v>
      </c>
      <c r="R1044" s="8">
        <v>43.14</v>
      </c>
      <c r="S1044" s="8">
        <v>59.179999999999993</v>
      </c>
      <c r="T1044" s="10">
        <v>0.57838154808444098</v>
      </c>
      <c r="U1044" s="7"/>
      <c r="V1044" s="10"/>
      <c r="W1044" s="11"/>
      <c r="X1044" s="10"/>
    </row>
    <row r="1045" spans="1:24" ht="15.6">
      <c r="A1045" s="4">
        <v>372</v>
      </c>
      <c r="B1045" s="5">
        <v>46183</v>
      </c>
      <c r="C1045" s="1">
        <f t="shared" si="32"/>
        <v>2026</v>
      </c>
      <c r="D1045" s="1" t="str">
        <f>"Q" &amp;ROUNDUP(MONTH(SalesDataTable[[#This Row],[Order Date]])/3,0)</f>
        <v>Q2</v>
      </c>
      <c r="E1045" s="1">
        <f t="shared" si="33"/>
        <v>6</v>
      </c>
      <c r="F1045" s="1" t="str">
        <f>TEXT(SalesDataTable[[#This Row],[Order Date]],"MMM")</f>
        <v>Jun</v>
      </c>
      <c r="G1045" s="6" t="s">
        <v>23</v>
      </c>
      <c r="H1045" s="6" t="s">
        <v>60</v>
      </c>
      <c r="I1045" s="6" t="s">
        <v>19</v>
      </c>
      <c r="J1045" s="6" t="s">
        <v>20</v>
      </c>
      <c r="K1045" s="6" t="s">
        <v>51</v>
      </c>
      <c r="L1045" s="6" t="s">
        <v>59</v>
      </c>
      <c r="M1045" s="11">
        <v>3</v>
      </c>
      <c r="N1045" s="8">
        <v>35.94</v>
      </c>
      <c r="O1045" s="9">
        <v>0.1</v>
      </c>
      <c r="P1045" s="8">
        <v>14.04</v>
      </c>
      <c r="Q1045" s="8">
        <v>97.037999999999997</v>
      </c>
      <c r="R1045" s="8">
        <v>42.12</v>
      </c>
      <c r="S1045" s="8">
        <v>54.917999999999999</v>
      </c>
      <c r="T1045" s="10">
        <v>0.56594323873121866</v>
      </c>
      <c r="U1045" s="7"/>
      <c r="V1045" s="10"/>
      <c r="W1045" s="11"/>
      <c r="X1045" s="10"/>
    </row>
    <row r="1046" spans="1:24" ht="15.6">
      <c r="A1046" s="4">
        <v>532</v>
      </c>
      <c r="B1046" s="5">
        <v>46183</v>
      </c>
      <c r="C1046" s="1">
        <f t="shared" si="32"/>
        <v>2026</v>
      </c>
      <c r="D1046" s="1" t="str">
        <f>"Q" &amp;ROUNDUP(MONTH(SalesDataTable[[#This Row],[Order Date]])/3,0)</f>
        <v>Q2</v>
      </c>
      <c r="E1046" s="1">
        <f t="shared" si="33"/>
        <v>6</v>
      </c>
      <c r="F1046" s="1" t="str">
        <f>TEXT(SalesDataTable[[#This Row],[Order Date]],"MMM")</f>
        <v>Jun</v>
      </c>
      <c r="G1046" s="6" t="s">
        <v>28</v>
      </c>
      <c r="H1046" s="6" t="s">
        <v>56</v>
      </c>
      <c r="I1046" s="6" t="s">
        <v>36</v>
      </c>
      <c r="J1046" s="6" t="s">
        <v>20</v>
      </c>
      <c r="K1046" s="6" t="s">
        <v>26</v>
      </c>
      <c r="L1046" s="6" t="s">
        <v>34</v>
      </c>
      <c r="M1046" s="11">
        <v>1</v>
      </c>
      <c r="N1046" s="8">
        <v>145.34</v>
      </c>
      <c r="O1046" s="9">
        <v>0.05</v>
      </c>
      <c r="P1046" s="8">
        <v>77.89</v>
      </c>
      <c r="Q1046" s="8">
        <v>138.07300000000001</v>
      </c>
      <c r="R1046" s="8">
        <v>77.89</v>
      </c>
      <c r="S1046" s="8">
        <v>60.183000000000007</v>
      </c>
      <c r="T1046" s="10">
        <v>0.43587812244247609</v>
      </c>
      <c r="U1046" s="7"/>
      <c r="V1046" s="10"/>
      <c r="W1046" s="11"/>
      <c r="X1046" s="10"/>
    </row>
    <row r="1047" spans="1:24" ht="15.6">
      <c r="A1047" s="4">
        <v>910</v>
      </c>
      <c r="B1047" s="5">
        <v>46183</v>
      </c>
      <c r="C1047" s="1">
        <f t="shared" si="32"/>
        <v>2026</v>
      </c>
      <c r="D1047" s="1" t="str">
        <f>"Q" &amp;ROUNDUP(MONTH(SalesDataTable[[#This Row],[Order Date]])/3,0)</f>
        <v>Q2</v>
      </c>
      <c r="E1047" s="1">
        <f t="shared" si="33"/>
        <v>6</v>
      </c>
      <c r="F1047" s="1" t="str">
        <f>TEXT(SalesDataTable[[#This Row],[Order Date]],"MMM")</f>
        <v>Jun</v>
      </c>
      <c r="G1047" s="6" t="s">
        <v>28</v>
      </c>
      <c r="H1047" s="6" t="s">
        <v>69</v>
      </c>
      <c r="I1047" s="6" t="s">
        <v>19</v>
      </c>
      <c r="J1047" s="6" t="s">
        <v>33</v>
      </c>
      <c r="K1047" s="6" t="s">
        <v>31</v>
      </c>
      <c r="L1047" s="6" t="s">
        <v>32</v>
      </c>
      <c r="M1047" s="11">
        <v>1</v>
      </c>
      <c r="N1047" s="8">
        <v>35.950000000000003</v>
      </c>
      <c r="O1047" s="9">
        <v>0.1</v>
      </c>
      <c r="P1047" s="8">
        <v>13.63</v>
      </c>
      <c r="Q1047" s="8">
        <v>32.355000000000004</v>
      </c>
      <c r="R1047" s="8">
        <v>13.63</v>
      </c>
      <c r="S1047" s="8">
        <v>18.725000000000001</v>
      </c>
      <c r="T1047" s="10">
        <v>0.57873589862463293</v>
      </c>
      <c r="U1047" s="7"/>
      <c r="V1047" s="10"/>
      <c r="W1047" s="11"/>
      <c r="X1047" s="10"/>
    </row>
    <row r="1048" spans="1:24" ht="15.6">
      <c r="A1048" s="4">
        <v>938</v>
      </c>
      <c r="B1048" s="5">
        <v>46183</v>
      </c>
      <c r="C1048" s="1">
        <f t="shared" si="32"/>
        <v>2026</v>
      </c>
      <c r="D1048" s="1" t="str">
        <f>"Q" &amp;ROUNDUP(MONTH(SalesDataTable[[#This Row],[Order Date]])/3,0)</f>
        <v>Q2</v>
      </c>
      <c r="E1048" s="1">
        <f t="shared" si="33"/>
        <v>6</v>
      </c>
      <c r="F1048" s="1" t="str">
        <f>TEXT(SalesDataTable[[#This Row],[Order Date]],"MMM")</f>
        <v>Jun</v>
      </c>
      <c r="G1048" s="6" t="s">
        <v>37</v>
      </c>
      <c r="H1048" s="6" t="s">
        <v>64</v>
      </c>
      <c r="I1048" s="6" t="s">
        <v>36</v>
      </c>
      <c r="J1048" s="6" t="s">
        <v>33</v>
      </c>
      <c r="K1048" s="6" t="s">
        <v>51</v>
      </c>
      <c r="L1048" s="6" t="s">
        <v>62</v>
      </c>
      <c r="M1048" s="11">
        <v>1</v>
      </c>
      <c r="N1048" s="8">
        <v>51.09</v>
      </c>
      <c r="O1048" s="9">
        <v>0</v>
      </c>
      <c r="P1048" s="8">
        <v>22.4</v>
      </c>
      <c r="Q1048" s="8">
        <v>51.09</v>
      </c>
      <c r="R1048" s="8">
        <v>22.4</v>
      </c>
      <c r="S1048" s="8">
        <v>28.690000000000005</v>
      </c>
      <c r="T1048" s="10">
        <v>0.56155803484047762</v>
      </c>
      <c r="U1048" s="7"/>
      <c r="V1048" s="10"/>
      <c r="W1048" s="11"/>
      <c r="X1048" s="10"/>
    </row>
    <row r="1049" spans="1:24" ht="15.6">
      <c r="A1049" s="4">
        <v>1079</v>
      </c>
      <c r="B1049" s="5">
        <v>46183</v>
      </c>
      <c r="C1049" s="1">
        <f t="shared" si="32"/>
        <v>2026</v>
      </c>
      <c r="D1049" s="1" t="str">
        <f>"Q" &amp;ROUNDUP(MONTH(SalesDataTable[[#This Row],[Order Date]])/3,0)</f>
        <v>Q2</v>
      </c>
      <c r="E1049" s="1">
        <f t="shared" si="33"/>
        <v>6</v>
      </c>
      <c r="F1049" s="1" t="str">
        <f>TEXT(SalesDataTable[[#This Row],[Order Date]],"MMM")</f>
        <v>Jun</v>
      </c>
      <c r="G1049" s="6" t="s">
        <v>23</v>
      </c>
      <c r="H1049" s="6" t="s">
        <v>66</v>
      </c>
      <c r="I1049" s="6" t="s">
        <v>36</v>
      </c>
      <c r="J1049" s="6" t="s">
        <v>20</v>
      </c>
      <c r="K1049" s="6" t="s">
        <v>40</v>
      </c>
      <c r="L1049" s="6" t="s">
        <v>46</v>
      </c>
      <c r="M1049" s="11">
        <v>2</v>
      </c>
      <c r="N1049" s="8">
        <v>198.69</v>
      </c>
      <c r="O1049" s="9">
        <v>0.15</v>
      </c>
      <c r="P1049" s="8">
        <v>104.25</v>
      </c>
      <c r="Q1049" s="8">
        <v>337.77299999999997</v>
      </c>
      <c r="R1049" s="8">
        <v>208.5</v>
      </c>
      <c r="S1049" s="8">
        <v>129.27299999999997</v>
      </c>
      <c r="T1049" s="10">
        <v>0.38272153191640534</v>
      </c>
      <c r="U1049" s="7"/>
      <c r="V1049" s="10"/>
      <c r="W1049" s="11"/>
      <c r="X1049" s="10"/>
    </row>
    <row r="1050" spans="1:24" ht="15.6">
      <c r="A1050" s="4">
        <v>1662</v>
      </c>
      <c r="B1050" s="5">
        <v>46183</v>
      </c>
      <c r="C1050" s="1">
        <f t="shared" si="32"/>
        <v>2026</v>
      </c>
      <c r="D1050" s="1" t="str">
        <f>"Q" &amp;ROUNDUP(MONTH(SalesDataTable[[#This Row],[Order Date]])/3,0)</f>
        <v>Q2</v>
      </c>
      <c r="E1050" s="1">
        <f t="shared" si="33"/>
        <v>6</v>
      </c>
      <c r="F1050" s="1" t="str">
        <f>TEXT(SalesDataTable[[#This Row],[Order Date]],"MMM")</f>
        <v>Jun</v>
      </c>
      <c r="G1050" s="6" t="s">
        <v>23</v>
      </c>
      <c r="H1050" s="6" t="s">
        <v>44</v>
      </c>
      <c r="I1050" s="6" t="s">
        <v>36</v>
      </c>
      <c r="J1050" s="6" t="s">
        <v>30</v>
      </c>
      <c r="K1050" s="6" t="s">
        <v>21</v>
      </c>
      <c r="L1050" s="6" t="s">
        <v>22</v>
      </c>
      <c r="M1050" s="11">
        <v>3</v>
      </c>
      <c r="N1050" s="8">
        <v>83.45</v>
      </c>
      <c r="O1050" s="9">
        <v>0</v>
      </c>
      <c r="P1050" s="8">
        <v>43.73</v>
      </c>
      <c r="Q1050" s="8">
        <v>250.35000000000002</v>
      </c>
      <c r="R1050" s="8">
        <v>131.19</v>
      </c>
      <c r="S1050" s="8">
        <v>119.16000000000003</v>
      </c>
      <c r="T1050" s="10">
        <v>0.47597363690832839</v>
      </c>
      <c r="U1050" s="7"/>
      <c r="V1050" s="10"/>
      <c r="W1050" s="11"/>
      <c r="X1050" s="10"/>
    </row>
    <row r="1051" spans="1:24" ht="15.6">
      <c r="A1051" s="4">
        <v>2748</v>
      </c>
      <c r="B1051" s="5">
        <v>46183</v>
      </c>
      <c r="C1051" s="1">
        <f t="shared" si="32"/>
        <v>2026</v>
      </c>
      <c r="D1051" s="1" t="str">
        <f>"Q" &amp;ROUNDUP(MONTH(SalesDataTable[[#This Row],[Order Date]])/3,0)</f>
        <v>Q2</v>
      </c>
      <c r="E1051" s="1">
        <f t="shared" si="33"/>
        <v>6</v>
      </c>
      <c r="F1051" s="1" t="str">
        <f>TEXT(SalesDataTable[[#This Row],[Order Date]],"MMM")</f>
        <v>Jun</v>
      </c>
      <c r="G1051" s="6" t="s">
        <v>28</v>
      </c>
      <c r="H1051" s="6" t="s">
        <v>29</v>
      </c>
      <c r="I1051" s="6" t="s">
        <v>19</v>
      </c>
      <c r="J1051" s="6" t="s">
        <v>30</v>
      </c>
      <c r="K1051" s="6" t="s">
        <v>51</v>
      </c>
      <c r="L1051" s="6" t="s">
        <v>52</v>
      </c>
      <c r="M1051" s="11">
        <v>2</v>
      </c>
      <c r="N1051" s="8">
        <v>40.86</v>
      </c>
      <c r="O1051" s="9">
        <v>0</v>
      </c>
      <c r="P1051" s="8">
        <v>14.59</v>
      </c>
      <c r="Q1051" s="8">
        <v>81.72</v>
      </c>
      <c r="R1051" s="8">
        <v>29.18</v>
      </c>
      <c r="S1051" s="8">
        <v>52.54</v>
      </c>
      <c r="T1051" s="10">
        <v>0.64292706803720023</v>
      </c>
      <c r="U1051" s="7"/>
      <c r="V1051" s="10"/>
      <c r="W1051" s="11"/>
      <c r="X1051" s="10"/>
    </row>
    <row r="1052" spans="1:24" ht="15.6">
      <c r="A1052" s="4">
        <v>3354</v>
      </c>
      <c r="B1052" s="5">
        <v>46183</v>
      </c>
      <c r="C1052" s="1">
        <f t="shared" si="32"/>
        <v>2026</v>
      </c>
      <c r="D1052" s="1" t="str">
        <f>"Q" &amp;ROUNDUP(MONTH(SalesDataTable[[#This Row],[Order Date]])/3,0)</f>
        <v>Q2</v>
      </c>
      <c r="E1052" s="1">
        <f t="shared" si="33"/>
        <v>6</v>
      </c>
      <c r="F1052" s="1" t="str">
        <f>TEXT(SalesDataTable[[#This Row],[Order Date]],"MMM")</f>
        <v>Jun</v>
      </c>
      <c r="G1052" s="6" t="s">
        <v>23</v>
      </c>
      <c r="H1052" s="6" t="s">
        <v>44</v>
      </c>
      <c r="I1052" s="6" t="s">
        <v>36</v>
      </c>
      <c r="J1052" s="6" t="s">
        <v>30</v>
      </c>
      <c r="K1052" s="6" t="s">
        <v>40</v>
      </c>
      <c r="L1052" s="6" t="s">
        <v>57</v>
      </c>
      <c r="M1052" s="11">
        <v>1</v>
      </c>
      <c r="N1052" s="8">
        <v>82.21</v>
      </c>
      <c r="O1052" s="9">
        <v>0.05</v>
      </c>
      <c r="P1052" s="8">
        <v>39.04</v>
      </c>
      <c r="Q1052" s="8">
        <v>78.099499999999992</v>
      </c>
      <c r="R1052" s="8">
        <v>39.04</v>
      </c>
      <c r="S1052" s="8">
        <v>39.059499999999993</v>
      </c>
      <c r="T1052" s="10">
        <v>0.50012484074802011</v>
      </c>
      <c r="U1052" s="7"/>
      <c r="V1052" s="10"/>
      <c r="W1052" s="11"/>
      <c r="X1052" s="10"/>
    </row>
    <row r="1053" spans="1:24" ht="15.6">
      <c r="A1053" s="4">
        <v>3532</v>
      </c>
      <c r="B1053" s="5">
        <v>46183</v>
      </c>
      <c r="C1053" s="1">
        <f t="shared" si="32"/>
        <v>2026</v>
      </c>
      <c r="D1053" s="1" t="str">
        <f>"Q" &amp;ROUNDUP(MONTH(SalesDataTable[[#This Row],[Order Date]])/3,0)</f>
        <v>Q2</v>
      </c>
      <c r="E1053" s="1">
        <f t="shared" si="33"/>
        <v>6</v>
      </c>
      <c r="F1053" s="1" t="str">
        <f>TEXT(SalesDataTable[[#This Row],[Order Date]],"MMM")</f>
        <v>Jun</v>
      </c>
      <c r="G1053" s="6" t="s">
        <v>28</v>
      </c>
      <c r="H1053" s="6" t="s">
        <v>56</v>
      </c>
      <c r="I1053" s="6" t="s">
        <v>45</v>
      </c>
      <c r="J1053" s="6" t="s">
        <v>33</v>
      </c>
      <c r="K1053" s="6" t="s">
        <v>51</v>
      </c>
      <c r="L1053" s="6" t="s">
        <v>59</v>
      </c>
      <c r="M1053" s="11">
        <v>1</v>
      </c>
      <c r="N1053" s="8">
        <v>35.93</v>
      </c>
      <c r="O1053" s="9">
        <v>0.1</v>
      </c>
      <c r="P1053" s="8">
        <v>13.52</v>
      </c>
      <c r="Q1053" s="8">
        <v>32.337000000000003</v>
      </c>
      <c r="R1053" s="8">
        <v>13.52</v>
      </c>
      <c r="S1053" s="8">
        <v>18.817000000000004</v>
      </c>
      <c r="T1053" s="10">
        <v>0.58190308315551853</v>
      </c>
      <c r="U1053" s="7"/>
      <c r="V1053" s="10"/>
      <c r="W1053" s="11"/>
      <c r="X1053" s="10"/>
    </row>
    <row r="1054" spans="1:24" ht="15.6">
      <c r="A1054" s="4">
        <v>3636</v>
      </c>
      <c r="B1054" s="5">
        <v>46183</v>
      </c>
      <c r="C1054" s="1">
        <f t="shared" si="32"/>
        <v>2026</v>
      </c>
      <c r="D1054" s="1" t="str">
        <f>"Q" &amp;ROUNDUP(MONTH(SalesDataTable[[#This Row],[Order Date]])/3,0)</f>
        <v>Q2</v>
      </c>
      <c r="E1054" s="1">
        <f t="shared" si="33"/>
        <v>6</v>
      </c>
      <c r="F1054" s="1" t="str">
        <f>TEXT(SalesDataTable[[#This Row],[Order Date]],"MMM")</f>
        <v>Jun</v>
      </c>
      <c r="G1054" s="6" t="s">
        <v>17</v>
      </c>
      <c r="H1054" s="6" t="s">
        <v>18</v>
      </c>
      <c r="I1054" s="6" t="s">
        <v>45</v>
      </c>
      <c r="J1054" s="6" t="s">
        <v>30</v>
      </c>
      <c r="K1054" s="6" t="s">
        <v>31</v>
      </c>
      <c r="L1054" s="6" t="s">
        <v>65</v>
      </c>
      <c r="M1054" s="11">
        <v>2</v>
      </c>
      <c r="N1054" s="8">
        <v>164.77</v>
      </c>
      <c r="O1054" s="9">
        <v>0</v>
      </c>
      <c r="P1054" s="8">
        <v>89.07</v>
      </c>
      <c r="Q1054" s="8">
        <v>329.54</v>
      </c>
      <c r="R1054" s="8">
        <v>178.14</v>
      </c>
      <c r="S1054" s="8">
        <v>151.40000000000003</v>
      </c>
      <c r="T1054" s="10">
        <v>0.45942829398555568</v>
      </c>
      <c r="U1054" s="7"/>
      <c r="V1054" s="10"/>
      <c r="W1054" s="11"/>
      <c r="X1054" s="10"/>
    </row>
    <row r="1055" spans="1:24" ht="15.6">
      <c r="A1055" s="4">
        <v>3810</v>
      </c>
      <c r="B1055" s="5">
        <v>46183</v>
      </c>
      <c r="C1055" s="1">
        <f t="shared" si="32"/>
        <v>2026</v>
      </c>
      <c r="D1055" s="1" t="str">
        <f>"Q" &amp;ROUNDUP(MONTH(SalesDataTable[[#This Row],[Order Date]])/3,0)</f>
        <v>Q2</v>
      </c>
      <c r="E1055" s="1">
        <f t="shared" si="33"/>
        <v>6</v>
      </c>
      <c r="F1055" s="1" t="str">
        <f>TEXT(SalesDataTable[[#This Row],[Order Date]],"MMM")</f>
        <v>Jun</v>
      </c>
      <c r="G1055" s="6" t="s">
        <v>28</v>
      </c>
      <c r="H1055" s="6" t="s">
        <v>29</v>
      </c>
      <c r="I1055" s="6" t="s">
        <v>25</v>
      </c>
      <c r="J1055" s="6" t="s">
        <v>33</v>
      </c>
      <c r="K1055" s="6" t="s">
        <v>31</v>
      </c>
      <c r="L1055" s="6" t="s">
        <v>49</v>
      </c>
      <c r="M1055" s="11">
        <v>4</v>
      </c>
      <c r="N1055" s="8">
        <v>47.36</v>
      </c>
      <c r="O1055" s="9">
        <v>0.1</v>
      </c>
      <c r="P1055" s="8">
        <v>18.87</v>
      </c>
      <c r="Q1055" s="8">
        <v>170.49600000000001</v>
      </c>
      <c r="R1055" s="8">
        <v>75.48</v>
      </c>
      <c r="S1055" s="8">
        <v>95.016000000000005</v>
      </c>
      <c r="T1055" s="10">
        <v>0.55729166666666663</v>
      </c>
      <c r="U1055" s="7"/>
      <c r="V1055" s="10"/>
      <c r="W1055" s="11"/>
      <c r="X1055" s="10"/>
    </row>
    <row r="1056" spans="1:24" ht="15.6">
      <c r="A1056" s="4">
        <v>4137</v>
      </c>
      <c r="B1056" s="5">
        <v>46183</v>
      </c>
      <c r="C1056" s="1">
        <f t="shared" si="32"/>
        <v>2026</v>
      </c>
      <c r="D1056" s="1" t="str">
        <f>"Q" &amp;ROUNDUP(MONTH(SalesDataTable[[#This Row],[Order Date]])/3,0)</f>
        <v>Q2</v>
      </c>
      <c r="E1056" s="1">
        <f t="shared" si="33"/>
        <v>6</v>
      </c>
      <c r="F1056" s="1" t="str">
        <f>TEXT(SalesDataTable[[#This Row],[Order Date]],"MMM")</f>
        <v>Jun</v>
      </c>
      <c r="G1056" s="6" t="s">
        <v>37</v>
      </c>
      <c r="H1056" s="6" t="s">
        <v>50</v>
      </c>
      <c r="I1056" s="6" t="s">
        <v>19</v>
      </c>
      <c r="J1056" s="6" t="s">
        <v>20</v>
      </c>
      <c r="K1056" s="6" t="s">
        <v>26</v>
      </c>
      <c r="L1056" s="6" t="s">
        <v>27</v>
      </c>
      <c r="M1056" s="11">
        <v>1</v>
      </c>
      <c r="N1056" s="8">
        <v>90.7</v>
      </c>
      <c r="O1056" s="9">
        <v>0</v>
      </c>
      <c r="P1056" s="8">
        <v>44.18</v>
      </c>
      <c r="Q1056" s="8">
        <v>90.7</v>
      </c>
      <c r="R1056" s="8">
        <v>44.18</v>
      </c>
      <c r="S1056" s="8">
        <v>46.52</v>
      </c>
      <c r="T1056" s="10">
        <v>0.51289966923925034</v>
      </c>
      <c r="U1056" s="7"/>
      <c r="V1056" s="10"/>
      <c r="W1056" s="11"/>
      <c r="X1056" s="10"/>
    </row>
    <row r="1057" spans="1:24" ht="15.6">
      <c r="A1057" s="4">
        <v>4303</v>
      </c>
      <c r="B1057" s="5">
        <v>46183</v>
      </c>
      <c r="C1057" s="1">
        <f t="shared" si="32"/>
        <v>2026</v>
      </c>
      <c r="D1057" s="1" t="str">
        <f>"Q" &amp;ROUNDUP(MONTH(SalesDataTable[[#This Row],[Order Date]])/3,0)</f>
        <v>Q2</v>
      </c>
      <c r="E1057" s="1">
        <f t="shared" si="33"/>
        <v>6</v>
      </c>
      <c r="F1057" s="1" t="str">
        <f>TEXT(SalesDataTable[[#This Row],[Order Date]],"MMM")</f>
        <v>Jun</v>
      </c>
      <c r="G1057" s="6" t="s">
        <v>28</v>
      </c>
      <c r="H1057" s="6" t="s">
        <v>56</v>
      </c>
      <c r="I1057" s="6" t="s">
        <v>45</v>
      </c>
      <c r="J1057" s="6" t="s">
        <v>20</v>
      </c>
      <c r="K1057" s="6" t="s">
        <v>31</v>
      </c>
      <c r="L1057" s="6" t="s">
        <v>49</v>
      </c>
      <c r="M1057" s="11">
        <v>1</v>
      </c>
      <c r="N1057" s="8">
        <v>45.59</v>
      </c>
      <c r="O1057" s="9">
        <v>0</v>
      </c>
      <c r="P1057" s="8">
        <v>18.57</v>
      </c>
      <c r="Q1057" s="8">
        <v>45.59</v>
      </c>
      <c r="R1057" s="8">
        <v>18.57</v>
      </c>
      <c r="S1057" s="8">
        <v>27.020000000000003</v>
      </c>
      <c r="T1057" s="10">
        <v>0.59267383198069756</v>
      </c>
      <c r="U1057" s="7"/>
      <c r="V1057" s="10"/>
      <c r="W1057" s="11"/>
      <c r="X1057" s="10"/>
    </row>
    <row r="1058" spans="1:24" ht="15.6">
      <c r="A1058" s="4">
        <v>4991</v>
      </c>
      <c r="B1058" s="5">
        <v>46183</v>
      </c>
      <c r="C1058" s="1">
        <f t="shared" si="32"/>
        <v>2026</v>
      </c>
      <c r="D1058" s="1" t="str">
        <f>"Q" &amp;ROUNDUP(MONTH(SalesDataTable[[#This Row],[Order Date]])/3,0)</f>
        <v>Q2</v>
      </c>
      <c r="E1058" s="1">
        <f t="shared" si="33"/>
        <v>6</v>
      </c>
      <c r="F1058" s="1" t="str">
        <f>TEXT(SalesDataTable[[#This Row],[Order Date]],"MMM")</f>
        <v>Jun</v>
      </c>
      <c r="G1058" s="6" t="s">
        <v>37</v>
      </c>
      <c r="H1058" s="6" t="s">
        <v>38</v>
      </c>
      <c r="I1058" s="6" t="s">
        <v>19</v>
      </c>
      <c r="J1058" s="6" t="s">
        <v>30</v>
      </c>
      <c r="K1058" s="6" t="s">
        <v>26</v>
      </c>
      <c r="L1058" s="6" t="s">
        <v>34</v>
      </c>
      <c r="M1058" s="11">
        <v>3</v>
      </c>
      <c r="N1058" s="8">
        <v>146.55000000000001</v>
      </c>
      <c r="O1058" s="9">
        <v>0.1</v>
      </c>
      <c r="P1058" s="8">
        <v>79.59</v>
      </c>
      <c r="Q1058" s="8">
        <v>395.68500000000006</v>
      </c>
      <c r="R1058" s="8">
        <v>238.77</v>
      </c>
      <c r="S1058" s="8">
        <v>156.91500000000005</v>
      </c>
      <c r="T1058" s="10">
        <v>0.39656544978960545</v>
      </c>
      <c r="U1058" s="7"/>
      <c r="V1058" s="10"/>
      <c r="W1058" s="11"/>
      <c r="X1058" s="10"/>
    </row>
    <row r="1059" spans="1:24" ht="15.6">
      <c r="A1059" s="4">
        <v>39</v>
      </c>
      <c r="B1059" s="5">
        <v>46184</v>
      </c>
      <c r="C1059" s="1">
        <f t="shared" si="32"/>
        <v>2026</v>
      </c>
      <c r="D1059" s="1" t="str">
        <f>"Q" &amp;ROUNDUP(MONTH(SalesDataTable[[#This Row],[Order Date]])/3,0)</f>
        <v>Q2</v>
      </c>
      <c r="E1059" s="1">
        <f t="shared" si="33"/>
        <v>6</v>
      </c>
      <c r="F1059" s="1" t="str">
        <f>TEXT(SalesDataTable[[#This Row],[Order Date]],"MMM")</f>
        <v>Jun</v>
      </c>
      <c r="G1059" s="6" t="s">
        <v>37</v>
      </c>
      <c r="H1059" s="6" t="s">
        <v>50</v>
      </c>
      <c r="I1059" s="6" t="s">
        <v>45</v>
      </c>
      <c r="J1059" s="6" t="s">
        <v>33</v>
      </c>
      <c r="K1059" s="6" t="s">
        <v>21</v>
      </c>
      <c r="L1059" s="6" t="s">
        <v>43</v>
      </c>
      <c r="M1059" s="11">
        <v>4</v>
      </c>
      <c r="N1059" s="8">
        <v>40.33</v>
      </c>
      <c r="O1059" s="9">
        <v>0.1</v>
      </c>
      <c r="P1059" s="8">
        <v>17.170000000000002</v>
      </c>
      <c r="Q1059" s="8">
        <v>145.18799999999999</v>
      </c>
      <c r="R1059" s="8">
        <v>68.680000000000007</v>
      </c>
      <c r="S1059" s="8">
        <v>76.507999999999981</v>
      </c>
      <c r="T1059" s="10">
        <v>0.52695815081136177</v>
      </c>
      <c r="U1059" s="7"/>
      <c r="V1059" s="10"/>
      <c r="W1059" s="11"/>
      <c r="X1059" s="10"/>
    </row>
    <row r="1060" spans="1:24" ht="15.6">
      <c r="A1060" s="4">
        <v>206</v>
      </c>
      <c r="B1060" s="5">
        <v>46184</v>
      </c>
      <c r="C1060" s="1">
        <f t="shared" si="32"/>
        <v>2026</v>
      </c>
      <c r="D1060" s="1" t="str">
        <f>"Q" &amp;ROUNDUP(MONTH(SalesDataTable[[#This Row],[Order Date]])/3,0)</f>
        <v>Q2</v>
      </c>
      <c r="E1060" s="1">
        <f t="shared" si="33"/>
        <v>6</v>
      </c>
      <c r="F1060" s="1" t="str">
        <f>TEXT(SalesDataTable[[#This Row],[Order Date]],"MMM")</f>
        <v>Jun</v>
      </c>
      <c r="G1060" s="6" t="s">
        <v>17</v>
      </c>
      <c r="H1060" s="6" t="s">
        <v>18</v>
      </c>
      <c r="I1060" s="6" t="s">
        <v>36</v>
      </c>
      <c r="J1060" s="6" t="s">
        <v>30</v>
      </c>
      <c r="K1060" s="6" t="s">
        <v>21</v>
      </c>
      <c r="L1060" s="6" t="s">
        <v>39</v>
      </c>
      <c r="M1060" s="11">
        <v>2</v>
      </c>
      <c r="N1060" s="8">
        <v>51.83</v>
      </c>
      <c r="O1060" s="9">
        <v>0.1</v>
      </c>
      <c r="P1060" s="8">
        <v>23.1</v>
      </c>
      <c r="Q1060" s="8">
        <v>93.293999999999997</v>
      </c>
      <c r="R1060" s="8">
        <v>46.2</v>
      </c>
      <c r="S1060" s="8">
        <v>47.093999999999994</v>
      </c>
      <c r="T1060" s="10">
        <v>0.50479130490706792</v>
      </c>
      <c r="U1060" s="7"/>
      <c r="V1060" s="10"/>
      <c r="W1060" s="11"/>
      <c r="X1060" s="10"/>
    </row>
    <row r="1061" spans="1:24" ht="15.6">
      <c r="A1061" s="4">
        <v>397</v>
      </c>
      <c r="B1061" s="5">
        <v>46184</v>
      </c>
      <c r="C1061" s="1">
        <f t="shared" si="32"/>
        <v>2026</v>
      </c>
      <c r="D1061" s="1" t="str">
        <f>"Q" &amp;ROUNDUP(MONTH(SalesDataTable[[#This Row],[Order Date]])/3,0)</f>
        <v>Q2</v>
      </c>
      <c r="E1061" s="1">
        <f t="shared" si="33"/>
        <v>6</v>
      </c>
      <c r="F1061" s="1" t="str">
        <f>TEXT(SalesDataTable[[#This Row],[Order Date]],"MMM")</f>
        <v>Jun</v>
      </c>
      <c r="G1061" s="6" t="s">
        <v>37</v>
      </c>
      <c r="H1061" s="6" t="s">
        <v>50</v>
      </c>
      <c r="I1061" s="6" t="s">
        <v>19</v>
      </c>
      <c r="J1061" s="6" t="s">
        <v>33</v>
      </c>
      <c r="K1061" s="6" t="s">
        <v>40</v>
      </c>
      <c r="L1061" s="6" t="s">
        <v>68</v>
      </c>
      <c r="M1061" s="11">
        <v>2</v>
      </c>
      <c r="N1061" s="8">
        <v>121.19</v>
      </c>
      <c r="O1061" s="9">
        <v>0.05</v>
      </c>
      <c r="P1061" s="8">
        <v>58.91</v>
      </c>
      <c r="Q1061" s="8">
        <v>230.261</v>
      </c>
      <c r="R1061" s="8">
        <v>117.82</v>
      </c>
      <c r="S1061" s="8">
        <v>112.441</v>
      </c>
      <c r="T1061" s="10">
        <v>0.48831977625390321</v>
      </c>
      <c r="U1061" s="7"/>
      <c r="V1061" s="10"/>
      <c r="W1061" s="11"/>
      <c r="X1061" s="10"/>
    </row>
    <row r="1062" spans="1:24" ht="15.6">
      <c r="A1062" s="4">
        <v>763</v>
      </c>
      <c r="B1062" s="5">
        <v>46184</v>
      </c>
      <c r="C1062" s="1">
        <f t="shared" si="32"/>
        <v>2026</v>
      </c>
      <c r="D1062" s="1" t="str">
        <f>"Q" &amp;ROUNDUP(MONTH(SalesDataTable[[#This Row],[Order Date]])/3,0)</f>
        <v>Q2</v>
      </c>
      <c r="E1062" s="1">
        <f t="shared" si="33"/>
        <v>6</v>
      </c>
      <c r="F1062" s="1" t="str">
        <f>TEXT(SalesDataTable[[#This Row],[Order Date]],"MMM")</f>
        <v>Jun</v>
      </c>
      <c r="G1062" s="6" t="s">
        <v>37</v>
      </c>
      <c r="H1062" s="6" t="s">
        <v>64</v>
      </c>
      <c r="I1062" s="6" t="s">
        <v>36</v>
      </c>
      <c r="J1062" s="6" t="s">
        <v>30</v>
      </c>
      <c r="K1062" s="6" t="s">
        <v>26</v>
      </c>
      <c r="L1062" s="6" t="s">
        <v>54</v>
      </c>
      <c r="M1062" s="11">
        <v>1</v>
      </c>
      <c r="N1062" s="8">
        <v>154.09</v>
      </c>
      <c r="O1062" s="9">
        <v>0</v>
      </c>
      <c r="P1062" s="8">
        <v>77.37</v>
      </c>
      <c r="Q1062" s="8">
        <v>154.09</v>
      </c>
      <c r="R1062" s="8">
        <v>77.37</v>
      </c>
      <c r="S1062" s="8">
        <v>76.72</v>
      </c>
      <c r="T1062" s="10">
        <v>0.49789084301382308</v>
      </c>
      <c r="U1062" s="7"/>
      <c r="V1062" s="10"/>
      <c r="W1062" s="11"/>
      <c r="X1062" s="10"/>
    </row>
    <row r="1063" spans="1:24" ht="15.6">
      <c r="A1063" s="4">
        <v>1059</v>
      </c>
      <c r="B1063" s="5">
        <v>46184</v>
      </c>
      <c r="C1063" s="1">
        <f t="shared" si="32"/>
        <v>2026</v>
      </c>
      <c r="D1063" s="1" t="str">
        <f>"Q" &amp;ROUNDUP(MONTH(SalesDataTable[[#This Row],[Order Date]])/3,0)</f>
        <v>Q2</v>
      </c>
      <c r="E1063" s="1">
        <f t="shared" si="33"/>
        <v>6</v>
      </c>
      <c r="F1063" s="1" t="str">
        <f>TEXT(SalesDataTable[[#This Row],[Order Date]],"MMM")</f>
        <v>Jun</v>
      </c>
      <c r="G1063" s="6" t="s">
        <v>17</v>
      </c>
      <c r="H1063" s="6" t="s">
        <v>18</v>
      </c>
      <c r="I1063" s="6" t="s">
        <v>19</v>
      </c>
      <c r="J1063" s="6" t="s">
        <v>30</v>
      </c>
      <c r="K1063" s="6" t="s">
        <v>21</v>
      </c>
      <c r="L1063" s="6" t="s">
        <v>22</v>
      </c>
      <c r="M1063" s="11">
        <v>1</v>
      </c>
      <c r="N1063" s="8">
        <v>80.64</v>
      </c>
      <c r="O1063" s="9">
        <v>0.05</v>
      </c>
      <c r="P1063" s="8">
        <v>43.85</v>
      </c>
      <c r="Q1063" s="8">
        <v>76.60799999999999</v>
      </c>
      <c r="R1063" s="8">
        <v>43.85</v>
      </c>
      <c r="S1063" s="8">
        <v>32.757999999999988</v>
      </c>
      <c r="T1063" s="10">
        <v>0.42760547201336668</v>
      </c>
      <c r="U1063" s="7"/>
      <c r="V1063" s="10"/>
      <c r="W1063" s="11"/>
      <c r="X1063" s="10"/>
    </row>
    <row r="1064" spans="1:24" ht="15.6">
      <c r="A1064" s="4">
        <v>1332</v>
      </c>
      <c r="B1064" s="5">
        <v>46184</v>
      </c>
      <c r="C1064" s="1">
        <f t="shared" si="32"/>
        <v>2026</v>
      </c>
      <c r="D1064" s="1" t="str">
        <f>"Q" &amp;ROUNDUP(MONTH(SalesDataTable[[#This Row],[Order Date]])/3,0)</f>
        <v>Q2</v>
      </c>
      <c r="E1064" s="1">
        <f t="shared" si="33"/>
        <v>6</v>
      </c>
      <c r="F1064" s="1" t="str">
        <f>TEXT(SalesDataTable[[#This Row],[Order Date]],"MMM")</f>
        <v>Jun</v>
      </c>
      <c r="G1064" s="6" t="s">
        <v>23</v>
      </c>
      <c r="H1064" s="6" t="s">
        <v>60</v>
      </c>
      <c r="I1064" s="6" t="s">
        <v>45</v>
      </c>
      <c r="J1064" s="6" t="s">
        <v>20</v>
      </c>
      <c r="K1064" s="6" t="s">
        <v>26</v>
      </c>
      <c r="L1064" s="6" t="s">
        <v>27</v>
      </c>
      <c r="M1064" s="11">
        <v>1</v>
      </c>
      <c r="N1064" s="8">
        <v>94.01</v>
      </c>
      <c r="O1064" s="9">
        <v>0.15</v>
      </c>
      <c r="P1064" s="8">
        <v>46.12</v>
      </c>
      <c r="Q1064" s="8">
        <v>79.908500000000004</v>
      </c>
      <c r="R1064" s="8">
        <v>46.12</v>
      </c>
      <c r="S1064" s="8">
        <v>33.788500000000006</v>
      </c>
      <c r="T1064" s="10">
        <v>0.42283987310486376</v>
      </c>
      <c r="U1064" s="7"/>
      <c r="V1064" s="10"/>
      <c r="W1064" s="11"/>
      <c r="X1064" s="10"/>
    </row>
    <row r="1065" spans="1:24" ht="15.6">
      <c r="A1065" s="4">
        <v>1447</v>
      </c>
      <c r="B1065" s="5">
        <v>46184</v>
      </c>
      <c r="C1065" s="1">
        <f t="shared" si="32"/>
        <v>2026</v>
      </c>
      <c r="D1065" s="1" t="str">
        <f>"Q" &amp;ROUNDUP(MONTH(SalesDataTable[[#This Row],[Order Date]])/3,0)</f>
        <v>Q2</v>
      </c>
      <c r="E1065" s="1">
        <f t="shared" si="33"/>
        <v>6</v>
      </c>
      <c r="F1065" s="1" t="str">
        <f>TEXT(SalesDataTable[[#This Row],[Order Date]],"MMM")</f>
        <v>Jun</v>
      </c>
      <c r="G1065" s="6" t="s">
        <v>23</v>
      </c>
      <c r="H1065" s="6" t="s">
        <v>44</v>
      </c>
      <c r="I1065" s="6" t="s">
        <v>19</v>
      </c>
      <c r="J1065" s="6" t="s">
        <v>20</v>
      </c>
      <c r="K1065" s="6" t="s">
        <v>21</v>
      </c>
      <c r="L1065" s="6" t="s">
        <v>39</v>
      </c>
      <c r="M1065" s="11">
        <v>1</v>
      </c>
      <c r="N1065" s="8">
        <v>51.09</v>
      </c>
      <c r="O1065" s="9">
        <v>0</v>
      </c>
      <c r="P1065" s="8">
        <v>22.78</v>
      </c>
      <c r="Q1065" s="8">
        <v>51.09</v>
      </c>
      <c r="R1065" s="8">
        <v>22.78</v>
      </c>
      <c r="S1065" s="8">
        <v>28.310000000000002</v>
      </c>
      <c r="T1065" s="10">
        <v>0.55412018007437858</v>
      </c>
      <c r="U1065" s="7"/>
      <c r="V1065" s="10"/>
      <c r="W1065" s="11"/>
      <c r="X1065" s="10"/>
    </row>
    <row r="1066" spans="1:24" ht="15.6">
      <c r="A1066" s="4">
        <v>2990</v>
      </c>
      <c r="B1066" s="5">
        <v>46184</v>
      </c>
      <c r="C1066" s="1">
        <f t="shared" si="32"/>
        <v>2026</v>
      </c>
      <c r="D1066" s="1" t="str">
        <f>"Q" &amp;ROUNDUP(MONTH(SalesDataTable[[#This Row],[Order Date]])/3,0)</f>
        <v>Q2</v>
      </c>
      <c r="E1066" s="1">
        <f t="shared" si="33"/>
        <v>6</v>
      </c>
      <c r="F1066" s="1" t="str">
        <f>TEXT(SalesDataTable[[#This Row],[Order Date]],"MMM")</f>
        <v>Jun</v>
      </c>
      <c r="G1066" s="6" t="s">
        <v>23</v>
      </c>
      <c r="H1066" s="6" t="s">
        <v>44</v>
      </c>
      <c r="I1066" s="6" t="s">
        <v>45</v>
      </c>
      <c r="J1066" s="6" t="s">
        <v>20</v>
      </c>
      <c r="K1066" s="6" t="s">
        <v>26</v>
      </c>
      <c r="L1066" s="6" t="s">
        <v>34</v>
      </c>
      <c r="M1066" s="11">
        <v>1</v>
      </c>
      <c r="N1066" s="8">
        <v>146.66</v>
      </c>
      <c r="O1066" s="9">
        <v>0</v>
      </c>
      <c r="P1066" s="8">
        <v>78.709999999999994</v>
      </c>
      <c r="Q1066" s="8">
        <v>146.66</v>
      </c>
      <c r="R1066" s="8">
        <v>78.709999999999994</v>
      </c>
      <c r="S1066" s="8">
        <v>67.95</v>
      </c>
      <c r="T1066" s="10">
        <v>0.4633165143870176</v>
      </c>
      <c r="U1066" s="7"/>
      <c r="V1066" s="10"/>
      <c r="W1066" s="11"/>
      <c r="X1066" s="10"/>
    </row>
    <row r="1067" spans="1:24" ht="15.6">
      <c r="A1067" s="4">
        <v>3769</v>
      </c>
      <c r="B1067" s="5">
        <v>46184</v>
      </c>
      <c r="C1067" s="1">
        <f t="shared" si="32"/>
        <v>2026</v>
      </c>
      <c r="D1067" s="1" t="str">
        <f>"Q" &amp;ROUNDUP(MONTH(SalesDataTable[[#This Row],[Order Date]])/3,0)</f>
        <v>Q2</v>
      </c>
      <c r="E1067" s="1">
        <f t="shared" si="33"/>
        <v>6</v>
      </c>
      <c r="F1067" s="1" t="str">
        <f>TEXT(SalesDataTable[[#This Row],[Order Date]],"MMM")</f>
        <v>Jun</v>
      </c>
      <c r="G1067" s="6" t="s">
        <v>23</v>
      </c>
      <c r="H1067" s="6" t="s">
        <v>60</v>
      </c>
      <c r="I1067" s="6" t="s">
        <v>36</v>
      </c>
      <c r="J1067" s="6" t="s">
        <v>30</v>
      </c>
      <c r="K1067" s="6" t="s">
        <v>40</v>
      </c>
      <c r="L1067" s="6" t="s">
        <v>46</v>
      </c>
      <c r="M1067" s="11">
        <v>2</v>
      </c>
      <c r="N1067" s="8">
        <v>199.03</v>
      </c>
      <c r="O1067" s="9">
        <v>0</v>
      </c>
      <c r="P1067" s="8">
        <v>104.7</v>
      </c>
      <c r="Q1067" s="8">
        <v>398.06</v>
      </c>
      <c r="R1067" s="8">
        <v>209.4</v>
      </c>
      <c r="S1067" s="8">
        <v>188.66</v>
      </c>
      <c r="T1067" s="10">
        <v>0.47394865095714211</v>
      </c>
      <c r="U1067" s="7"/>
      <c r="V1067" s="10"/>
      <c r="W1067" s="11"/>
      <c r="X1067" s="10"/>
    </row>
    <row r="1068" spans="1:24" ht="15.6">
      <c r="A1068" s="4">
        <v>4152</v>
      </c>
      <c r="B1068" s="5">
        <v>46184</v>
      </c>
      <c r="C1068" s="1">
        <f t="shared" si="32"/>
        <v>2026</v>
      </c>
      <c r="D1068" s="1" t="str">
        <f>"Q" &amp;ROUNDUP(MONTH(SalesDataTable[[#This Row],[Order Date]])/3,0)</f>
        <v>Q2</v>
      </c>
      <c r="E1068" s="1">
        <f t="shared" si="33"/>
        <v>6</v>
      </c>
      <c r="F1068" s="1" t="str">
        <f>TEXT(SalesDataTable[[#This Row],[Order Date]],"MMM")</f>
        <v>Jun</v>
      </c>
      <c r="G1068" s="6" t="s">
        <v>28</v>
      </c>
      <c r="H1068" s="6" t="s">
        <v>29</v>
      </c>
      <c r="I1068" s="6" t="s">
        <v>19</v>
      </c>
      <c r="J1068" s="6" t="s">
        <v>20</v>
      </c>
      <c r="K1068" s="6" t="s">
        <v>21</v>
      </c>
      <c r="L1068" s="6" t="s">
        <v>43</v>
      </c>
      <c r="M1068" s="11">
        <v>5</v>
      </c>
      <c r="N1068" s="8">
        <v>41.18</v>
      </c>
      <c r="O1068" s="9">
        <v>0.05</v>
      </c>
      <c r="P1068" s="8">
        <v>16.87</v>
      </c>
      <c r="Q1068" s="8">
        <v>195.60499999999999</v>
      </c>
      <c r="R1068" s="8">
        <v>84.350000000000009</v>
      </c>
      <c r="S1068" s="8">
        <v>111.25499999999998</v>
      </c>
      <c r="T1068" s="10">
        <v>0.56877380435060443</v>
      </c>
      <c r="U1068" s="7"/>
      <c r="V1068" s="10"/>
      <c r="W1068" s="11"/>
      <c r="X1068" s="10"/>
    </row>
    <row r="1069" spans="1:24" ht="15.6">
      <c r="A1069" s="4">
        <v>4242</v>
      </c>
      <c r="B1069" s="5">
        <v>46184</v>
      </c>
      <c r="C1069" s="1">
        <f t="shared" si="32"/>
        <v>2026</v>
      </c>
      <c r="D1069" s="1" t="str">
        <f>"Q" &amp;ROUNDUP(MONTH(SalesDataTable[[#This Row],[Order Date]])/3,0)</f>
        <v>Q2</v>
      </c>
      <c r="E1069" s="1">
        <f t="shared" si="33"/>
        <v>6</v>
      </c>
      <c r="F1069" s="1" t="str">
        <f>TEXT(SalesDataTable[[#This Row],[Order Date]],"MMM")</f>
        <v>Jun</v>
      </c>
      <c r="G1069" s="6" t="s">
        <v>23</v>
      </c>
      <c r="H1069" s="6" t="s">
        <v>60</v>
      </c>
      <c r="I1069" s="6" t="s">
        <v>36</v>
      </c>
      <c r="J1069" s="6" t="s">
        <v>33</v>
      </c>
      <c r="K1069" s="6" t="s">
        <v>26</v>
      </c>
      <c r="L1069" s="6" t="s">
        <v>34</v>
      </c>
      <c r="M1069" s="11">
        <v>2</v>
      </c>
      <c r="N1069" s="8">
        <v>141.18</v>
      </c>
      <c r="O1069" s="9">
        <v>0</v>
      </c>
      <c r="P1069" s="8">
        <v>78.66</v>
      </c>
      <c r="Q1069" s="8">
        <v>282.36</v>
      </c>
      <c r="R1069" s="8">
        <v>157.32</v>
      </c>
      <c r="S1069" s="8">
        <v>125.04000000000002</v>
      </c>
      <c r="T1069" s="10">
        <v>0.44283892902677441</v>
      </c>
      <c r="U1069" s="7"/>
      <c r="V1069" s="10"/>
      <c r="W1069" s="11"/>
      <c r="X1069" s="10"/>
    </row>
    <row r="1070" spans="1:24" ht="15.6">
      <c r="A1070" s="4">
        <v>4780</v>
      </c>
      <c r="B1070" s="5">
        <v>46184</v>
      </c>
      <c r="C1070" s="1">
        <f t="shared" si="32"/>
        <v>2026</v>
      </c>
      <c r="D1070" s="1" t="str">
        <f>"Q" &amp;ROUNDUP(MONTH(SalesDataTable[[#This Row],[Order Date]])/3,0)</f>
        <v>Q2</v>
      </c>
      <c r="E1070" s="1">
        <f t="shared" si="33"/>
        <v>6</v>
      </c>
      <c r="F1070" s="1" t="str">
        <f>TEXT(SalesDataTable[[#This Row],[Order Date]],"MMM")</f>
        <v>Jun</v>
      </c>
      <c r="G1070" s="6" t="s">
        <v>23</v>
      </c>
      <c r="H1070" s="6" t="s">
        <v>60</v>
      </c>
      <c r="I1070" s="6" t="s">
        <v>36</v>
      </c>
      <c r="J1070" s="6" t="s">
        <v>20</v>
      </c>
      <c r="K1070" s="6" t="s">
        <v>21</v>
      </c>
      <c r="L1070" s="6" t="s">
        <v>22</v>
      </c>
      <c r="M1070" s="11">
        <v>1</v>
      </c>
      <c r="N1070" s="8">
        <v>82.47</v>
      </c>
      <c r="O1070" s="9">
        <v>0.1</v>
      </c>
      <c r="P1070" s="8">
        <v>42.73</v>
      </c>
      <c r="Q1070" s="8">
        <v>74.222999999999999</v>
      </c>
      <c r="R1070" s="8">
        <v>42.73</v>
      </c>
      <c r="S1070" s="8">
        <v>31.493000000000002</v>
      </c>
      <c r="T1070" s="10">
        <v>0.42430243994449163</v>
      </c>
      <c r="U1070" s="7"/>
      <c r="V1070" s="10"/>
      <c r="W1070" s="11"/>
      <c r="X1070" s="10"/>
    </row>
    <row r="1071" spans="1:24" ht="15.6">
      <c r="A1071" s="4">
        <v>63</v>
      </c>
      <c r="B1071" s="5">
        <v>46185</v>
      </c>
      <c r="C1071" s="1">
        <f t="shared" si="32"/>
        <v>2026</v>
      </c>
      <c r="D1071" s="1" t="str">
        <f>"Q" &amp;ROUNDUP(MONTH(SalesDataTable[[#This Row],[Order Date]])/3,0)</f>
        <v>Q2</v>
      </c>
      <c r="E1071" s="1">
        <f t="shared" si="33"/>
        <v>6</v>
      </c>
      <c r="F1071" s="1" t="str">
        <f>TEXT(SalesDataTable[[#This Row],[Order Date]],"MMM")</f>
        <v>Jun</v>
      </c>
      <c r="G1071" s="6" t="s">
        <v>23</v>
      </c>
      <c r="H1071" s="6" t="s">
        <v>24</v>
      </c>
      <c r="I1071" s="6" t="s">
        <v>45</v>
      </c>
      <c r="J1071" s="6" t="s">
        <v>20</v>
      </c>
      <c r="K1071" s="6" t="s">
        <v>31</v>
      </c>
      <c r="L1071" s="6" t="s">
        <v>65</v>
      </c>
      <c r="M1071" s="11">
        <v>1</v>
      </c>
      <c r="N1071" s="8">
        <v>166.91</v>
      </c>
      <c r="O1071" s="9">
        <v>0</v>
      </c>
      <c r="P1071" s="8">
        <v>85.58</v>
      </c>
      <c r="Q1071" s="8">
        <v>166.91</v>
      </c>
      <c r="R1071" s="8">
        <v>85.58</v>
      </c>
      <c r="S1071" s="8">
        <v>81.33</v>
      </c>
      <c r="T1071" s="10">
        <v>0.48726858786172189</v>
      </c>
      <c r="U1071" s="7"/>
      <c r="V1071" s="10"/>
      <c r="W1071" s="11"/>
      <c r="X1071" s="10"/>
    </row>
    <row r="1072" spans="1:24" ht="15.6">
      <c r="A1072" s="4">
        <v>190</v>
      </c>
      <c r="B1072" s="5">
        <v>46185</v>
      </c>
      <c r="C1072" s="1">
        <f t="shared" si="32"/>
        <v>2026</v>
      </c>
      <c r="D1072" s="1" t="str">
        <f>"Q" &amp;ROUNDUP(MONTH(SalesDataTable[[#This Row],[Order Date]])/3,0)</f>
        <v>Q2</v>
      </c>
      <c r="E1072" s="1">
        <f t="shared" si="33"/>
        <v>6</v>
      </c>
      <c r="F1072" s="1" t="str">
        <f>TEXT(SalesDataTable[[#This Row],[Order Date]],"MMM")</f>
        <v>Jun</v>
      </c>
      <c r="G1072" s="6" t="s">
        <v>17</v>
      </c>
      <c r="H1072" s="6" t="s">
        <v>18</v>
      </c>
      <c r="I1072" s="6" t="s">
        <v>36</v>
      </c>
      <c r="J1072" s="6" t="s">
        <v>33</v>
      </c>
      <c r="K1072" s="6" t="s">
        <v>31</v>
      </c>
      <c r="L1072" s="6" t="s">
        <v>49</v>
      </c>
      <c r="M1072" s="11">
        <v>1</v>
      </c>
      <c r="N1072" s="8">
        <v>45.99</v>
      </c>
      <c r="O1072" s="9">
        <v>0</v>
      </c>
      <c r="P1072" s="8">
        <v>18.579999999999998</v>
      </c>
      <c r="Q1072" s="8">
        <v>45.99</v>
      </c>
      <c r="R1072" s="8">
        <v>18.579999999999998</v>
      </c>
      <c r="S1072" s="8">
        <v>27.410000000000004</v>
      </c>
      <c r="T1072" s="10">
        <v>0.59599913024570561</v>
      </c>
      <c r="U1072" s="7"/>
      <c r="V1072" s="10"/>
      <c r="W1072" s="11"/>
      <c r="X1072" s="10"/>
    </row>
    <row r="1073" spans="1:24" ht="15.6">
      <c r="A1073" s="4">
        <v>268</v>
      </c>
      <c r="B1073" s="5">
        <v>46185</v>
      </c>
      <c r="C1073" s="1">
        <f t="shared" si="32"/>
        <v>2026</v>
      </c>
      <c r="D1073" s="1" t="str">
        <f>"Q" &amp;ROUNDUP(MONTH(SalesDataTable[[#This Row],[Order Date]])/3,0)</f>
        <v>Q2</v>
      </c>
      <c r="E1073" s="1">
        <f t="shared" si="33"/>
        <v>6</v>
      </c>
      <c r="F1073" s="1" t="str">
        <f>TEXT(SalesDataTable[[#This Row],[Order Date]],"MMM")</f>
        <v>Jun</v>
      </c>
      <c r="G1073" s="6" t="s">
        <v>37</v>
      </c>
      <c r="H1073" s="6" t="s">
        <v>64</v>
      </c>
      <c r="I1073" s="6" t="s">
        <v>36</v>
      </c>
      <c r="J1073" s="6" t="s">
        <v>33</v>
      </c>
      <c r="K1073" s="6" t="s">
        <v>51</v>
      </c>
      <c r="L1073" s="6" t="s">
        <v>59</v>
      </c>
      <c r="M1073" s="11">
        <v>1</v>
      </c>
      <c r="N1073" s="8">
        <v>37.01</v>
      </c>
      <c r="O1073" s="9">
        <v>0.05</v>
      </c>
      <c r="P1073" s="8">
        <v>14.18</v>
      </c>
      <c r="Q1073" s="8">
        <v>35.159499999999994</v>
      </c>
      <c r="R1073" s="8">
        <v>14.18</v>
      </c>
      <c r="S1073" s="8">
        <v>20.979499999999994</v>
      </c>
      <c r="T1073" s="10">
        <v>0.59669506107879799</v>
      </c>
      <c r="U1073" s="7"/>
      <c r="V1073" s="10"/>
      <c r="W1073" s="11"/>
      <c r="X1073" s="10"/>
    </row>
    <row r="1074" spans="1:24" ht="15.6">
      <c r="A1074" s="4">
        <v>691</v>
      </c>
      <c r="B1074" s="5">
        <v>46185</v>
      </c>
      <c r="C1074" s="1">
        <f t="shared" si="32"/>
        <v>2026</v>
      </c>
      <c r="D1074" s="1" t="str">
        <f>"Q" &amp;ROUNDUP(MONTH(SalesDataTable[[#This Row],[Order Date]])/3,0)</f>
        <v>Q2</v>
      </c>
      <c r="E1074" s="1">
        <f t="shared" si="33"/>
        <v>6</v>
      </c>
      <c r="F1074" s="1" t="str">
        <f>TEXT(SalesDataTable[[#This Row],[Order Date]],"MMM")</f>
        <v>Jun</v>
      </c>
      <c r="G1074" s="6" t="s">
        <v>37</v>
      </c>
      <c r="H1074" s="6" t="s">
        <v>50</v>
      </c>
      <c r="I1074" s="6" t="s">
        <v>45</v>
      </c>
      <c r="J1074" s="6" t="s">
        <v>33</v>
      </c>
      <c r="K1074" s="6" t="s">
        <v>26</v>
      </c>
      <c r="L1074" s="6" t="s">
        <v>34</v>
      </c>
      <c r="M1074" s="11">
        <v>5</v>
      </c>
      <c r="N1074" s="8">
        <v>140.9</v>
      </c>
      <c r="O1074" s="9">
        <v>0</v>
      </c>
      <c r="P1074" s="8">
        <v>80.16</v>
      </c>
      <c r="Q1074" s="8">
        <v>704.5</v>
      </c>
      <c r="R1074" s="8">
        <v>400.79999999999995</v>
      </c>
      <c r="S1074" s="8">
        <v>303.70000000000005</v>
      </c>
      <c r="T1074" s="10">
        <v>0.43108587650816188</v>
      </c>
      <c r="U1074" s="7"/>
      <c r="V1074" s="10"/>
      <c r="W1074" s="11"/>
      <c r="X1074" s="10"/>
    </row>
    <row r="1075" spans="1:24" ht="15.6">
      <c r="A1075" s="4">
        <v>810</v>
      </c>
      <c r="B1075" s="5">
        <v>46185</v>
      </c>
      <c r="C1075" s="1">
        <f t="shared" si="32"/>
        <v>2026</v>
      </c>
      <c r="D1075" s="1" t="str">
        <f>"Q" &amp;ROUNDUP(MONTH(SalesDataTable[[#This Row],[Order Date]])/3,0)</f>
        <v>Q2</v>
      </c>
      <c r="E1075" s="1">
        <f t="shared" si="33"/>
        <v>6</v>
      </c>
      <c r="F1075" s="1" t="str">
        <f>TEXT(SalesDataTable[[#This Row],[Order Date]],"MMM")</f>
        <v>Jun</v>
      </c>
      <c r="G1075" s="6" t="s">
        <v>23</v>
      </c>
      <c r="H1075" s="6" t="s">
        <v>60</v>
      </c>
      <c r="I1075" s="6" t="s">
        <v>36</v>
      </c>
      <c r="J1075" s="6" t="s">
        <v>30</v>
      </c>
      <c r="K1075" s="6" t="s">
        <v>51</v>
      </c>
      <c r="L1075" s="6" t="s">
        <v>59</v>
      </c>
      <c r="M1075" s="11">
        <v>3</v>
      </c>
      <c r="N1075" s="8">
        <v>36.659999999999997</v>
      </c>
      <c r="O1075" s="9">
        <v>0</v>
      </c>
      <c r="P1075" s="8">
        <v>13.55</v>
      </c>
      <c r="Q1075" s="8">
        <v>109.97999999999999</v>
      </c>
      <c r="R1075" s="8">
        <v>40.650000000000006</v>
      </c>
      <c r="S1075" s="8">
        <v>69.329999999999984</v>
      </c>
      <c r="T1075" s="10">
        <v>0.63038734315330047</v>
      </c>
      <c r="U1075" s="7"/>
      <c r="V1075" s="10"/>
      <c r="W1075" s="11"/>
      <c r="X1075" s="10"/>
    </row>
    <row r="1076" spans="1:24" ht="15.6">
      <c r="A1076" s="4">
        <v>855</v>
      </c>
      <c r="B1076" s="5">
        <v>46185</v>
      </c>
      <c r="C1076" s="1">
        <f t="shared" si="32"/>
        <v>2026</v>
      </c>
      <c r="D1076" s="1" t="str">
        <f>"Q" &amp;ROUNDUP(MONTH(SalesDataTable[[#This Row],[Order Date]])/3,0)</f>
        <v>Q2</v>
      </c>
      <c r="E1076" s="1">
        <f t="shared" si="33"/>
        <v>6</v>
      </c>
      <c r="F1076" s="1" t="str">
        <f>TEXT(SalesDataTable[[#This Row],[Order Date]],"MMM")</f>
        <v>Jun</v>
      </c>
      <c r="G1076" s="6" t="s">
        <v>23</v>
      </c>
      <c r="H1076" s="6" t="s">
        <v>44</v>
      </c>
      <c r="I1076" s="6" t="s">
        <v>19</v>
      </c>
      <c r="J1076" s="6" t="s">
        <v>33</v>
      </c>
      <c r="K1076" s="6" t="s">
        <v>31</v>
      </c>
      <c r="L1076" s="6" t="s">
        <v>32</v>
      </c>
      <c r="M1076" s="11">
        <v>1</v>
      </c>
      <c r="N1076" s="8">
        <v>36.299999999999997</v>
      </c>
      <c r="O1076" s="9">
        <v>0.1</v>
      </c>
      <c r="P1076" s="8">
        <v>13.69</v>
      </c>
      <c r="Q1076" s="8">
        <v>32.67</v>
      </c>
      <c r="R1076" s="8">
        <v>13.69</v>
      </c>
      <c r="S1076" s="8">
        <v>18.980000000000004</v>
      </c>
      <c r="T1076" s="10">
        <v>0.58096112641567199</v>
      </c>
      <c r="U1076" s="7"/>
      <c r="V1076" s="10"/>
      <c r="W1076" s="11"/>
      <c r="X1076" s="10"/>
    </row>
    <row r="1077" spans="1:24" ht="15.6">
      <c r="A1077" s="4">
        <v>1612</v>
      </c>
      <c r="B1077" s="5">
        <v>46185</v>
      </c>
      <c r="C1077" s="1">
        <f t="shared" si="32"/>
        <v>2026</v>
      </c>
      <c r="D1077" s="1" t="str">
        <f>"Q" &amp;ROUNDUP(MONTH(SalesDataTable[[#This Row],[Order Date]])/3,0)</f>
        <v>Q2</v>
      </c>
      <c r="E1077" s="1">
        <f t="shared" si="33"/>
        <v>6</v>
      </c>
      <c r="F1077" s="1" t="str">
        <f>TEXT(SalesDataTable[[#This Row],[Order Date]],"MMM")</f>
        <v>Jun</v>
      </c>
      <c r="G1077" s="6" t="s">
        <v>28</v>
      </c>
      <c r="H1077" s="6" t="s">
        <v>69</v>
      </c>
      <c r="I1077" s="6" t="s">
        <v>19</v>
      </c>
      <c r="J1077" s="6" t="s">
        <v>30</v>
      </c>
      <c r="K1077" s="6" t="s">
        <v>40</v>
      </c>
      <c r="L1077" s="6" t="s">
        <v>68</v>
      </c>
      <c r="M1077" s="11">
        <v>2</v>
      </c>
      <c r="N1077" s="8">
        <v>120.64</v>
      </c>
      <c r="O1077" s="9">
        <v>0</v>
      </c>
      <c r="P1077" s="8">
        <v>61.66</v>
      </c>
      <c r="Q1077" s="8">
        <v>241.28</v>
      </c>
      <c r="R1077" s="8">
        <v>123.32</v>
      </c>
      <c r="S1077" s="8">
        <v>117.96000000000001</v>
      </c>
      <c r="T1077" s="10">
        <v>0.48889257294429711</v>
      </c>
      <c r="U1077" s="7"/>
      <c r="V1077" s="10"/>
      <c r="W1077" s="11"/>
      <c r="X1077" s="10"/>
    </row>
    <row r="1078" spans="1:24" ht="15.6">
      <c r="A1078" s="4">
        <v>1704</v>
      </c>
      <c r="B1078" s="5">
        <v>46185</v>
      </c>
      <c r="C1078" s="1">
        <f t="shared" si="32"/>
        <v>2026</v>
      </c>
      <c r="D1078" s="1" t="str">
        <f>"Q" &amp;ROUNDUP(MONTH(SalesDataTable[[#This Row],[Order Date]])/3,0)</f>
        <v>Q2</v>
      </c>
      <c r="E1078" s="1">
        <f t="shared" si="33"/>
        <v>6</v>
      </c>
      <c r="F1078" s="1" t="str">
        <f>TEXT(SalesDataTable[[#This Row],[Order Date]],"MMM")</f>
        <v>Jun</v>
      </c>
      <c r="G1078" s="6" t="s">
        <v>28</v>
      </c>
      <c r="H1078" s="6" t="s">
        <v>69</v>
      </c>
      <c r="I1078" s="6" t="s">
        <v>19</v>
      </c>
      <c r="J1078" s="6" t="s">
        <v>20</v>
      </c>
      <c r="K1078" s="6" t="s">
        <v>31</v>
      </c>
      <c r="L1078" s="6" t="s">
        <v>49</v>
      </c>
      <c r="M1078" s="11">
        <v>1</v>
      </c>
      <c r="N1078" s="8">
        <v>47.07</v>
      </c>
      <c r="O1078" s="9">
        <v>0</v>
      </c>
      <c r="P1078" s="8">
        <v>18.7</v>
      </c>
      <c r="Q1078" s="8">
        <v>47.07</v>
      </c>
      <c r="R1078" s="8">
        <v>18.7</v>
      </c>
      <c r="S1078" s="8">
        <v>28.37</v>
      </c>
      <c r="T1078" s="10">
        <v>0.60271935415338862</v>
      </c>
      <c r="U1078" s="7"/>
      <c r="V1078" s="10"/>
      <c r="W1078" s="11"/>
      <c r="X1078" s="10"/>
    </row>
    <row r="1079" spans="1:24" ht="15.6">
      <c r="A1079" s="4">
        <v>1857</v>
      </c>
      <c r="B1079" s="5">
        <v>46185</v>
      </c>
      <c r="C1079" s="1">
        <f t="shared" si="32"/>
        <v>2026</v>
      </c>
      <c r="D1079" s="1" t="str">
        <f>"Q" &amp;ROUNDUP(MONTH(SalesDataTable[[#This Row],[Order Date]])/3,0)</f>
        <v>Q2</v>
      </c>
      <c r="E1079" s="1">
        <f t="shared" si="33"/>
        <v>6</v>
      </c>
      <c r="F1079" s="1" t="str">
        <f>TEXT(SalesDataTable[[#This Row],[Order Date]],"MMM")</f>
        <v>Jun</v>
      </c>
      <c r="G1079" s="6" t="s">
        <v>28</v>
      </c>
      <c r="H1079" s="6" t="s">
        <v>35</v>
      </c>
      <c r="I1079" s="6" t="s">
        <v>45</v>
      </c>
      <c r="J1079" s="6" t="s">
        <v>33</v>
      </c>
      <c r="K1079" s="6" t="s">
        <v>26</v>
      </c>
      <c r="L1079" s="6" t="s">
        <v>54</v>
      </c>
      <c r="M1079" s="11">
        <v>2</v>
      </c>
      <c r="N1079" s="8">
        <v>154.94</v>
      </c>
      <c r="O1079" s="9">
        <v>0.05</v>
      </c>
      <c r="P1079" s="8">
        <v>77.260000000000005</v>
      </c>
      <c r="Q1079" s="8">
        <v>294.38599999999997</v>
      </c>
      <c r="R1079" s="8">
        <v>154.52000000000001</v>
      </c>
      <c r="S1079" s="8">
        <v>139.86599999999996</v>
      </c>
      <c r="T1079" s="10">
        <v>0.47511090880680457</v>
      </c>
      <c r="U1079" s="7"/>
      <c r="V1079" s="10"/>
      <c r="W1079" s="11"/>
      <c r="X1079" s="10"/>
    </row>
    <row r="1080" spans="1:24" ht="15.6">
      <c r="A1080" s="4">
        <v>1888</v>
      </c>
      <c r="B1080" s="5">
        <v>46185</v>
      </c>
      <c r="C1080" s="1">
        <f t="shared" si="32"/>
        <v>2026</v>
      </c>
      <c r="D1080" s="1" t="str">
        <f>"Q" &amp;ROUNDUP(MONTH(SalesDataTable[[#This Row],[Order Date]])/3,0)</f>
        <v>Q2</v>
      </c>
      <c r="E1080" s="1">
        <f t="shared" si="33"/>
        <v>6</v>
      </c>
      <c r="F1080" s="1" t="str">
        <f>TEXT(SalesDataTable[[#This Row],[Order Date]],"MMM")</f>
        <v>Jun</v>
      </c>
      <c r="G1080" s="6" t="s">
        <v>23</v>
      </c>
      <c r="H1080" s="6" t="s">
        <v>60</v>
      </c>
      <c r="I1080" s="6" t="s">
        <v>19</v>
      </c>
      <c r="J1080" s="6" t="s">
        <v>20</v>
      </c>
      <c r="K1080" s="6" t="s">
        <v>31</v>
      </c>
      <c r="L1080" s="6" t="s">
        <v>49</v>
      </c>
      <c r="M1080" s="11">
        <v>1</v>
      </c>
      <c r="N1080" s="8">
        <v>45.97</v>
      </c>
      <c r="O1080" s="9">
        <v>0.05</v>
      </c>
      <c r="P1080" s="8">
        <v>18.41</v>
      </c>
      <c r="Q1080" s="8">
        <v>43.671499999999995</v>
      </c>
      <c r="R1080" s="8">
        <v>18.41</v>
      </c>
      <c r="S1080" s="8">
        <v>25.261499999999995</v>
      </c>
      <c r="T1080" s="10">
        <v>0.57844360738696854</v>
      </c>
      <c r="U1080" s="7"/>
      <c r="V1080" s="10"/>
      <c r="W1080" s="11"/>
      <c r="X1080" s="10"/>
    </row>
    <row r="1081" spans="1:24" ht="15.6">
      <c r="A1081" s="4">
        <v>2683</v>
      </c>
      <c r="B1081" s="5">
        <v>46185</v>
      </c>
      <c r="C1081" s="1">
        <f t="shared" si="32"/>
        <v>2026</v>
      </c>
      <c r="D1081" s="1" t="str">
        <f>"Q" &amp;ROUNDUP(MONTH(SalesDataTable[[#This Row],[Order Date]])/3,0)</f>
        <v>Q2</v>
      </c>
      <c r="E1081" s="1">
        <f t="shared" si="33"/>
        <v>6</v>
      </c>
      <c r="F1081" s="1" t="str">
        <f>TEXT(SalesDataTable[[#This Row],[Order Date]],"MMM")</f>
        <v>Jun</v>
      </c>
      <c r="G1081" s="6" t="s">
        <v>37</v>
      </c>
      <c r="H1081" s="6" t="s">
        <v>50</v>
      </c>
      <c r="I1081" s="6" t="s">
        <v>19</v>
      </c>
      <c r="J1081" s="6" t="s">
        <v>20</v>
      </c>
      <c r="K1081" s="6" t="s">
        <v>40</v>
      </c>
      <c r="L1081" s="6" t="s">
        <v>46</v>
      </c>
      <c r="M1081" s="11">
        <v>1</v>
      </c>
      <c r="N1081" s="8">
        <v>198.64</v>
      </c>
      <c r="O1081" s="9">
        <v>0.05</v>
      </c>
      <c r="P1081" s="8">
        <v>101.89</v>
      </c>
      <c r="Q1081" s="8">
        <v>188.70799999999997</v>
      </c>
      <c r="R1081" s="8">
        <v>101.89</v>
      </c>
      <c r="S1081" s="8">
        <v>86.817999999999969</v>
      </c>
      <c r="T1081" s="10">
        <v>0.46006528605040581</v>
      </c>
      <c r="U1081" s="7"/>
      <c r="V1081" s="10"/>
      <c r="W1081" s="11"/>
      <c r="X1081" s="10"/>
    </row>
    <row r="1082" spans="1:24" ht="15.6">
      <c r="A1082" s="4">
        <v>4211</v>
      </c>
      <c r="B1082" s="5">
        <v>46185</v>
      </c>
      <c r="C1082" s="1">
        <f t="shared" si="32"/>
        <v>2026</v>
      </c>
      <c r="D1082" s="1" t="str">
        <f>"Q" &amp;ROUNDUP(MONTH(SalesDataTable[[#This Row],[Order Date]])/3,0)</f>
        <v>Q2</v>
      </c>
      <c r="E1082" s="1">
        <f t="shared" si="33"/>
        <v>6</v>
      </c>
      <c r="F1082" s="1" t="str">
        <f>TEXT(SalesDataTable[[#This Row],[Order Date]],"MMM")</f>
        <v>Jun</v>
      </c>
      <c r="G1082" s="6" t="s">
        <v>28</v>
      </c>
      <c r="H1082" s="6" t="s">
        <v>35</v>
      </c>
      <c r="I1082" s="6" t="s">
        <v>19</v>
      </c>
      <c r="J1082" s="6" t="s">
        <v>30</v>
      </c>
      <c r="K1082" s="6" t="s">
        <v>31</v>
      </c>
      <c r="L1082" s="6" t="s">
        <v>65</v>
      </c>
      <c r="M1082" s="11">
        <v>5</v>
      </c>
      <c r="N1082" s="8">
        <v>168.57</v>
      </c>
      <c r="O1082" s="9">
        <v>0</v>
      </c>
      <c r="P1082" s="8">
        <v>88.65</v>
      </c>
      <c r="Q1082" s="8">
        <v>842.84999999999991</v>
      </c>
      <c r="R1082" s="8">
        <v>443.25</v>
      </c>
      <c r="S1082" s="8">
        <v>399.59999999999991</v>
      </c>
      <c r="T1082" s="10">
        <v>0.47410571276027758</v>
      </c>
      <c r="U1082" s="7"/>
      <c r="V1082" s="10"/>
      <c r="W1082" s="11"/>
      <c r="X1082" s="10"/>
    </row>
    <row r="1083" spans="1:24" ht="15.6">
      <c r="A1083" s="4">
        <v>4353</v>
      </c>
      <c r="B1083" s="5">
        <v>46185</v>
      </c>
      <c r="C1083" s="1">
        <f t="shared" si="32"/>
        <v>2026</v>
      </c>
      <c r="D1083" s="1" t="str">
        <f>"Q" &amp;ROUNDUP(MONTH(SalesDataTable[[#This Row],[Order Date]])/3,0)</f>
        <v>Q2</v>
      </c>
      <c r="E1083" s="1">
        <f t="shared" si="33"/>
        <v>6</v>
      </c>
      <c r="F1083" s="1" t="str">
        <f>TEXT(SalesDataTable[[#This Row],[Order Date]],"MMM")</f>
        <v>Jun</v>
      </c>
      <c r="G1083" s="6" t="s">
        <v>23</v>
      </c>
      <c r="H1083" s="6" t="s">
        <v>44</v>
      </c>
      <c r="I1083" s="6" t="s">
        <v>36</v>
      </c>
      <c r="J1083" s="6" t="s">
        <v>30</v>
      </c>
      <c r="K1083" s="6" t="s">
        <v>31</v>
      </c>
      <c r="L1083" s="6" t="s">
        <v>32</v>
      </c>
      <c r="M1083" s="11">
        <v>1</v>
      </c>
      <c r="N1083" s="8">
        <v>36.65</v>
      </c>
      <c r="O1083" s="9">
        <v>0</v>
      </c>
      <c r="P1083" s="8">
        <v>13.97</v>
      </c>
      <c r="Q1083" s="8">
        <v>36.65</v>
      </c>
      <c r="R1083" s="8">
        <v>13.97</v>
      </c>
      <c r="S1083" s="8">
        <v>22.68</v>
      </c>
      <c r="T1083" s="10">
        <v>0.61882673942701227</v>
      </c>
      <c r="U1083" s="7"/>
      <c r="V1083" s="10"/>
      <c r="W1083" s="11"/>
      <c r="X1083" s="10"/>
    </row>
    <row r="1084" spans="1:24" ht="15.6">
      <c r="A1084" s="4">
        <v>5020</v>
      </c>
      <c r="B1084" s="5">
        <v>46185</v>
      </c>
      <c r="C1084" s="1">
        <f t="shared" si="32"/>
        <v>2026</v>
      </c>
      <c r="D1084" s="1" t="str">
        <f>"Q" &amp;ROUNDUP(MONTH(SalesDataTable[[#This Row],[Order Date]])/3,0)</f>
        <v>Q2</v>
      </c>
      <c r="E1084" s="1">
        <f t="shared" si="33"/>
        <v>6</v>
      </c>
      <c r="F1084" s="1" t="str">
        <f>TEXT(SalesDataTable[[#This Row],[Order Date]],"MMM")</f>
        <v>Jun</v>
      </c>
      <c r="G1084" s="6" t="s">
        <v>28</v>
      </c>
      <c r="H1084" s="6" t="s">
        <v>42</v>
      </c>
      <c r="I1084" s="6" t="s">
        <v>36</v>
      </c>
      <c r="J1084" s="6" t="s">
        <v>20</v>
      </c>
      <c r="K1084" s="6" t="s">
        <v>31</v>
      </c>
      <c r="L1084" s="6" t="s">
        <v>32</v>
      </c>
      <c r="M1084" s="11">
        <v>2</v>
      </c>
      <c r="N1084" s="8">
        <v>35.450000000000003</v>
      </c>
      <c r="O1084" s="9">
        <v>0.05</v>
      </c>
      <c r="P1084" s="8">
        <v>13.39</v>
      </c>
      <c r="Q1084" s="8">
        <v>67.355000000000004</v>
      </c>
      <c r="R1084" s="8">
        <v>26.78</v>
      </c>
      <c r="S1084" s="8">
        <v>40.575000000000003</v>
      </c>
      <c r="T1084" s="10">
        <v>0.60240516665429444</v>
      </c>
      <c r="U1084" s="7"/>
      <c r="V1084" s="10"/>
      <c r="W1084" s="11"/>
      <c r="X1084" s="10"/>
    </row>
    <row r="1085" spans="1:24" ht="15.6">
      <c r="A1085" s="4">
        <v>564</v>
      </c>
      <c r="B1085" s="5">
        <v>46186</v>
      </c>
      <c r="C1085" s="1">
        <f t="shared" si="32"/>
        <v>2026</v>
      </c>
      <c r="D1085" s="1" t="str">
        <f>"Q" &amp;ROUNDUP(MONTH(SalesDataTable[[#This Row],[Order Date]])/3,0)</f>
        <v>Q2</v>
      </c>
      <c r="E1085" s="1">
        <f t="shared" si="33"/>
        <v>6</v>
      </c>
      <c r="F1085" s="1" t="str">
        <f>TEXT(SalesDataTable[[#This Row],[Order Date]],"MMM")</f>
        <v>Jun</v>
      </c>
      <c r="G1085" s="6" t="s">
        <v>28</v>
      </c>
      <c r="H1085" s="6" t="s">
        <v>42</v>
      </c>
      <c r="I1085" s="6" t="s">
        <v>36</v>
      </c>
      <c r="J1085" s="6" t="s">
        <v>30</v>
      </c>
      <c r="K1085" s="6" t="s">
        <v>31</v>
      </c>
      <c r="L1085" s="6" t="s">
        <v>49</v>
      </c>
      <c r="M1085" s="11">
        <v>3</v>
      </c>
      <c r="N1085" s="8">
        <v>45.82</v>
      </c>
      <c r="O1085" s="9">
        <v>0.1</v>
      </c>
      <c r="P1085" s="8">
        <v>18.61</v>
      </c>
      <c r="Q1085" s="8">
        <v>123.71400000000001</v>
      </c>
      <c r="R1085" s="8">
        <v>55.83</v>
      </c>
      <c r="S1085" s="8">
        <v>67.884000000000015</v>
      </c>
      <c r="T1085" s="10">
        <v>0.54871720258014456</v>
      </c>
      <c r="U1085" s="7"/>
      <c r="V1085" s="10"/>
      <c r="W1085" s="11"/>
      <c r="X1085" s="10"/>
    </row>
    <row r="1086" spans="1:24" ht="15.6">
      <c r="A1086" s="4">
        <v>736</v>
      </c>
      <c r="B1086" s="5">
        <v>46186</v>
      </c>
      <c r="C1086" s="1">
        <f t="shared" si="32"/>
        <v>2026</v>
      </c>
      <c r="D1086" s="1" t="str">
        <f>"Q" &amp;ROUNDUP(MONTH(SalesDataTable[[#This Row],[Order Date]])/3,0)</f>
        <v>Q2</v>
      </c>
      <c r="E1086" s="1">
        <f t="shared" si="33"/>
        <v>6</v>
      </c>
      <c r="F1086" s="1" t="str">
        <f>TEXT(SalesDataTable[[#This Row],[Order Date]],"MMM")</f>
        <v>Jun</v>
      </c>
      <c r="G1086" s="6" t="s">
        <v>37</v>
      </c>
      <c r="H1086" s="6" t="s">
        <v>64</v>
      </c>
      <c r="I1086" s="6" t="s">
        <v>36</v>
      </c>
      <c r="J1086" s="6" t="s">
        <v>33</v>
      </c>
      <c r="K1086" s="6" t="s">
        <v>26</v>
      </c>
      <c r="L1086" s="6" t="s">
        <v>54</v>
      </c>
      <c r="M1086" s="11">
        <v>1</v>
      </c>
      <c r="N1086" s="8">
        <v>152.78</v>
      </c>
      <c r="O1086" s="9">
        <v>0</v>
      </c>
      <c r="P1086" s="8">
        <v>78.540000000000006</v>
      </c>
      <c r="Q1086" s="8">
        <v>152.78</v>
      </c>
      <c r="R1086" s="8">
        <v>78.540000000000006</v>
      </c>
      <c r="S1086" s="8">
        <v>74.239999999999995</v>
      </c>
      <c r="T1086" s="10">
        <v>0.48592747741851022</v>
      </c>
      <c r="U1086" s="7"/>
      <c r="V1086" s="10"/>
      <c r="W1086" s="11"/>
      <c r="X1086" s="10"/>
    </row>
    <row r="1087" spans="1:24" ht="15.6">
      <c r="A1087" s="4">
        <v>1300</v>
      </c>
      <c r="B1087" s="5">
        <v>46186</v>
      </c>
      <c r="C1087" s="1">
        <f t="shared" si="32"/>
        <v>2026</v>
      </c>
      <c r="D1087" s="1" t="str">
        <f>"Q" &amp;ROUNDUP(MONTH(SalesDataTable[[#This Row],[Order Date]])/3,0)</f>
        <v>Q2</v>
      </c>
      <c r="E1087" s="1">
        <f t="shared" si="33"/>
        <v>6</v>
      </c>
      <c r="F1087" s="1" t="str">
        <f>TEXT(SalesDataTable[[#This Row],[Order Date]],"MMM")</f>
        <v>Jun</v>
      </c>
      <c r="G1087" s="6" t="s">
        <v>23</v>
      </c>
      <c r="H1087" s="6" t="s">
        <v>44</v>
      </c>
      <c r="I1087" s="6" t="s">
        <v>19</v>
      </c>
      <c r="J1087" s="6" t="s">
        <v>30</v>
      </c>
      <c r="K1087" s="6" t="s">
        <v>21</v>
      </c>
      <c r="L1087" s="6" t="s">
        <v>39</v>
      </c>
      <c r="M1087" s="11">
        <v>1</v>
      </c>
      <c r="N1087" s="8">
        <v>49.76</v>
      </c>
      <c r="O1087" s="9">
        <v>0.05</v>
      </c>
      <c r="P1087" s="8">
        <v>22.58</v>
      </c>
      <c r="Q1087" s="8">
        <v>47.271999999999998</v>
      </c>
      <c r="R1087" s="8">
        <v>22.58</v>
      </c>
      <c r="S1087" s="8">
        <v>24.692</v>
      </c>
      <c r="T1087" s="10">
        <v>0.52233880521238796</v>
      </c>
      <c r="U1087" s="7"/>
      <c r="V1087" s="10"/>
      <c r="W1087" s="11"/>
      <c r="X1087" s="10"/>
    </row>
    <row r="1088" spans="1:24" ht="15.6">
      <c r="A1088" s="4">
        <v>1948</v>
      </c>
      <c r="B1088" s="5">
        <v>46186</v>
      </c>
      <c r="C1088" s="1">
        <f t="shared" si="32"/>
        <v>2026</v>
      </c>
      <c r="D1088" s="1" t="str">
        <f>"Q" &amp;ROUNDUP(MONTH(SalesDataTable[[#This Row],[Order Date]])/3,0)</f>
        <v>Q2</v>
      </c>
      <c r="E1088" s="1">
        <f t="shared" si="33"/>
        <v>6</v>
      </c>
      <c r="F1088" s="1" t="str">
        <f>TEXT(SalesDataTable[[#This Row],[Order Date]],"MMM")</f>
        <v>Jun</v>
      </c>
      <c r="G1088" s="6" t="s">
        <v>37</v>
      </c>
      <c r="H1088" s="6" t="s">
        <v>50</v>
      </c>
      <c r="I1088" s="6" t="s">
        <v>36</v>
      </c>
      <c r="J1088" s="6" t="s">
        <v>30</v>
      </c>
      <c r="K1088" s="6" t="s">
        <v>26</v>
      </c>
      <c r="L1088" s="6" t="s">
        <v>54</v>
      </c>
      <c r="M1088" s="11">
        <v>1</v>
      </c>
      <c r="N1088" s="8">
        <v>157.6</v>
      </c>
      <c r="O1088" s="9">
        <v>0.05</v>
      </c>
      <c r="P1088" s="8">
        <v>79.34</v>
      </c>
      <c r="Q1088" s="8">
        <v>149.72</v>
      </c>
      <c r="R1088" s="8">
        <v>79.34</v>
      </c>
      <c r="S1088" s="8">
        <v>70.38</v>
      </c>
      <c r="T1088" s="10">
        <v>0.47007747795885652</v>
      </c>
      <c r="U1088" s="7"/>
      <c r="V1088" s="10"/>
      <c r="W1088" s="11"/>
      <c r="X1088" s="10"/>
    </row>
    <row r="1089" spans="1:24" ht="15.6">
      <c r="A1089" s="4">
        <v>2272</v>
      </c>
      <c r="B1089" s="5">
        <v>46186</v>
      </c>
      <c r="C1089" s="1">
        <f t="shared" si="32"/>
        <v>2026</v>
      </c>
      <c r="D1089" s="1" t="str">
        <f>"Q" &amp;ROUNDUP(MONTH(SalesDataTable[[#This Row],[Order Date]])/3,0)</f>
        <v>Q2</v>
      </c>
      <c r="E1089" s="1">
        <f t="shared" si="33"/>
        <v>6</v>
      </c>
      <c r="F1089" s="1" t="str">
        <f>TEXT(SalesDataTable[[#This Row],[Order Date]],"MMM")</f>
        <v>Jun</v>
      </c>
      <c r="G1089" s="6" t="s">
        <v>37</v>
      </c>
      <c r="H1089" s="6" t="s">
        <v>50</v>
      </c>
      <c r="I1089" s="6" t="s">
        <v>19</v>
      </c>
      <c r="J1089" s="6" t="s">
        <v>20</v>
      </c>
      <c r="K1089" s="6" t="s">
        <v>51</v>
      </c>
      <c r="L1089" s="6" t="s">
        <v>55</v>
      </c>
      <c r="M1089" s="11">
        <v>1</v>
      </c>
      <c r="N1089" s="8">
        <v>125.01</v>
      </c>
      <c r="O1089" s="9">
        <v>0.15</v>
      </c>
      <c r="P1089" s="8">
        <v>70.39</v>
      </c>
      <c r="Q1089" s="8">
        <v>106.2585</v>
      </c>
      <c r="R1089" s="8">
        <v>70.39</v>
      </c>
      <c r="S1089" s="8">
        <v>35.868499999999997</v>
      </c>
      <c r="T1089" s="10">
        <v>0.33755887764272974</v>
      </c>
      <c r="U1089" s="7"/>
      <c r="V1089" s="10"/>
      <c r="W1089" s="11"/>
      <c r="X1089" s="10"/>
    </row>
    <row r="1090" spans="1:24" ht="15.6">
      <c r="A1090" s="4">
        <v>2680</v>
      </c>
      <c r="B1090" s="5">
        <v>46186</v>
      </c>
      <c r="C1090" s="1">
        <f t="shared" si="32"/>
        <v>2026</v>
      </c>
      <c r="D1090" s="1" t="str">
        <f>"Q" &amp;ROUNDUP(MONTH(SalesDataTable[[#This Row],[Order Date]])/3,0)</f>
        <v>Q2</v>
      </c>
      <c r="E1090" s="1">
        <f t="shared" si="33"/>
        <v>6</v>
      </c>
      <c r="F1090" s="1" t="str">
        <f>TEXT(SalesDataTable[[#This Row],[Order Date]],"MMM")</f>
        <v>Jun</v>
      </c>
      <c r="G1090" s="6" t="s">
        <v>23</v>
      </c>
      <c r="H1090" s="6" t="s">
        <v>66</v>
      </c>
      <c r="I1090" s="6" t="s">
        <v>19</v>
      </c>
      <c r="J1090" s="6" t="s">
        <v>20</v>
      </c>
      <c r="K1090" s="6" t="s">
        <v>26</v>
      </c>
      <c r="L1090" s="6" t="s">
        <v>27</v>
      </c>
      <c r="M1090" s="11">
        <v>1</v>
      </c>
      <c r="N1090" s="8">
        <v>93.59</v>
      </c>
      <c r="O1090" s="9">
        <v>0.15</v>
      </c>
      <c r="P1090" s="8">
        <v>46.48</v>
      </c>
      <c r="Q1090" s="8">
        <v>79.551500000000004</v>
      </c>
      <c r="R1090" s="8">
        <v>46.48</v>
      </c>
      <c r="S1090" s="8">
        <v>33.071500000000007</v>
      </c>
      <c r="T1090" s="10">
        <v>0.41572440494522422</v>
      </c>
      <c r="U1090" s="7"/>
      <c r="V1090" s="10"/>
      <c r="W1090" s="11"/>
      <c r="X1090" s="10"/>
    </row>
    <row r="1091" spans="1:24" ht="15.6">
      <c r="A1091" s="4">
        <v>4178</v>
      </c>
      <c r="B1091" s="5">
        <v>46186</v>
      </c>
      <c r="C1091" s="1">
        <f t="shared" ref="C1091:C1154" si="34">YEAR(B1091)</f>
        <v>2026</v>
      </c>
      <c r="D1091" s="1" t="str">
        <f>"Q" &amp;ROUNDUP(MONTH(SalesDataTable[[#This Row],[Order Date]])/3,0)</f>
        <v>Q2</v>
      </c>
      <c r="E1091" s="1">
        <f t="shared" ref="E1091:E1154" si="35">MONTH(B1091)</f>
        <v>6</v>
      </c>
      <c r="F1091" s="1" t="str">
        <f>TEXT(SalesDataTable[[#This Row],[Order Date]],"MMM")</f>
        <v>Jun</v>
      </c>
      <c r="G1091" s="6" t="s">
        <v>28</v>
      </c>
      <c r="H1091" s="6" t="s">
        <v>29</v>
      </c>
      <c r="I1091" s="6" t="s">
        <v>36</v>
      </c>
      <c r="J1091" s="6" t="s">
        <v>20</v>
      </c>
      <c r="K1091" s="6" t="s">
        <v>26</v>
      </c>
      <c r="L1091" s="6" t="s">
        <v>34</v>
      </c>
      <c r="M1091" s="11">
        <v>4</v>
      </c>
      <c r="N1091" s="8">
        <v>143.9</v>
      </c>
      <c r="O1091" s="9">
        <v>0.05</v>
      </c>
      <c r="P1091" s="8">
        <v>79.709999999999994</v>
      </c>
      <c r="Q1091" s="8">
        <v>546.82000000000005</v>
      </c>
      <c r="R1091" s="8">
        <v>318.83999999999997</v>
      </c>
      <c r="S1091" s="8">
        <v>227.98000000000008</v>
      </c>
      <c r="T1091" s="10">
        <v>0.41691964448996022</v>
      </c>
      <c r="U1091" s="7"/>
      <c r="V1091" s="10"/>
      <c r="W1091" s="11"/>
      <c r="X1091" s="10"/>
    </row>
    <row r="1092" spans="1:24" ht="15.6">
      <c r="A1092" s="4">
        <v>4272</v>
      </c>
      <c r="B1092" s="5">
        <v>46186</v>
      </c>
      <c r="C1092" s="1">
        <f t="shared" si="34"/>
        <v>2026</v>
      </c>
      <c r="D1092" s="1" t="str">
        <f>"Q" &amp;ROUNDUP(MONTH(SalesDataTable[[#This Row],[Order Date]])/3,0)</f>
        <v>Q2</v>
      </c>
      <c r="E1092" s="1">
        <f t="shared" si="35"/>
        <v>6</v>
      </c>
      <c r="F1092" s="1" t="str">
        <f>TEXT(SalesDataTable[[#This Row],[Order Date]],"MMM")</f>
        <v>Jun</v>
      </c>
      <c r="G1092" s="6" t="s">
        <v>37</v>
      </c>
      <c r="H1092" s="6" t="s">
        <v>48</v>
      </c>
      <c r="I1092" s="6" t="s">
        <v>45</v>
      </c>
      <c r="J1092" s="6" t="s">
        <v>20</v>
      </c>
      <c r="K1092" s="6" t="s">
        <v>40</v>
      </c>
      <c r="L1092" s="6" t="s">
        <v>46</v>
      </c>
      <c r="M1092" s="11">
        <v>4</v>
      </c>
      <c r="N1092" s="8">
        <v>190.97</v>
      </c>
      <c r="O1092" s="9">
        <v>0</v>
      </c>
      <c r="P1092" s="8">
        <v>103.36</v>
      </c>
      <c r="Q1092" s="8">
        <v>763.88</v>
      </c>
      <c r="R1092" s="8">
        <v>413.44</v>
      </c>
      <c r="S1092" s="8">
        <v>350.44</v>
      </c>
      <c r="T1092" s="10">
        <v>0.45876315651673039</v>
      </c>
      <c r="U1092" s="7"/>
      <c r="V1092" s="10"/>
      <c r="W1092" s="11"/>
      <c r="X1092" s="10"/>
    </row>
    <row r="1093" spans="1:24" ht="15.6">
      <c r="A1093" s="4">
        <v>4713</v>
      </c>
      <c r="B1093" s="5">
        <v>46186</v>
      </c>
      <c r="C1093" s="1">
        <f t="shared" si="34"/>
        <v>2026</v>
      </c>
      <c r="D1093" s="1" t="str">
        <f>"Q" &amp;ROUNDUP(MONTH(SalesDataTable[[#This Row],[Order Date]])/3,0)</f>
        <v>Q2</v>
      </c>
      <c r="E1093" s="1">
        <f t="shared" si="35"/>
        <v>6</v>
      </c>
      <c r="F1093" s="1" t="str">
        <f>TEXT(SalesDataTable[[#This Row],[Order Date]],"MMM")</f>
        <v>Jun</v>
      </c>
      <c r="G1093" s="6" t="s">
        <v>37</v>
      </c>
      <c r="H1093" s="6" t="s">
        <v>64</v>
      </c>
      <c r="I1093" s="6" t="s">
        <v>36</v>
      </c>
      <c r="J1093" s="6" t="s">
        <v>33</v>
      </c>
      <c r="K1093" s="6" t="s">
        <v>51</v>
      </c>
      <c r="L1093" s="6" t="s">
        <v>59</v>
      </c>
      <c r="M1093" s="11">
        <v>1</v>
      </c>
      <c r="N1093" s="8">
        <v>35.78</v>
      </c>
      <c r="O1093" s="9">
        <v>0</v>
      </c>
      <c r="P1093" s="8">
        <v>14</v>
      </c>
      <c r="Q1093" s="8">
        <v>35.78</v>
      </c>
      <c r="R1093" s="8">
        <v>14</v>
      </c>
      <c r="S1093" s="8">
        <v>21.78</v>
      </c>
      <c r="T1093" s="10">
        <v>0.60871995528228062</v>
      </c>
      <c r="U1093" s="7"/>
      <c r="V1093" s="10"/>
      <c r="W1093" s="11"/>
      <c r="X1093" s="10"/>
    </row>
    <row r="1094" spans="1:24" ht="15.6">
      <c r="A1094" s="4">
        <v>5166</v>
      </c>
      <c r="B1094" s="5">
        <v>46186</v>
      </c>
      <c r="C1094" s="1">
        <f t="shared" si="34"/>
        <v>2026</v>
      </c>
      <c r="D1094" s="1" t="str">
        <f>"Q" &amp;ROUNDUP(MONTH(SalesDataTable[[#This Row],[Order Date]])/3,0)</f>
        <v>Q2</v>
      </c>
      <c r="E1094" s="1">
        <f t="shared" si="35"/>
        <v>6</v>
      </c>
      <c r="F1094" s="1" t="str">
        <f>TEXT(SalesDataTable[[#This Row],[Order Date]],"MMM")</f>
        <v>Jun</v>
      </c>
      <c r="G1094" s="6" t="s">
        <v>37</v>
      </c>
      <c r="H1094" s="6" t="s">
        <v>48</v>
      </c>
      <c r="I1094" s="6" t="s">
        <v>45</v>
      </c>
      <c r="J1094" s="6" t="s">
        <v>30</v>
      </c>
      <c r="K1094" s="6" t="s">
        <v>40</v>
      </c>
      <c r="L1094" s="6" t="s">
        <v>68</v>
      </c>
      <c r="M1094" s="11">
        <v>3</v>
      </c>
      <c r="N1094" s="8">
        <v>125.25</v>
      </c>
      <c r="O1094" s="9">
        <v>0.05</v>
      </c>
      <c r="P1094" s="8">
        <v>58.95</v>
      </c>
      <c r="Q1094" s="8">
        <v>356.96249999999998</v>
      </c>
      <c r="R1094" s="8">
        <v>176.85000000000002</v>
      </c>
      <c r="S1094" s="8">
        <v>180.11249999999995</v>
      </c>
      <c r="T1094" s="10">
        <v>0.50456980775291516</v>
      </c>
      <c r="U1094" s="7"/>
      <c r="V1094" s="10"/>
      <c r="W1094" s="11"/>
      <c r="X1094" s="10"/>
    </row>
    <row r="1095" spans="1:24" ht="15.6">
      <c r="A1095" s="4">
        <v>486</v>
      </c>
      <c r="B1095" s="5">
        <v>46187</v>
      </c>
      <c r="C1095" s="1">
        <f t="shared" si="34"/>
        <v>2026</v>
      </c>
      <c r="D1095" s="1" t="str">
        <f>"Q" &amp;ROUNDUP(MONTH(SalesDataTable[[#This Row],[Order Date]])/3,0)</f>
        <v>Q2</v>
      </c>
      <c r="E1095" s="1">
        <f t="shared" si="35"/>
        <v>6</v>
      </c>
      <c r="F1095" s="1" t="str">
        <f>TEXT(SalesDataTable[[#This Row],[Order Date]],"MMM")</f>
        <v>Jun</v>
      </c>
      <c r="G1095" s="6" t="s">
        <v>17</v>
      </c>
      <c r="H1095" s="6" t="s">
        <v>53</v>
      </c>
      <c r="I1095" s="6" t="s">
        <v>25</v>
      </c>
      <c r="J1095" s="6" t="s">
        <v>33</v>
      </c>
      <c r="K1095" s="6" t="s">
        <v>26</v>
      </c>
      <c r="L1095" s="6" t="s">
        <v>63</v>
      </c>
      <c r="M1095" s="11">
        <v>8</v>
      </c>
      <c r="N1095" s="8">
        <v>72.36</v>
      </c>
      <c r="O1095" s="9">
        <v>0.1</v>
      </c>
      <c r="P1095" s="8">
        <v>32.229999999999997</v>
      </c>
      <c r="Q1095" s="8">
        <v>520.99199999999996</v>
      </c>
      <c r="R1095" s="8">
        <v>257.83999999999997</v>
      </c>
      <c r="S1095" s="8">
        <v>263.15199999999999</v>
      </c>
      <c r="T1095" s="10">
        <v>0.5050979669553467</v>
      </c>
      <c r="U1095" s="7"/>
      <c r="V1095" s="10"/>
      <c r="W1095" s="11"/>
      <c r="X1095" s="10"/>
    </row>
    <row r="1096" spans="1:24" ht="15.6">
      <c r="A1096" s="4">
        <v>1507</v>
      </c>
      <c r="B1096" s="5">
        <v>46187</v>
      </c>
      <c r="C1096" s="1">
        <f t="shared" si="34"/>
        <v>2026</v>
      </c>
      <c r="D1096" s="1" t="str">
        <f>"Q" &amp;ROUNDUP(MONTH(SalesDataTable[[#This Row],[Order Date]])/3,0)</f>
        <v>Q2</v>
      </c>
      <c r="E1096" s="1">
        <f t="shared" si="35"/>
        <v>6</v>
      </c>
      <c r="F1096" s="1" t="str">
        <f>TEXT(SalesDataTable[[#This Row],[Order Date]],"MMM")</f>
        <v>Jun</v>
      </c>
      <c r="G1096" s="6" t="s">
        <v>17</v>
      </c>
      <c r="H1096" s="6" t="s">
        <v>67</v>
      </c>
      <c r="I1096" s="6" t="s">
        <v>36</v>
      </c>
      <c r="J1096" s="6" t="s">
        <v>20</v>
      </c>
      <c r="K1096" s="6" t="s">
        <v>31</v>
      </c>
      <c r="L1096" s="6" t="s">
        <v>65</v>
      </c>
      <c r="M1096" s="11">
        <v>1</v>
      </c>
      <c r="N1096" s="8">
        <v>162.51</v>
      </c>
      <c r="O1096" s="9">
        <v>0</v>
      </c>
      <c r="P1096" s="8">
        <v>88.29</v>
      </c>
      <c r="Q1096" s="8">
        <v>162.51</v>
      </c>
      <c r="R1096" s="8">
        <v>88.29</v>
      </c>
      <c r="S1096" s="8">
        <v>74.219999999999985</v>
      </c>
      <c r="T1096" s="10">
        <v>0.45671035628576695</v>
      </c>
      <c r="U1096" s="7"/>
      <c r="V1096" s="10"/>
      <c r="W1096" s="11"/>
      <c r="X1096" s="10"/>
    </row>
    <row r="1097" spans="1:24" ht="15.6">
      <c r="A1097" s="4">
        <v>1821</v>
      </c>
      <c r="B1097" s="5">
        <v>46187</v>
      </c>
      <c r="C1097" s="1">
        <f t="shared" si="34"/>
        <v>2026</v>
      </c>
      <c r="D1097" s="1" t="str">
        <f>"Q" &amp;ROUNDUP(MONTH(SalesDataTable[[#This Row],[Order Date]])/3,0)</f>
        <v>Q2</v>
      </c>
      <c r="E1097" s="1">
        <f t="shared" si="35"/>
        <v>6</v>
      </c>
      <c r="F1097" s="1" t="str">
        <f>TEXT(SalesDataTable[[#This Row],[Order Date]],"MMM")</f>
        <v>Jun</v>
      </c>
      <c r="G1097" s="6" t="s">
        <v>17</v>
      </c>
      <c r="H1097" s="6" t="s">
        <v>67</v>
      </c>
      <c r="I1097" s="6" t="s">
        <v>36</v>
      </c>
      <c r="J1097" s="6" t="s">
        <v>33</v>
      </c>
      <c r="K1097" s="6" t="s">
        <v>26</v>
      </c>
      <c r="L1097" s="6" t="s">
        <v>63</v>
      </c>
      <c r="M1097" s="11">
        <v>3</v>
      </c>
      <c r="N1097" s="8">
        <v>70.52</v>
      </c>
      <c r="O1097" s="9">
        <v>0</v>
      </c>
      <c r="P1097" s="8">
        <v>33.119999999999997</v>
      </c>
      <c r="Q1097" s="8">
        <v>211.56</v>
      </c>
      <c r="R1097" s="8">
        <v>99.359999999999985</v>
      </c>
      <c r="S1097" s="8">
        <v>112.20000000000002</v>
      </c>
      <c r="T1097" s="10">
        <v>0.53034600113442998</v>
      </c>
      <c r="U1097" s="7"/>
      <c r="V1097" s="10"/>
      <c r="W1097" s="11"/>
      <c r="X1097" s="10"/>
    </row>
    <row r="1098" spans="1:24" ht="15.6">
      <c r="A1098" s="4">
        <v>2588</v>
      </c>
      <c r="B1098" s="5">
        <v>46187</v>
      </c>
      <c r="C1098" s="1">
        <f t="shared" si="34"/>
        <v>2026</v>
      </c>
      <c r="D1098" s="1" t="str">
        <f>"Q" &amp;ROUNDUP(MONTH(SalesDataTable[[#This Row],[Order Date]])/3,0)</f>
        <v>Q2</v>
      </c>
      <c r="E1098" s="1">
        <f t="shared" si="35"/>
        <v>6</v>
      </c>
      <c r="F1098" s="1" t="str">
        <f>TEXT(SalesDataTable[[#This Row],[Order Date]],"MMM")</f>
        <v>Jun</v>
      </c>
      <c r="G1098" s="6" t="s">
        <v>37</v>
      </c>
      <c r="H1098" s="6" t="s">
        <v>50</v>
      </c>
      <c r="I1098" s="6" t="s">
        <v>45</v>
      </c>
      <c r="J1098" s="6" t="s">
        <v>20</v>
      </c>
      <c r="K1098" s="6" t="s">
        <v>26</v>
      </c>
      <c r="L1098" s="6" t="s">
        <v>27</v>
      </c>
      <c r="M1098" s="11">
        <v>1</v>
      </c>
      <c r="N1098" s="8">
        <v>90.28</v>
      </c>
      <c r="O1098" s="9">
        <v>0</v>
      </c>
      <c r="P1098" s="8">
        <v>46.04</v>
      </c>
      <c r="Q1098" s="8">
        <v>90.28</v>
      </c>
      <c r="R1098" s="8">
        <v>46.04</v>
      </c>
      <c r="S1098" s="8">
        <v>44.24</v>
      </c>
      <c r="T1098" s="10">
        <v>0.4900310146211786</v>
      </c>
      <c r="U1098" s="7"/>
      <c r="V1098" s="10"/>
      <c r="W1098" s="11"/>
      <c r="X1098" s="10"/>
    </row>
    <row r="1099" spans="1:24" ht="15.6">
      <c r="A1099" s="4">
        <v>2815</v>
      </c>
      <c r="B1099" s="5">
        <v>46187</v>
      </c>
      <c r="C1099" s="1">
        <f t="shared" si="34"/>
        <v>2026</v>
      </c>
      <c r="D1099" s="1" t="str">
        <f>"Q" &amp;ROUNDUP(MONTH(SalesDataTable[[#This Row],[Order Date]])/3,0)</f>
        <v>Q2</v>
      </c>
      <c r="E1099" s="1">
        <f t="shared" si="35"/>
        <v>6</v>
      </c>
      <c r="F1099" s="1" t="str">
        <f>TEXT(SalesDataTable[[#This Row],[Order Date]],"MMM")</f>
        <v>Jun</v>
      </c>
      <c r="G1099" s="6" t="s">
        <v>37</v>
      </c>
      <c r="H1099" s="6" t="s">
        <v>64</v>
      </c>
      <c r="I1099" s="6" t="s">
        <v>45</v>
      </c>
      <c r="J1099" s="6" t="s">
        <v>30</v>
      </c>
      <c r="K1099" s="6" t="s">
        <v>40</v>
      </c>
      <c r="L1099" s="6" t="s">
        <v>41</v>
      </c>
      <c r="M1099" s="11">
        <v>2</v>
      </c>
      <c r="N1099" s="8">
        <v>342.25</v>
      </c>
      <c r="O1099" s="9">
        <v>0</v>
      </c>
      <c r="P1099" s="8">
        <v>196.86</v>
      </c>
      <c r="Q1099" s="8">
        <v>684.5</v>
      </c>
      <c r="R1099" s="8">
        <v>393.72</v>
      </c>
      <c r="S1099" s="8">
        <v>290.77999999999997</v>
      </c>
      <c r="T1099" s="10">
        <v>0.42480642804967128</v>
      </c>
      <c r="U1099" s="7"/>
      <c r="V1099" s="10"/>
      <c r="W1099" s="11"/>
      <c r="X1099" s="10"/>
    </row>
    <row r="1100" spans="1:24" ht="15.6">
      <c r="A1100" s="4">
        <v>3258</v>
      </c>
      <c r="B1100" s="5">
        <v>46187</v>
      </c>
      <c r="C1100" s="1">
        <f t="shared" si="34"/>
        <v>2026</v>
      </c>
      <c r="D1100" s="1" t="str">
        <f>"Q" &amp;ROUNDUP(MONTH(SalesDataTable[[#This Row],[Order Date]])/3,0)</f>
        <v>Q2</v>
      </c>
      <c r="E1100" s="1">
        <f t="shared" si="35"/>
        <v>6</v>
      </c>
      <c r="F1100" s="1" t="str">
        <f>TEXT(SalesDataTable[[#This Row],[Order Date]],"MMM")</f>
        <v>Jun</v>
      </c>
      <c r="G1100" s="6" t="s">
        <v>23</v>
      </c>
      <c r="H1100" s="6" t="s">
        <v>24</v>
      </c>
      <c r="I1100" s="6" t="s">
        <v>19</v>
      </c>
      <c r="J1100" s="6" t="s">
        <v>33</v>
      </c>
      <c r="K1100" s="6" t="s">
        <v>21</v>
      </c>
      <c r="L1100" s="6" t="s">
        <v>39</v>
      </c>
      <c r="M1100" s="11">
        <v>6</v>
      </c>
      <c r="N1100" s="8">
        <v>50.92</v>
      </c>
      <c r="O1100" s="9">
        <v>0.05</v>
      </c>
      <c r="P1100" s="8">
        <v>22.87</v>
      </c>
      <c r="Q1100" s="8">
        <v>290.24399999999997</v>
      </c>
      <c r="R1100" s="8">
        <v>137.22</v>
      </c>
      <c r="S1100" s="8">
        <v>153.02399999999997</v>
      </c>
      <c r="T1100" s="10">
        <v>0.52722536899987593</v>
      </c>
      <c r="U1100" s="7"/>
      <c r="V1100" s="10"/>
      <c r="W1100" s="11"/>
      <c r="X1100" s="10"/>
    </row>
    <row r="1101" spans="1:24" ht="15.6">
      <c r="A1101" s="4">
        <v>3361</v>
      </c>
      <c r="B1101" s="5">
        <v>46187</v>
      </c>
      <c r="C1101" s="1">
        <f t="shared" si="34"/>
        <v>2026</v>
      </c>
      <c r="D1101" s="1" t="str">
        <f>"Q" &amp;ROUNDUP(MONTH(SalesDataTable[[#This Row],[Order Date]])/3,0)</f>
        <v>Q2</v>
      </c>
      <c r="E1101" s="1">
        <f t="shared" si="35"/>
        <v>6</v>
      </c>
      <c r="F1101" s="1" t="str">
        <f>TEXT(SalesDataTable[[#This Row],[Order Date]],"MMM")</f>
        <v>Jun</v>
      </c>
      <c r="G1101" s="6" t="s">
        <v>17</v>
      </c>
      <c r="H1101" s="6" t="s">
        <v>18</v>
      </c>
      <c r="I1101" s="6" t="s">
        <v>36</v>
      </c>
      <c r="J1101" s="6" t="s">
        <v>20</v>
      </c>
      <c r="K1101" s="6" t="s">
        <v>31</v>
      </c>
      <c r="L1101" s="6" t="s">
        <v>32</v>
      </c>
      <c r="M1101" s="11">
        <v>5</v>
      </c>
      <c r="N1101" s="8">
        <v>36.72</v>
      </c>
      <c r="O1101" s="9">
        <v>0.15</v>
      </c>
      <c r="P1101" s="8">
        <v>13.2</v>
      </c>
      <c r="Q1101" s="8">
        <v>156.06</v>
      </c>
      <c r="R1101" s="8">
        <v>66</v>
      </c>
      <c r="S1101" s="8">
        <v>90.06</v>
      </c>
      <c r="T1101" s="10">
        <v>0.57708573625528647</v>
      </c>
      <c r="U1101" s="7"/>
      <c r="V1101" s="10"/>
      <c r="W1101" s="11"/>
      <c r="X1101" s="10"/>
    </row>
    <row r="1102" spans="1:24" ht="15.6">
      <c r="A1102" s="4">
        <v>3629</v>
      </c>
      <c r="B1102" s="5">
        <v>46187</v>
      </c>
      <c r="C1102" s="1">
        <f t="shared" si="34"/>
        <v>2026</v>
      </c>
      <c r="D1102" s="1" t="str">
        <f>"Q" &amp;ROUNDUP(MONTH(SalesDataTable[[#This Row],[Order Date]])/3,0)</f>
        <v>Q2</v>
      </c>
      <c r="E1102" s="1">
        <f t="shared" si="35"/>
        <v>6</v>
      </c>
      <c r="F1102" s="1" t="str">
        <f>TEXT(SalesDataTable[[#This Row],[Order Date]],"MMM")</f>
        <v>Jun</v>
      </c>
      <c r="G1102" s="6" t="s">
        <v>17</v>
      </c>
      <c r="H1102" s="6" t="s">
        <v>67</v>
      </c>
      <c r="I1102" s="6" t="s">
        <v>19</v>
      </c>
      <c r="J1102" s="6" t="s">
        <v>30</v>
      </c>
      <c r="K1102" s="6" t="s">
        <v>40</v>
      </c>
      <c r="L1102" s="6" t="s">
        <v>41</v>
      </c>
      <c r="M1102" s="11">
        <v>4</v>
      </c>
      <c r="N1102" s="8">
        <v>348.96</v>
      </c>
      <c r="O1102" s="9">
        <v>0.15</v>
      </c>
      <c r="P1102" s="8">
        <v>197.02</v>
      </c>
      <c r="Q1102" s="8">
        <v>1186.4639999999999</v>
      </c>
      <c r="R1102" s="8">
        <v>788.08</v>
      </c>
      <c r="S1102" s="8">
        <v>398.3839999999999</v>
      </c>
      <c r="T1102" s="10">
        <v>0.3357741996385899</v>
      </c>
      <c r="U1102" s="7"/>
      <c r="V1102" s="10"/>
      <c r="W1102" s="11"/>
      <c r="X1102" s="10"/>
    </row>
    <row r="1103" spans="1:24" ht="15.6">
      <c r="A1103" s="4">
        <v>3750</v>
      </c>
      <c r="B1103" s="5">
        <v>46187</v>
      </c>
      <c r="C1103" s="1">
        <f t="shared" si="34"/>
        <v>2026</v>
      </c>
      <c r="D1103" s="1" t="str">
        <f>"Q" &amp;ROUNDUP(MONTH(SalesDataTable[[#This Row],[Order Date]])/3,0)</f>
        <v>Q2</v>
      </c>
      <c r="E1103" s="1">
        <f t="shared" si="35"/>
        <v>6</v>
      </c>
      <c r="F1103" s="1" t="str">
        <f>TEXT(SalesDataTable[[#This Row],[Order Date]],"MMM")</f>
        <v>Jun</v>
      </c>
      <c r="G1103" s="6" t="s">
        <v>17</v>
      </c>
      <c r="H1103" s="6" t="s">
        <v>18</v>
      </c>
      <c r="I1103" s="6" t="s">
        <v>19</v>
      </c>
      <c r="J1103" s="6" t="s">
        <v>20</v>
      </c>
      <c r="K1103" s="6" t="s">
        <v>26</v>
      </c>
      <c r="L1103" s="6" t="s">
        <v>63</v>
      </c>
      <c r="M1103" s="11">
        <v>1</v>
      </c>
      <c r="N1103" s="8">
        <v>71.28</v>
      </c>
      <c r="O1103" s="9">
        <v>0</v>
      </c>
      <c r="P1103" s="8">
        <v>31.92</v>
      </c>
      <c r="Q1103" s="8">
        <v>71.28</v>
      </c>
      <c r="R1103" s="8">
        <v>31.92</v>
      </c>
      <c r="S1103" s="8">
        <v>39.36</v>
      </c>
      <c r="T1103" s="10">
        <v>0.55218855218855212</v>
      </c>
      <c r="U1103" s="7"/>
      <c r="V1103" s="10"/>
      <c r="W1103" s="11"/>
      <c r="X1103" s="10"/>
    </row>
    <row r="1104" spans="1:24" ht="15.6">
      <c r="A1104" s="4">
        <v>5088</v>
      </c>
      <c r="B1104" s="5">
        <v>46187</v>
      </c>
      <c r="C1104" s="1">
        <f t="shared" si="34"/>
        <v>2026</v>
      </c>
      <c r="D1104" s="1" t="str">
        <f>"Q" &amp;ROUNDUP(MONTH(SalesDataTable[[#This Row],[Order Date]])/3,0)</f>
        <v>Q2</v>
      </c>
      <c r="E1104" s="1">
        <f t="shared" si="35"/>
        <v>6</v>
      </c>
      <c r="F1104" s="1" t="str">
        <f>TEXT(SalesDataTable[[#This Row],[Order Date]],"MMM")</f>
        <v>Jun</v>
      </c>
      <c r="G1104" s="6" t="s">
        <v>23</v>
      </c>
      <c r="H1104" s="6" t="s">
        <v>60</v>
      </c>
      <c r="I1104" s="6" t="s">
        <v>19</v>
      </c>
      <c r="J1104" s="6" t="s">
        <v>30</v>
      </c>
      <c r="K1104" s="6" t="s">
        <v>31</v>
      </c>
      <c r="L1104" s="6" t="s">
        <v>65</v>
      </c>
      <c r="M1104" s="11">
        <v>1</v>
      </c>
      <c r="N1104" s="8">
        <v>160.99</v>
      </c>
      <c r="O1104" s="9">
        <v>0.05</v>
      </c>
      <c r="P1104" s="8">
        <v>89.15</v>
      </c>
      <c r="Q1104" s="8">
        <v>152.94050000000001</v>
      </c>
      <c r="R1104" s="8">
        <v>89.15</v>
      </c>
      <c r="S1104" s="8">
        <v>63.790500000000009</v>
      </c>
      <c r="T1104" s="10">
        <v>0.41709357560619981</v>
      </c>
      <c r="U1104" s="7"/>
      <c r="V1104" s="10"/>
      <c r="W1104" s="11"/>
      <c r="X1104" s="10"/>
    </row>
    <row r="1105" spans="1:24" ht="15.6">
      <c r="A1105" s="4">
        <v>1450</v>
      </c>
      <c r="B1105" s="5">
        <v>46188</v>
      </c>
      <c r="C1105" s="1">
        <f t="shared" si="34"/>
        <v>2026</v>
      </c>
      <c r="D1105" s="1" t="str">
        <f>"Q" &amp;ROUNDUP(MONTH(SalesDataTable[[#This Row],[Order Date]])/3,0)</f>
        <v>Q2</v>
      </c>
      <c r="E1105" s="1">
        <f t="shared" si="35"/>
        <v>6</v>
      </c>
      <c r="F1105" s="1" t="str">
        <f>TEXT(SalesDataTable[[#This Row],[Order Date]],"MMM")</f>
        <v>Jun</v>
      </c>
      <c r="G1105" s="6" t="s">
        <v>23</v>
      </c>
      <c r="H1105" s="6" t="s">
        <v>66</v>
      </c>
      <c r="I1105" s="6" t="s">
        <v>19</v>
      </c>
      <c r="J1105" s="6" t="s">
        <v>20</v>
      </c>
      <c r="K1105" s="6" t="s">
        <v>51</v>
      </c>
      <c r="L1105" s="6" t="s">
        <v>55</v>
      </c>
      <c r="M1105" s="11">
        <v>1</v>
      </c>
      <c r="N1105" s="8">
        <v>124.19</v>
      </c>
      <c r="O1105" s="9">
        <v>0.05</v>
      </c>
      <c r="P1105" s="8">
        <v>67.209999999999994</v>
      </c>
      <c r="Q1105" s="8">
        <v>117.98049999999999</v>
      </c>
      <c r="R1105" s="8">
        <v>67.209999999999994</v>
      </c>
      <c r="S1105" s="8">
        <v>50.770499999999998</v>
      </c>
      <c r="T1105" s="10">
        <v>0.43032958836417884</v>
      </c>
      <c r="U1105" s="7"/>
      <c r="V1105" s="10"/>
      <c r="W1105" s="11"/>
      <c r="X1105" s="10"/>
    </row>
    <row r="1106" spans="1:24" ht="15.6">
      <c r="A1106" s="4">
        <v>2330</v>
      </c>
      <c r="B1106" s="5">
        <v>46188</v>
      </c>
      <c r="C1106" s="1">
        <f t="shared" si="34"/>
        <v>2026</v>
      </c>
      <c r="D1106" s="1" t="str">
        <f>"Q" &amp;ROUNDUP(MONTH(SalesDataTable[[#This Row],[Order Date]])/3,0)</f>
        <v>Q2</v>
      </c>
      <c r="E1106" s="1">
        <f t="shared" si="35"/>
        <v>6</v>
      </c>
      <c r="F1106" s="1" t="str">
        <f>TEXT(SalesDataTable[[#This Row],[Order Date]],"MMM")</f>
        <v>Jun</v>
      </c>
      <c r="G1106" s="6" t="s">
        <v>23</v>
      </c>
      <c r="H1106" s="6" t="s">
        <v>24</v>
      </c>
      <c r="I1106" s="6" t="s">
        <v>19</v>
      </c>
      <c r="J1106" s="6" t="s">
        <v>30</v>
      </c>
      <c r="K1106" s="6" t="s">
        <v>31</v>
      </c>
      <c r="L1106" s="6" t="s">
        <v>32</v>
      </c>
      <c r="M1106" s="11">
        <v>2</v>
      </c>
      <c r="N1106" s="8">
        <v>36.11</v>
      </c>
      <c r="O1106" s="9">
        <v>0.05</v>
      </c>
      <c r="P1106" s="8">
        <v>13.29</v>
      </c>
      <c r="Q1106" s="8">
        <v>68.608999999999995</v>
      </c>
      <c r="R1106" s="8">
        <v>26.58</v>
      </c>
      <c r="S1106" s="8">
        <v>42.028999999999996</v>
      </c>
      <c r="T1106" s="10">
        <v>0.6125872698917052</v>
      </c>
      <c r="U1106" s="7"/>
      <c r="V1106" s="10"/>
      <c r="W1106" s="11"/>
      <c r="X1106" s="10"/>
    </row>
    <row r="1107" spans="1:24" ht="15.6">
      <c r="A1107" s="4">
        <v>4655</v>
      </c>
      <c r="B1107" s="5">
        <v>46188</v>
      </c>
      <c r="C1107" s="1">
        <f t="shared" si="34"/>
        <v>2026</v>
      </c>
      <c r="D1107" s="1" t="str">
        <f>"Q" &amp;ROUNDUP(MONTH(SalesDataTable[[#This Row],[Order Date]])/3,0)</f>
        <v>Q2</v>
      </c>
      <c r="E1107" s="1">
        <f t="shared" si="35"/>
        <v>6</v>
      </c>
      <c r="F1107" s="1" t="str">
        <f>TEXT(SalesDataTable[[#This Row],[Order Date]],"MMM")</f>
        <v>Jun</v>
      </c>
      <c r="G1107" s="6" t="s">
        <v>17</v>
      </c>
      <c r="H1107" s="6" t="s">
        <v>18</v>
      </c>
      <c r="I1107" s="6" t="s">
        <v>25</v>
      </c>
      <c r="J1107" s="6" t="s">
        <v>33</v>
      </c>
      <c r="K1107" s="6" t="s">
        <v>51</v>
      </c>
      <c r="L1107" s="6" t="s">
        <v>52</v>
      </c>
      <c r="M1107" s="11">
        <v>4</v>
      </c>
      <c r="N1107" s="8">
        <v>40.909999999999997</v>
      </c>
      <c r="O1107" s="9">
        <v>0.05</v>
      </c>
      <c r="P1107" s="8">
        <v>14.42</v>
      </c>
      <c r="Q1107" s="8">
        <v>155.45799999999997</v>
      </c>
      <c r="R1107" s="8">
        <v>57.68</v>
      </c>
      <c r="S1107" s="8">
        <v>97.777999999999963</v>
      </c>
      <c r="T1107" s="10">
        <v>0.62896730949838531</v>
      </c>
      <c r="U1107" s="7"/>
      <c r="V1107" s="10"/>
      <c r="W1107" s="11"/>
      <c r="X1107" s="10"/>
    </row>
    <row r="1108" spans="1:24" ht="15.6">
      <c r="A1108" s="4">
        <v>137</v>
      </c>
      <c r="B1108" s="5">
        <v>46189</v>
      </c>
      <c r="C1108" s="1">
        <f t="shared" si="34"/>
        <v>2026</v>
      </c>
      <c r="D1108" s="1" t="str">
        <f>"Q" &amp;ROUNDUP(MONTH(SalesDataTable[[#This Row],[Order Date]])/3,0)</f>
        <v>Q2</v>
      </c>
      <c r="E1108" s="1">
        <f t="shared" si="35"/>
        <v>6</v>
      </c>
      <c r="F1108" s="1" t="str">
        <f>TEXT(SalesDataTable[[#This Row],[Order Date]],"MMM")</f>
        <v>Jun</v>
      </c>
      <c r="G1108" s="6" t="s">
        <v>23</v>
      </c>
      <c r="H1108" s="6" t="s">
        <v>44</v>
      </c>
      <c r="I1108" s="6" t="s">
        <v>19</v>
      </c>
      <c r="J1108" s="6" t="s">
        <v>20</v>
      </c>
      <c r="K1108" s="6" t="s">
        <v>26</v>
      </c>
      <c r="L1108" s="6" t="s">
        <v>34</v>
      </c>
      <c r="M1108" s="11">
        <v>5</v>
      </c>
      <c r="N1108" s="8">
        <v>141.66999999999999</v>
      </c>
      <c r="O1108" s="9">
        <v>0.1</v>
      </c>
      <c r="P1108" s="8">
        <v>80.59</v>
      </c>
      <c r="Q1108" s="8">
        <v>637.51499999999999</v>
      </c>
      <c r="R1108" s="8">
        <v>402.95000000000005</v>
      </c>
      <c r="S1108" s="8">
        <v>234.56499999999994</v>
      </c>
      <c r="T1108" s="10">
        <v>0.36793644071119885</v>
      </c>
      <c r="U1108" s="7"/>
      <c r="V1108" s="10"/>
      <c r="W1108" s="11"/>
      <c r="X1108" s="10"/>
    </row>
    <row r="1109" spans="1:24" ht="15.6">
      <c r="A1109" s="4">
        <v>141</v>
      </c>
      <c r="B1109" s="5">
        <v>46189</v>
      </c>
      <c r="C1109" s="1">
        <f t="shared" si="34"/>
        <v>2026</v>
      </c>
      <c r="D1109" s="1" t="str">
        <f>"Q" &amp;ROUNDUP(MONTH(SalesDataTable[[#This Row],[Order Date]])/3,0)</f>
        <v>Q2</v>
      </c>
      <c r="E1109" s="1">
        <f t="shared" si="35"/>
        <v>6</v>
      </c>
      <c r="F1109" s="1" t="str">
        <f>TEXT(SalesDataTable[[#This Row],[Order Date]],"MMM")</f>
        <v>Jun</v>
      </c>
      <c r="G1109" s="6" t="s">
        <v>37</v>
      </c>
      <c r="H1109" s="6" t="s">
        <v>48</v>
      </c>
      <c r="I1109" s="6" t="s">
        <v>19</v>
      </c>
      <c r="J1109" s="6" t="s">
        <v>20</v>
      </c>
      <c r="K1109" s="6" t="s">
        <v>31</v>
      </c>
      <c r="L1109" s="6" t="s">
        <v>49</v>
      </c>
      <c r="M1109" s="11">
        <v>1</v>
      </c>
      <c r="N1109" s="8">
        <v>47.53</v>
      </c>
      <c r="O1109" s="9">
        <v>0.05</v>
      </c>
      <c r="P1109" s="8">
        <v>18.5</v>
      </c>
      <c r="Q1109" s="8">
        <v>45.153500000000001</v>
      </c>
      <c r="R1109" s="8">
        <v>18.5</v>
      </c>
      <c r="S1109" s="8">
        <v>26.653500000000001</v>
      </c>
      <c r="T1109" s="10">
        <v>0.59028646727274736</v>
      </c>
      <c r="U1109" s="7"/>
      <c r="V1109" s="10"/>
      <c r="W1109" s="11"/>
      <c r="X1109" s="10"/>
    </row>
    <row r="1110" spans="1:24" ht="15.6">
      <c r="A1110" s="4">
        <v>335</v>
      </c>
      <c r="B1110" s="5">
        <v>46189</v>
      </c>
      <c r="C1110" s="1">
        <f t="shared" si="34"/>
        <v>2026</v>
      </c>
      <c r="D1110" s="1" t="str">
        <f>"Q" &amp;ROUNDUP(MONTH(SalesDataTable[[#This Row],[Order Date]])/3,0)</f>
        <v>Q2</v>
      </c>
      <c r="E1110" s="1">
        <f t="shared" si="35"/>
        <v>6</v>
      </c>
      <c r="F1110" s="1" t="str">
        <f>TEXT(SalesDataTable[[#This Row],[Order Date]],"MMM")</f>
        <v>Jun</v>
      </c>
      <c r="G1110" s="6" t="s">
        <v>37</v>
      </c>
      <c r="H1110" s="6" t="s">
        <v>50</v>
      </c>
      <c r="I1110" s="6" t="s">
        <v>19</v>
      </c>
      <c r="J1110" s="6" t="s">
        <v>20</v>
      </c>
      <c r="K1110" s="6" t="s">
        <v>31</v>
      </c>
      <c r="L1110" s="6" t="s">
        <v>65</v>
      </c>
      <c r="M1110" s="11">
        <v>3</v>
      </c>
      <c r="N1110" s="8">
        <v>163.65</v>
      </c>
      <c r="O1110" s="9">
        <v>0.15</v>
      </c>
      <c r="P1110" s="8">
        <v>85.8</v>
      </c>
      <c r="Q1110" s="8">
        <v>417.3075</v>
      </c>
      <c r="R1110" s="8">
        <v>257.39999999999998</v>
      </c>
      <c r="S1110" s="8">
        <v>159.90750000000003</v>
      </c>
      <c r="T1110" s="10">
        <v>0.38318865584730688</v>
      </c>
      <c r="U1110" s="7"/>
      <c r="V1110" s="10"/>
      <c r="W1110" s="11"/>
      <c r="X1110" s="10"/>
    </row>
    <row r="1111" spans="1:24" ht="15.6">
      <c r="A1111" s="4">
        <v>498</v>
      </c>
      <c r="B1111" s="5">
        <v>46189</v>
      </c>
      <c r="C1111" s="1">
        <f t="shared" si="34"/>
        <v>2026</v>
      </c>
      <c r="D1111" s="1" t="str">
        <f>"Q" &amp;ROUNDUP(MONTH(SalesDataTable[[#This Row],[Order Date]])/3,0)</f>
        <v>Q2</v>
      </c>
      <c r="E1111" s="1">
        <f t="shared" si="35"/>
        <v>6</v>
      </c>
      <c r="F1111" s="1" t="str">
        <f>TEXT(SalesDataTable[[#This Row],[Order Date]],"MMM")</f>
        <v>Jun</v>
      </c>
      <c r="G1111" s="6" t="s">
        <v>17</v>
      </c>
      <c r="H1111" s="6" t="s">
        <v>67</v>
      </c>
      <c r="I1111" s="6" t="s">
        <v>25</v>
      </c>
      <c r="J1111" s="6" t="s">
        <v>33</v>
      </c>
      <c r="K1111" s="6" t="s">
        <v>31</v>
      </c>
      <c r="L1111" s="6" t="s">
        <v>61</v>
      </c>
      <c r="M1111" s="11">
        <v>5</v>
      </c>
      <c r="N1111" s="8">
        <v>130.94999999999999</v>
      </c>
      <c r="O1111" s="9">
        <v>0.15</v>
      </c>
      <c r="P1111" s="8">
        <v>68.47</v>
      </c>
      <c r="Q1111" s="8">
        <v>556.53750000000002</v>
      </c>
      <c r="R1111" s="8">
        <v>342.35</v>
      </c>
      <c r="S1111" s="8">
        <v>214.1875</v>
      </c>
      <c r="T1111" s="10">
        <v>0.38485726478449339</v>
      </c>
      <c r="U1111" s="7"/>
      <c r="V1111" s="10"/>
      <c r="W1111" s="11"/>
      <c r="X1111" s="10"/>
    </row>
    <row r="1112" spans="1:24" ht="15.6">
      <c r="A1112" s="4">
        <v>2611</v>
      </c>
      <c r="B1112" s="5">
        <v>46189</v>
      </c>
      <c r="C1112" s="1">
        <f t="shared" si="34"/>
        <v>2026</v>
      </c>
      <c r="D1112" s="1" t="str">
        <f>"Q" &amp;ROUNDUP(MONTH(SalesDataTable[[#This Row],[Order Date]])/3,0)</f>
        <v>Q2</v>
      </c>
      <c r="E1112" s="1">
        <f t="shared" si="35"/>
        <v>6</v>
      </c>
      <c r="F1112" s="1" t="str">
        <f>TEXT(SalesDataTable[[#This Row],[Order Date]],"MMM")</f>
        <v>Jun</v>
      </c>
      <c r="G1112" s="6" t="s">
        <v>37</v>
      </c>
      <c r="H1112" s="6" t="s">
        <v>64</v>
      </c>
      <c r="I1112" s="6" t="s">
        <v>19</v>
      </c>
      <c r="J1112" s="6" t="s">
        <v>20</v>
      </c>
      <c r="K1112" s="6" t="s">
        <v>31</v>
      </c>
      <c r="L1112" s="6" t="s">
        <v>65</v>
      </c>
      <c r="M1112" s="11">
        <v>5</v>
      </c>
      <c r="N1112" s="8">
        <v>160.82</v>
      </c>
      <c r="O1112" s="9">
        <v>0</v>
      </c>
      <c r="P1112" s="8">
        <v>90.14</v>
      </c>
      <c r="Q1112" s="8">
        <v>804.09999999999991</v>
      </c>
      <c r="R1112" s="8">
        <v>450.7</v>
      </c>
      <c r="S1112" s="8">
        <v>353.39999999999992</v>
      </c>
      <c r="T1112" s="10">
        <v>0.43949757492849145</v>
      </c>
      <c r="U1112" s="7"/>
      <c r="V1112" s="10"/>
      <c r="W1112" s="11"/>
      <c r="X1112" s="10"/>
    </row>
    <row r="1113" spans="1:24" ht="15.6">
      <c r="A1113" s="4">
        <v>3197</v>
      </c>
      <c r="B1113" s="5">
        <v>46189</v>
      </c>
      <c r="C1113" s="1">
        <f t="shared" si="34"/>
        <v>2026</v>
      </c>
      <c r="D1113" s="1" t="str">
        <f>"Q" &amp;ROUNDUP(MONTH(SalesDataTable[[#This Row],[Order Date]])/3,0)</f>
        <v>Q2</v>
      </c>
      <c r="E1113" s="1">
        <f t="shared" si="35"/>
        <v>6</v>
      </c>
      <c r="F1113" s="1" t="str">
        <f>TEXT(SalesDataTable[[#This Row],[Order Date]],"MMM")</f>
        <v>Jun</v>
      </c>
      <c r="G1113" s="6" t="s">
        <v>23</v>
      </c>
      <c r="H1113" s="6" t="s">
        <v>60</v>
      </c>
      <c r="I1113" s="6" t="s">
        <v>36</v>
      </c>
      <c r="J1113" s="6" t="s">
        <v>30</v>
      </c>
      <c r="K1113" s="6" t="s">
        <v>21</v>
      </c>
      <c r="L1113" s="6" t="s">
        <v>43</v>
      </c>
      <c r="M1113" s="11">
        <v>3</v>
      </c>
      <c r="N1113" s="8">
        <v>40.51</v>
      </c>
      <c r="O1113" s="9">
        <v>0</v>
      </c>
      <c r="P1113" s="8">
        <v>16.940000000000001</v>
      </c>
      <c r="Q1113" s="8">
        <v>121.53</v>
      </c>
      <c r="R1113" s="8">
        <v>50.820000000000007</v>
      </c>
      <c r="S1113" s="8">
        <v>70.709999999999994</v>
      </c>
      <c r="T1113" s="10">
        <v>0.58183164650703523</v>
      </c>
      <c r="U1113" s="7"/>
      <c r="V1113" s="10"/>
      <c r="W1113" s="11"/>
      <c r="X1113" s="10"/>
    </row>
    <row r="1114" spans="1:24" ht="15.6">
      <c r="A1114" s="4">
        <v>4668</v>
      </c>
      <c r="B1114" s="5">
        <v>46189</v>
      </c>
      <c r="C1114" s="1">
        <f t="shared" si="34"/>
        <v>2026</v>
      </c>
      <c r="D1114" s="1" t="str">
        <f>"Q" &amp;ROUNDUP(MONTH(SalesDataTable[[#This Row],[Order Date]])/3,0)</f>
        <v>Q2</v>
      </c>
      <c r="E1114" s="1">
        <f t="shared" si="35"/>
        <v>6</v>
      </c>
      <c r="F1114" s="1" t="str">
        <f>TEXT(SalesDataTable[[#This Row],[Order Date]],"MMM")</f>
        <v>Jun</v>
      </c>
      <c r="G1114" s="6" t="s">
        <v>23</v>
      </c>
      <c r="H1114" s="6" t="s">
        <v>58</v>
      </c>
      <c r="I1114" s="6" t="s">
        <v>19</v>
      </c>
      <c r="J1114" s="6" t="s">
        <v>33</v>
      </c>
      <c r="K1114" s="6" t="s">
        <v>21</v>
      </c>
      <c r="L1114" s="6" t="s">
        <v>22</v>
      </c>
      <c r="M1114" s="11">
        <v>1</v>
      </c>
      <c r="N1114" s="8">
        <v>81.08</v>
      </c>
      <c r="O1114" s="9">
        <v>0</v>
      </c>
      <c r="P1114" s="8">
        <v>41.52</v>
      </c>
      <c r="Q1114" s="8">
        <v>81.08</v>
      </c>
      <c r="R1114" s="8">
        <v>41.52</v>
      </c>
      <c r="S1114" s="8">
        <v>39.559999999999995</v>
      </c>
      <c r="T1114" s="10">
        <v>0.48791317217562896</v>
      </c>
      <c r="U1114" s="7"/>
      <c r="V1114" s="10"/>
      <c r="W1114" s="11"/>
      <c r="X1114" s="10"/>
    </row>
    <row r="1115" spans="1:24" ht="15.6">
      <c r="A1115" s="4">
        <v>4994</v>
      </c>
      <c r="B1115" s="5">
        <v>46189</v>
      </c>
      <c r="C1115" s="1">
        <f t="shared" si="34"/>
        <v>2026</v>
      </c>
      <c r="D1115" s="1" t="str">
        <f>"Q" &amp;ROUNDUP(MONTH(SalesDataTable[[#This Row],[Order Date]])/3,0)</f>
        <v>Q2</v>
      </c>
      <c r="E1115" s="1">
        <f t="shared" si="35"/>
        <v>6</v>
      </c>
      <c r="F1115" s="1" t="str">
        <f>TEXT(SalesDataTable[[#This Row],[Order Date]],"MMM")</f>
        <v>Jun</v>
      </c>
      <c r="G1115" s="6" t="s">
        <v>28</v>
      </c>
      <c r="H1115" s="6" t="s">
        <v>56</v>
      </c>
      <c r="I1115" s="6" t="s">
        <v>25</v>
      </c>
      <c r="J1115" s="6" t="s">
        <v>33</v>
      </c>
      <c r="K1115" s="6" t="s">
        <v>26</v>
      </c>
      <c r="L1115" s="6" t="s">
        <v>54</v>
      </c>
      <c r="M1115" s="11">
        <v>4</v>
      </c>
      <c r="N1115" s="8">
        <v>150.43</v>
      </c>
      <c r="O1115" s="9">
        <v>0.1</v>
      </c>
      <c r="P1115" s="8">
        <v>77.650000000000006</v>
      </c>
      <c r="Q1115" s="8">
        <v>541.548</v>
      </c>
      <c r="R1115" s="8">
        <v>310.60000000000002</v>
      </c>
      <c r="S1115" s="8">
        <v>230.94799999999998</v>
      </c>
      <c r="T1115" s="10">
        <v>0.42645896577957998</v>
      </c>
      <c r="U1115" s="7"/>
      <c r="V1115" s="10"/>
      <c r="W1115" s="11"/>
      <c r="X1115" s="10"/>
    </row>
    <row r="1116" spans="1:24" ht="15.6">
      <c r="A1116" s="4">
        <v>512</v>
      </c>
      <c r="B1116" s="5">
        <v>46190</v>
      </c>
      <c r="C1116" s="1">
        <f t="shared" si="34"/>
        <v>2026</v>
      </c>
      <c r="D1116" s="1" t="str">
        <f>"Q" &amp;ROUNDUP(MONTH(SalesDataTable[[#This Row],[Order Date]])/3,0)</f>
        <v>Q2</v>
      </c>
      <c r="E1116" s="1">
        <f t="shared" si="35"/>
        <v>6</v>
      </c>
      <c r="F1116" s="1" t="str">
        <f>TEXT(SalesDataTable[[#This Row],[Order Date]],"MMM")</f>
        <v>Jun</v>
      </c>
      <c r="G1116" s="6" t="s">
        <v>23</v>
      </c>
      <c r="H1116" s="6" t="s">
        <v>60</v>
      </c>
      <c r="I1116" s="6" t="s">
        <v>45</v>
      </c>
      <c r="J1116" s="6" t="s">
        <v>20</v>
      </c>
      <c r="K1116" s="6" t="s">
        <v>40</v>
      </c>
      <c r="L1116" s="6" t="s">
        <v>46</v>
      </c>
      <c r="M1116" s="11">
        <v>1</v>
      </c>
      <c r="N1116" s="8">
        <v>192.42</v>
      </c>
      <c r="O1116" s="9">
        <v>0</v>
      </c>
      <c r="P1116" s="8">
        <v>103.31</v>
      </c>
      <c r="Q1116" s="8">
        <v>192.42</v>
      </c>
      <c r="R1116" s="8">
        <v>103.31</v>
      </c>
      <c r="S1116" s="8">
        <v>89.109999999999985</v>
      </c>
      <c r="T1116" s="10">
        <v>0.46310154869556175</v>
      </c>
      <c r="U1116" s="7"/>
      <c r="V1116" s="10"/>
      <c r="W1116" s="11"/>
      <c r="X1116" s="10"/>
    </row>
    <row r="1117" spans="1:24" ht="15.6">
      <c r="A1117" s="4">
        <v>717</v>
      </c>
      <c r="B1117" s="5">
        <v>46190</v>
      </c>
      <c r="C1117" s="1">
        <f t="shared" si="34"/>
        <v>2026</v>
      </c>
      <c r="D1117" s="1" t="str">
        <f>"Q" &amp;ROUNDUP(MONTH(SalesDataTable[[#This Row],[Order Date]])/3,0)</f>
        <v>Q2</v>
      </c>
      <c r="E1117" s="1">
        <f t="shared" si="35"/>
        <v>6</v>
      </c>
      <c r="F1117" s="1" t="str">
        <f>TEXT(SalesDataTable[[#This Row],[Order Date]],"MMM")</f>
        <v>Jun</v>
      </c>
      <c r="G1117" s="6" t="s">
        <v>37</v>
      </c>
      <c r="H1117" s="6" t="s">
        <v>48</v>
      </c>
      <c r="I1117" s="6" t="s">
        <v>25</v>
      </c>
      <c r="J1117" s="6" t="s">
        <v>33</v>
      </c>
      <c r="K1117" s="6" t="s">
        <v>40</v>
      </c>
      <c r="L1117" s="6" t="s">
        <v>41</v>
      </c>
      <c r="M1117" s="11">
        <v>10</v>
      </c>
      <c r="N1117" s="8">
        <v>333.14</v>
      </c>
      <c r="O1117" s="9">
        <v>0.15</v>
      </c>
      <c r="P1117" s="8">
        <v>194.52</v>
      </c>
      <c r="Q1117" s="8">
        <v>2831.6899999999996</v>
      </c>
      <c r="R1117" s="8">
        <v>1945.2</v>
      </c>
      <c r="S1117" s="8">
        <v>886.48999999999955</v>
      </c>
      <c r="T1117" s="10">
        <v>0.31306039856057677</v>
      </c>
      <c r="U1117" s="7"/>
      <c r="V1117" s="10"/>
      <c r="W1117" s="11"/>
      <c r="X1117" s="10"/>
    </row>
    <row r="1118" spans="1:24" ht="15.6">
      <c r="A1118" s="4">
        <v>952</v>
      </c>
      <c r="B1118" s="5">
        <v>46190</v>
      </c>
      <c r="C1118" s="1">
        <f t="shared" si="34"/>
        <v>2026</v>
      </c>
      <c r="D1118" s="1" t="str">
        <f>"Q" &amp;ROUNDUP(MONTH(SalesDataTable[[#This Row],[Order Date]])/3,0)</f>
        <v>Q2</v>
      </c>
      <c r="E1118" s="1">
        <f t="shared" si="35"/>
        <v>6</v>
      </c>
      <c r="F1118" s="1" t="str">
        <f>TEXT(SalesDataTable[[#This Row],[Order Date]],"MMM")</f>
        <v>Jun</v>
      </c>
      <c r="G1118" s="6" t="s">
        <v>17</v>
      </c>
      <c r="H1118" s="6" t="s">
        <v>18</v>
      </c>
      <c r="I1118" s="6" t="s">
        <v>19</v>
      </c>
      <c r="J1118" s="6" t="s">
        <v>33</v>
      </c>
      <c r="K1118" s="6" t="s">
        <v>40</v>
      </c>
      <c r="L1118" s="6" t="s">
        <v>57</v>
      </c>
      <c r="M1118" s="11">
        <v>1</v>
      </c>
      <c r="N1118" s="8">
        <v>79.900000000000006</v>
      </c>
      <c r="O1118" s="9">
        <v>0.05</v>
      </c>
      <c r="P1118" s="8">
        <v>40.19</v>
      </c>
      <c r="Q1118" s="8">
        <v>75.905000000000001</v>
      </c>
      <c r="R1118" s="8">
        <v>40.19</v>
      </c>
      <c r="S1118" s="8">
        <v>35.715000000000003</v>
      </c>
      <c r="T1118" s="10">
        <v>0.47052236348066667</v>
      </c>
      <c r="U1118" s="7"/>
      <c r="V1118" s="10"/>
      <c r="W1118" s="11"/>
      <c r="X1118" s="10"/>
    </row>
    <row r="1119" spans="1:24" ht="15.6">
      <c r="A1119" s="4">
        <v>1081</v>
      </c>
      <c r="B1119" s="5">
        <v>46190</v>
      </c>
      <c r="C1119" s="1">
        <f t="shared" si="34"/>
        <v>2026</v>
      </c>
      <c r="D1119" s="1" t="str">
        <f>"Q" &amp;ROUNDUP(MONTH(SalesDataTable[[#This Row],[Order Date]])/3,0)</f>
        <v>Q2</v>
      </c>
      <c r="E1119" s="1">
        <f t="shared" si="35"/>
        <v>6</v>
      </c>
      <c r="F1119" s="1" t="str">
        <f>TEXT(SalesDataTable[[#This Row],[Order Date]],"MMM")</f>
        <v>Jun</v>
      </c>
      <c r="G1119" s="6" t="s">
        <v>37</v>
      </c>
      <c r="H1119" s="6" t="s">
        <v>64</v>
      </c>
      <c r="I1119" s="6" t="s">
        <v>19</v>
      </c>
      <c r="J1119" s="6" t="s">
        <v>20</v>
      </c>
      <c r="K1119" s="6" t="s">
        <v>21</v>
      </c>
      <c r="L1119" s="6" t="s">
        <v>39</v>
      </c>
      <c r="M1119" s="11">
        <v>1</v>
      </c>
      <c r="N1119" s="8">
        <v>51.12</v>
      </c>
      <c r="O1119" s="9">
        <v>0</v>
      </c>
      <c r="P1119" s="8">
        <v>22.43</v>
      </c>
      <c r="Q1119" s="8">
        <v>51.12</v>
      </c>
      <c r="R1119" s="8">
        <v>22.43</v>
      </c>
      <c r="S1119" s="8">
        <v>28.689999999999998</v>
      </c>
      <c r="T1119" s="10">
        <v>0.56122848200312991</v>
      </c>
      <c r="U1119" s="7"/>
      <c r="V1119" s="10"/>
      <c r="W1119" s="11"/>
      <c r="X1119" s="10"/>
    </row>
    <row r="1120" spans="1:24" ht="15.6">
      <c r="A1120" s="4">
        <v>2043</v>
      </c>
      <c r="B1120" s="5">
        <v>46190</v>
      </c>
      <c r="C1120" s="1">
        <f t="shared" si="34"/>
        <v>2026</v>
      </c>
      <c r="D1120" s="1" t="str">
        <f>"Q" &amp;ROUNDUP(MONTH(SalesDataTable[[#This Row],[Order Date]])/3,0)</f>
        <v>Q2</v>
      </c>
      <c r="E1120" s="1">
        <f t="shared" si="35"/>
        <v>6</v>
      </c>
      <c r="F1120" s="1" t="str">
        <f>TEXT(SalesDataTable[[#This Row],[Order Date]],"MMM")</f>
        <v>Jun</v>
      </c>
      <c r="G1120" s="6" t="s">
        <v>23</v>
      </c>
      <c r="H1120" s="6" t="s">
        <v>44</v>
      </c>
      <c r="I1120" s="6" t="s">
        <v>19</v>
      </c>
      <c r="J1120" s="6" t="s">
        <v>30</v>
      </c>
      <c r="K1120" s="6" t="s">
        <v>26</v>
      </c>
      <c r="L1120" s="6" t="s">
        <v>27</v>
      </c>
      <c r="M1120" s="11">
        <v>2</v>
      </c>
      <c r="N1120" s="8">
        <v>90.33</v>
      </c>
      <c r="O1120" s="9">
        <v>0</v>
      </c>
      <c r="P1120" s="8">
        <v>46.3</v>
      </c>
      <c r="Q1120" s="8">
        <v>180.66</v>
      </c>
      <c r="R1120" s="8">
        <v>92.6</v>
      </c>
      <c r="S1120" s="8">
        <v>88.06</v>
      </c>
      <c r="T1120" s="10">
        <v>0.48743496069965686</v>
      </c>
      <c r="U1120" s="7"/>
      <c r="V1120" s="10"/>
      <c r="W1120" s="11"/>
      <c r="X1120" s="10"/>
    </row>
    <row r="1121" spans="1:24" ht="15.6">
      <c r="A1121" s="4">
        <v>4040</v>
      </c>
      <c r="B1121" s="5">
        <v>46190</v>
      </c>
      <c r="C1121" s="1">
        <f t="shared" si="34"/>
        <v>2026</v>
      </c>
      <c r="D1121" s="1" t="str">
        <f>"Q" &amp;ROUNDUP(MONTH(SalesDataTable[[#This Row],[Order Date]])/3,0)</f>
        <v>Q2</v>
      </c>
      <c r="E1121" s="1">
        <f t="shared" si="35"/>
        <v>6</v>
      </c>
      <c r="F1121" s="1" t="str">
        <f>TEXT(SalesDataTable[[#This Row],[Order Date]],"MMM")</f>
        <v>Jun</v>
      </c>
      <c r="G1121" s="6" t="s">
        <v>37</v>
      </c>
      <c r="H1121" s="6" t="s">
        <v>48</v>
      </c>
      <c r="I1121" s="6" t="s">
        <v>19</v>
      </c>
      <c r="J1121" s="6" t="s">
        <v>33</v>
      </c>
      <c r="K1121" s="6" t="s">
        <v>31</v>
      </c>
      <c r="L1121" s="6" t="s">
        <v>32</v>
      </c>
      <c r="M1121" s="11">
        <v>2</v>
      </c>
      <c r="N1121" s="8">
        <v>36.799999999999997</v>
      </c>
      <c r="O1121" s="9">
        <v>0.05</v>
      </c>
      <c r="P1121" s="8">
        <v>13.94</v>
      </c>
      <c r="Q1121" s="8">
        <v>69.919999999999987</v>
      </c>
      <c r="R1121" s="8">
        <v>27.88</v>
      </c>
      <c r="S1121" s="8">
        <v>42.039999999999992</v>
      </c>
      <c r="T1121" s="10">
        <v>0.60125858123569798</v>
      </c>
      <c r="U1121" s="7"/>
      <c r="V1121" s="10"/>
      <c r="W1121" s="11"/>
      <c r="X1121" s="10"/>
    </row>
    <row r="1122" spans="1:24" ht="15.6">
      <c r="A1122" s="4">
        <v>2295</v>
      </c>
      <c r="B1122" s="5">
        <v>46191</v>
      </c>
      <c r="C1122" s="1">
        <f t="shared" si="34"/>
        <v>2026</v>
      </c>
      <c r="D1122" s="1" t="str">
        <f>"Q" &amp;ROUNDUP(MONTH(SalesDataTable[[#This Row],[Order Date]])/3,0)</f>
        <v>Q2</v>
      </c>
      <c r="E1122" s="1">
        <f t="shared" si="35"/>
        <v>6</v>
      </c>
      <c r="F1122" s="1" t="str">
        <f>TEXT(SalesDataTable[[#This Row],[Order Date]],"MMM")</f>
        <v>Jun</v>
      </c>
      <c r="G1122" s="6" t="s">
        <v>23</v>
      </c>
      <c r="H1122" s="6" t="s">
        <v>58</v>
      </c>
      <c r="I1122" s="6" t="s">
        <v>45</v>
      </c>
      <c r="J1122" s="6" t="s">
        <v>30</v>
      </c>
      <c r="K1122" s="6" t="s">
        <v>31</v>
      </c>
      <c r="L1122" s="6" t="s">
        <v>49</v>
      </c>
      <c r="M1122" s="11">
        <v>1</v>
      </c>
      <c r="N1122" s="8">
        <v>45.7</v>
      </c>
      <c r="O1122" s="9">
        <v>0.1</v>
      </c>
      <c r="P1122" s="8">
        <v>18.600000000000001</v>
      </c>
      <c r="Q1122" s="8">
        <v>41.13</v>
      </c>
      <c r="R1122" s="8">
        <v>18.600000000000001</v>
      </c>
      <c r="S1122" s="8">
        <v>22.53</v>
      </c>
      <c r="T1122" s="10">
        <v>0.5477753464624362</v>
      </c>
      <c r="U1122" s="7"/>
      <c r="V1122" s="10"/>
      <c r="W1122" s="11"/>
      <c r="X1122" s="10"/>
    </row>
    <row r="1123" spans="1:24" ht="15.6">
      <c r="A1123" s="4">
        <v>2670</v>
      </c>
      <c r="B1123" s="5">
        <v>46191</v>
      </c>
      <c r="C1123" s="1">
        <f t="shared" si="34"/>
        <v>2026</v>
      </c>
      <c r="D1123" s="1" t="str">
        <f>"Q" &amp;ROUNDUP(MONTH(SalesDataTable[[#This Row],[Order Date]])/3,0)</f>
        <v>Q2</v>
      </c>
      <c r="E1123" s="1">
        <f t="shared" si="35"/>
        <v>6</v>
      </c>
      <c r="F1123" s="1" t="str">
        <f>TEXT(SalesDataTable[[#This Row],[Order Date]],"MMM")</f>
        <v>Jun</v>
      </c>
      <c r="G1123" s="6" t="s">
        <v>28</v>
      </c>
      <c r="H1123" s="6" t="s">
        <v>42</v>
      </c>
      <c r="I1123" s="6" t="s">
        <v>45</v>
      </c>
      <c r="J1123" s="6" t="s">
        <v>20</v>
      </c>
      <c r="K1123" s="6" t="s">
        <v>31</v>
      </c>
      <c r="L1123" s="6" t="s">
        <v>65</v>
      </c>
      <c r="M1123" s="11">
        <v>3</v>
      </c>
      <c r="N1123" s="8">
        <v>162.30000000000001</v>
      </c>
      <c r="O1123" s="9">
        <v>0.1</v>
      </c>
      <c r="P1123" s="8">
        <v>86.43</v>
      </c>
      <c r="Q1123" s="8">
        <v>438.21000000000004</v>
      </c>
      <c r="R1123" s="8">
        <v>259.29000000000002</v>
      </c>
      <c r="S1123" s="8">
        <v>178.92000000000002</v>
      </c>
      <c r="T1123" s="10">
        <v>0.40829739166153217</v>
      </c>
      <c r="U1123" s="7"/>
      <c r="V1123" s="10"/>
      <c r="W1123" s="11"/>
      <c r="X1123" s="10"/>
    </row>
    <row r="1124" spans="1:24" ht="15.6">
      <c r="A1124" s="4">
        <v>2777</v>
      </c>
      <c r="B1124" s="5">
        <v>46191</v>
      </c>
      <c r="C1124" s="1">
        <f t="shared" si="34"/>
        <v>2026</v>
      </c>
      <c r="D1124" s="1" t="str">
        <f>"Q" &amp;ROUNDUP(MONTH(SalesDataTable[[#This Row],[Order Date]])/3,0)</f>
        <v>Q2</v>
      </c>
      <c r="E1124" s="1">
        <f t="shared" si="35"/>
        <v>6</v>
      </c>
      <c r="F1124" s="1" t="str">
        <f>TEXT(SalesDataTable[[#This Row],[Order Date]],"MMM")</f>
        <v>Jun</v>
      </c>
      <c r="G1124" s="6" t="s">
        <v>23</v>
      </c>
      <c r="H1124" s="6" t="s">
        <v>66</v>
      </c>
      <c r="I1124" s="6" t="s">
        <v>25</v>
      </c>
      <c r="J1124" s="6" t="s">
        <v>33</v>
      </c>
      <c r="K1124" s="6" t="s">
        <v>26</v>
      </c>
      <c r="L1124" s="6" t="s">
        <v>63</v>
      </c>
      <c r="M1124" s="11">
        <v>5</v>
      </c>
      <c r="N1124" s="8">
        <v>72.37</v>
      </c>
      <c r="O1124" s="9">
        <v>0.2</v>
      </c>
      <c r="P1124" s="8">
        <v>32.840000000000003</v>
      </c>
      <c r="Q1124" s="8">
        <v>289.48</v>
      </c>
      <c r="R1124" s="8">
        <v>164.20000000000002</v>
      </c>
      <c r="S1124" s="8">
        <v>125.28</v>
      </c>
      <c r="T1124" s="10">
        <v>0.43277601215973466</v>
      </c>
      <c r="U1124" s="7"/>
      <c r="V1124" s="10"/>
      <c r="W1124" s="11"/>
      <c r="X1124" s="10"/>
    </row>
    <row r="1125" spans="1:24" ht="15.6">
      <c r="A1125" s="4">
        <v>2780</v>
      </c>
      <c r="B1125" s="5">
        <v>46191</v>
      </c>
      <c r="C1125" s="1">
        <f t="shared" si="34"/>
        <v>2026</v>
      </c>
      <c r="D1125" s="1" t="str">
        <f>"Q" &amp;ROUNDUP(MONTH(SalesDataTable[[#This Row],[Order Date]])/3,0)</f>
        <v>Q2</v>
      </c>
      <c r="E1125" s="1">
        <f t="shared" si="35"/>
        <v>6</v>
      </c>
      <c r="F1125" s="1" t="str">
        <f>TEXT(SalesDataTable[[#This Row],[Order Date]],"MMM")</f>
        <v>Jun</v>
      </c>
      <c r="G1125" s="6" t="s">
        <v>28</v>
      </c>
      <c r="H1125" s="6" t="s">
        <v>35</v>
      </c>
      <c r="I1125" s="6" t="s">
        <v>19</v>
      </c>
      <c r="J1125" s="6" t="s">
        <v>30</v>
      </c>
      <c r="K1125" s="6" t="s">
        <v>51</v>
      </c>
      <c r="L1125" s="6" t="s">
        <v>59</v>
      </c>
      <c r="M1125" s="11">
        <v>2</v>
      </c>
      <c r="N1125" s="8">
        <v>35.61</v>
      </c>
      <c r="O1125" s="9">
        <v>0.15</v>
      </c>
      <c r="P1125" s="8">
        <v>13.96</v>
      </c>
      <c r="Q1125" s="8">
        <v>60.536999999999999</v>
      </c>
      <c r="R1125" s="8">
        <v>27.92</v>
      </c>
      <c r="S1125" s="8">
        <v>32.616999999999997</v>
      </c>
      <c r="T1125" s="10">
        <v>0.53879445628293432</v>
      </c>
      <c r="U1125" s="7"/>
      <c r="V1125" s="10"/>
      <c r="W1125" s="11"/>
      <c r="X1125" s="10"/>
    </row>
    <row r="1126" spans="1:24" ht="15.6">
      <c r="A1126" s="4">
        <v>3209</v>
      </c>
      <c r="B1126" s="5">
        <v>46191</v>
      </c>
      <c r="C1126" s="1">
        <f t="shared" si="34"/>
        <v>2026</v>
      </c>
      <c r="D1126" s="1" t="str">
        <f>"Q" &amp;ROUNDUP(MONTH(SalesDataTable[[#This Row],[Order Date]])/3,0)</f>
        <v>Q2</v>
      </c>
      <c r="E1126" s="1">
        <f t="shared" si="35"/>
        <v>6</v>
      </c>
      <c r="F1126" s="1" t="str">
        <f>TEXT(SalesDataTable[[#This Row],[Order Date]],"MMM")</f>
        <v>Jun</v>
      </c>
      <c r="G1126" s="6" t="s">
        <v>37</v>
      </c>
      <c r="H1126" s="6" t="s">
        <v>64</v>
      </c>
      <c r="I1126" s="6" t="s">
        <v>19</v>
      </c>
      <c r="J1126" s="6" t="s">
        <v>20</v>
      </c>
      <c r="K1126" s="6" t="s">
        <v>31</v>
      </c>
      <c r="L1126" s="6" t="s">
        <v>61</v>
      </c>
      <c r="M1126" s="11">
        <v>2</v>
      </c>
      <c r="N1126" s="8">
        <v>133.12</v>
      </c>
      <c r="O1126" s="9">
        <v>0</v>
      </c>
      <c r="P1126" s="8">
        <v>67.02</v>
      </c>
      <c r="Q1126" s="8">
        <v>266.24</v>
      </c>
      <c r="R1126" s="8">
        <v>134.04</v>
      </c>
      <c r="S1126" s="8">
        <v>132.20000000000002</v>
      </c>
      <c r="T1126" s="10">
        <v>0.4965444711538462</v>
      </c>
      <c r="U1126" s="7"/>
      <c r="V1126" s="10"/>
      <c r="W1126" s="11"/>
      <c r="X1126" s="10"/>
    </row>
    <row r="1127" spans="1:24" ht="15.6">
      <c r="A1127" s="4">
        <v>3414</v>
      </c>
      <c r="B1127" s="5">
        <v>46191</v>
      </c>
      <c r="C1127" s="1">
        <f t="shared" si="34"/>
        <v>2026</v>
      </c>
      <c r="D1127" s="1" t="str">
        <f>"Q" &amp;ROUNDUP(MONTH(SalesDataTable[[#This Row],[Order Date]])/3,0)</f>
        <v>Q2</v>
      </c>
      <c r="E1127" s="1">
        <f t="shared" si="35"/>
        <v>6</v>
      </c>
      <c r="F1127" s="1" t="str">
        <f>TEXT(SalesDataTable[[#This Row],[Order Date]],"MMM")</f>
        <v>Jun</v>
      </c>
      <c r="G1127" s="6" t="s">
        <v>17</v>
      </c>
      <c r="H1127" s="6" t="s">
        <v>67</v>
      </c>
      <c r="I1127" s="6" t="s">
        <v>45</v>
      </c>
      <c r="J1127" s="6" t="s">
        <v>20</v>
      </c>
      <c r="K1127" s="6" t="s">
        <v>21</v>
      </c>
      <c r="L1127" s="6" t="s">
        <v>39</v>
      </c>
      <c r="M1127" s="11">
        <v>1</v>
      </c>
      <c r="N1127" s="8">
        <v>51.23</v>
      </c>
      <c r="O1127" s="9">
        <v>0.05</v>
      </c>
      <c r="P1127" s="8">
        <v>23.12</v>
      </c>
      <c r="Q1127" s="8">
        <v>48.668499999999995</v>
      </c>
      <c r="R1127" s="8">
        <v>23.12</v>
      </c>
      <c r="S1127" s="8">
        <v>25.548499999999994</v>
      </c>
      <c r="T1127" s="10">
        <v>0.5249494025909982</v>
      </c>
      <c r="U1127" s="7"/>
      <c r="V1127" s="10"/>
      <c r="W1127" s="11"/>
      <c r="X1127" s="10"/>
    </row>
    <row r="1128" spans="1:24" ht="15.6">
      <c r="A1128" s="4">
        <v>3846</v>
      </c>
      <c r="B1128" s="5">
        <v>46191</v>
      </c>
      <c r="C1128" s="1">
        <f t="shared" si="34"/>
        <v>2026</v>
      </c>
      <c r="D1128" s="1" t="str">
        <f>"Q" &amp;ROUNDUP(MONTH(SalesDataTable[[#This Row],[Order Date]])/3,0)</f>
        <v>Q2</v>
      </c>
      <c r="E1128" s="1">
        <f t="shared" si="35"/>
        <v>6</v>
      </c>
      <c r="F1128" s="1" t="str">
        <f>TEXT(SalesDataTable[[#This Row],[Order Date]],"MMM")</f>
        <v>Jun</v>
      </c>
      <c r="G1128" s="6" t="s">
        <v>23</v>
      </c>
      <c r="H1128" s="6" t="s">
        <v>60</v>
      </c>
      <c r="I1128" s="6" t="s">
        <v>19</v>
      </c>
      <c r="J1128" s="6" t="s">
        <v>33</v>
      </c>
      <c r="K1128" s="6" t="s">
        <v>26</v>
      </c>
      <c r="L1128" s="6" t="s">
        <v>27</v>
      </c>
      <c r="M1128" s="11">
        <v>1</v>
      </c>
      <c r="N1128" s="8">
        <v>93.5</v>
      </c>
      <c r="O1128" s="9">
        <v>0</v>
      </c>
      <c r="P1128" s="8">
        <v>46.63</v>
      </c>
      <c r="Q1128" s="8">
        <v>93.5</v>
      </c>
      <c r="R1128" s="8">
        <v>46.63</v>
      </c>
      <c r="S1128" s="8">
        <v>46.87</v>
      </c>
      <c r="T1128" s="10">
        <v>0.50128342245989299</v>
      </c>
      <c r="U1128" s="7"/>
      <c r="V1128" s="10"/>
      <c r="W1128" s="11"/>
      <c r="X1128" s="10"/>
    </row>
    <row r="1129" spans="1:24" ht="15.6">
      <c r="A1129" s="4">
        <v>4120</v>
      </c>
      <c r="B1129" s="5">
        <v>46191</v>
      </c>
      <c r="C1129" s="1">
        <f t="shared" si="34"/>
        <v>2026</v>
      </c>
      <c r="D1129" s="1" t="str">
        <f>"Q" &amp;ROUNDUP(MONTH(SalesDataTable[[#This Row],[Order Date]])/3,0)</f>
        <v>Q2</v>
      </c>
      <c r="E1129" s="1">
        <f t="shared" si="35"/>
        <v>6</v>
      </c>
      <c r="F1129" s="1" t="str">
        <f>TEXT(SalesDataTable[[#This Row],[Order Date]],"MMM")</f>
        <v>Jun</v>
      </c>
      <c r="G1129" s="6" t="s">
        <v>37</v>
      </c>
      <c r="H1129" s="6" t="s">
        <v>38</v>
      </c>
      <c r="I1129" s="6" t="s">
        <v>36</v>
      </c>
      <c r="J1129" s="6" t="s">
        <v>20</v>
      </c>
      <c r="K1129" s="6" t="s">
        <v>51</v>
      </c>
      <c r="L1129" s="6" t="s">
        <v>52</v>
      </c>
      <c r="M1129" s="11">
        <v>3</v>
      </c>
      <c r="N1129" s="8">
        <v>41.16</v>
      </c>
      <c r="O1129" s="9">
        <v>0</v>
      </c>
      <c r="P1129" s="8">
        <v>14.79</v>
      </c>
      <c r="Q1129" s="8">
        <v>123.47999999999999</v>
      </c>
      <c r="R1129" s="8">
        <v>44.37</v>
      </c>
      <c r="S1129" s="8">
        <v>79.109999999999985</v>
      </c>
      <c r="T1129" s="10">
        <v>0.64067055393586003</v>
      </c>
      <c r="U1129" s="7"/>
      <c r="V1129" s="10"/>
      <c r="W1129" s="11"/>
      <c r="X1129" s="10"/>
    </row>
    <row r="1130" spans="1:24" ht="15.6">
      <c r="A1130" s="4">
        <v>4217</v>
      </c>
      <c r="B1130" s="5">
        <v>46191</v>
      </c>
      <c r="C1130" s="1">
        <f t="shared" si="34"/>
        <v>2026</v>
      </c>
      <c r="D1130" s="1" t="str">
        <f>"Q" &amp;ROUNDUP(MONTH(SalesDataTable[[#This Row],[Order Date]])/3,0)</f>
        <v>Q2</v>
      </c>
      <c r="E1130" s="1">
        <f t="shared" si="35"/>
        <v>6</v>
      </c>
      <c r="F1130" s="1" t="str">
        <f>TEXT(SalesDataTable[[#This Row],[Order Date]],"MMM")</f>
        <v>Jun</v>
      </c>
      <c r="G1130" s="6" t="s">
        <v>23</v>
      </c>
      <c r="H1130" s="6" t="s">
        <v>60</v>
      </c>
      <c r="I1130" s="6" t="s">
        <v>45</v>
      </c>
      <c r="J1130" s="6" t="s">
        <v>30</v>
      </c>
      <c r="K1130" s="6" t="s">
        <v>51</v>
      </c>
      <c r="L1130" s="6" t="s">
        <v>52</v>
      </c>
      <c r="M1130" s="11">
        <v>1</v>
      </c>
      <c r="N1130" s="8">
        <v>39.74</v>
      </c>
      <c r="O1130" s="9">
        <v>0.05</v>
      </c>
      <c r="P1130" s="8">
        <v>14.39</v>
      </c>
      <c r="Q1130" s="8">
        <v>37.753</v>
      </c>
      <c r="R1130" s="8">
        <v>14.39</v>
      </c>
      <c r="S1130" s="8">
        <v>23.363</v>
      </c>
      <c r="T1130" s="10">
        <v>0.6188382380208195</v>
      </c>
      <c r="U1130" s="7"/>
      <c r="V1130" s="10"/>
      <c r="W1130" s="11"/>
      <c r="X1130" s="10"/>
    </row>
    <row r="1131" spans="1:24" ht="15.6">
      <c r="A1131" s="4">
        <v>4786</v>
      </c>
      <c r="B1131" s="5">
        <v>46191</v>
      </c>
      <c r="C1131" s="1">
        <f t="shared" si="34"/>
        <v>2026</v>
      </c>
      <c r="D1131" s="1" t="str">
        <f>"Q" &amp;ROUNDUP(MONTH(SalesDataTable[[#This Row],[Order Date]])/3,0)</f>
        <v>Q2</v>
      </c>
      <c r="E1131" s="1">
        <f t="shared" si="35"/>
        <v>6</v>
      </c>
      <c r="F1131" s="1" t="str">
        <f>TEXT(SalesDataTable[[#This Row],[Order Date]],"MMM")</f>
        <v>Jun</v>
      </c>
      <c r="G1131" s="6" t="s">
        <v>37</v>
      </c>
      <c r="H1131" s="6" t="s">
        <v>48</v>
      </c>
      <c r="I1131" s="6" t="s">
        <v>19</v>
      </c>
      <c r="J1131" s="6" t="s">
        <v>20</v>
      </c>
      <c r="K1131" s="6" t="s">
        <v>31</v>
      </c>
      <c r="L1131" s="6" t="s">
        <v>49</v>
      </c>
      <c r="M1131" s="11">
        <v>3</v>
      </c>
      <c r="N1131" s="8">
        <v>46.79</v>
      </c>
      <c r="O1131" s="9">
        <v>0.1</v>
      </c>
      <c r="P1131" s="8">
        <v>18.25</v>
      </c>
      <c r="Q1131" s="8">
        <v>126.33300000000001</v>
      </c>
      <c r="R1131" s="8">
        <v>54.75</v>
      </c>
      <c r="S1131" s="8">
        <v>71.583000000000013</v>
      </c>
      <c r="T1131" s="10">
        <v>0.56662154781411034</v>
      </c>
      <c r="U1131" s="7"/>
      <c r="V1131" s="10"/>
      <c r="W1131" s="11"/>
      <c r="X1131" s="10"/>
    </row>
    <row r="1132" spans="1:24" ht="15.6">
      <c r="A1132" s="4">
        <v>23</v>
      </c>
      <c r="B1132" s="5">
        <v>46192</v>
      </c>
      <c r="C1132" s="1">
        <f t="shared" si="34"/>
        <v>2026</v>
      </c>
      <c r="D1132" s="1" t="str">
        <f>"Q" &amp;ROUNDUP(MONTH(SalesDataTable[[#This Row],[Order Date]])/3,0)</f>
        <v>Q2</v>
      </c>
      <c r="E1132" s="1">
        <f t="shared" si="35"/>
        <v>6</v>
      </c>
      <c r="F1132" s="1" t="str">
        <f>TEXT(SalesDataTable[[#This Row],[Order Date]],"MMM")</f>
        <v>Jun</v>
      </c>
      <c r="G1132" s="6" t="s">
        <v>37</v>
      </c>
      <c r="H1132" s="6" t="s">
        <v>64</v>
      </c>
      <c r="I1132" s="6" t="s">
        <v>25</v>
      </c>
      <c r="J1132" s="6" t="s">
        <v>33</v>
      </c>
      <c r="K1132" s="6" t="s">
        <v>26</v>
      </c>
      <c r="L1132" s="6" t="s">
        <v>27</v>
      </c>
      <c r="M1132" s="11">
        <v>4</v>
      </c>
      <c r="N1132" s="8">
        <v>91.74</v>
      </c>
      <c r="O1132" s="9">
        <v>0.2</v>
      </c>
      <c r="P1132" s="8">
        <v>44.74</v>
      </c>
      <c r="Q1132" s="8">
        <v>293.56799999999998</v>
      </c>
      <c r="R1132" s="8">
        <v>178.96</v>
      </c>
      <c r="S1132" s="8">
        <v>114.60799999999998</v>
      </c>
      <c r="T1132" s="10">
        <v>0.39039677349029861</v>
      </c>
      <c r="U1132" s="7"/>
      <c r="V1132" s="10"/>
      <c r="W1132" s="11"/>
      <c r="X1132" s="10"/>
    </row>
    <row r="1133" spans="1:24" ht="15.6">
      <c r="A1133" s="4">
        <v>99</v>
      </c>
      <c r="B1133" s="5">
        <v>46192</v>
      </c>
      <c r="C1133" s="1">
        <f t="shared" si="34"/>
        <v>2026</v>
      </c>
      <c r="D1133" s="1" t="str">
        <f>"Q" &amp;ROUNDUP(MONTH(SalesDataTable[[#This Row],[Order Date]])/3,0)</f>
        <v>Q2</v>
      </c>
      <c r="E1133" s="1">
        <f t="shared" si="35"/>
        <v>6</v>
      </c>
      <c r="F1133" s="1" t="str">
        <f>TEXT(SalesDataTable[[#This Row],[Order Date]],"MMM")</f>
        <v>Jun</v>
      </c>
      <c r="G1133" s="6" t="s">
        <v>37</v>
      </c>
      <c r="H1133" s="6" t="s">
        <v>64</v>
      </c>
      <c r="I1133" s="6" t="s">
        <v>19</v>
      </c>
      <c r="J1133" s="6" t="s">
        <v>30</v>
      </c>
      <c r="K1133" s="6" t="s">
        <v>51</v>
      </c>
      <c r="L1133" s="6" t="s">
        <v>59</v>
      </c>
      <c r="M1133" s="11">
        <v>1</v>
      </c>
      <c r="N1133" s="8">
        <v>36.28</v>
      </c>
      <c r="O1133" s="9">
        <v>0.1</v>
      </c>
      <c r="P1133" s="8">
        <v>13.8</v>
      </c>
      <c r="Q1133" s="8">
        <v>32.652000000000001</v>
      </c>
      <c r="R1133" s="8">
        <v>13.8</v>
      </c>
      <c r="S1133" s="8">
        <v>18.852</v>
      </c>
      <c r="T1133" s="10">
        <v>0.5773612642410878</v>
      </c>
      <c r="U1133" s="7"/>
      <c r="V1133" s="10"/>
      <c r="W1133" s="11"/>
      <c r="X1133" s="10"/>
    </row>
    <row r="1134" spans="1:24" ht="15.6">
      <c r="A1134" s="4">
        <v>269</v>
      </c>
      <c r="B1134" s="5">
        <v>46192</v>
      </c>
      <c r="C1134" s="1">
        <f t="shared" si="34"/>
        <v>2026</v>
      </c>
      <c r="D1134" s="1" t="str">
        <f>"Q" &amp;ROUNDUP(MONTH(SalesDataTable[[#This Row],[Order Date]])/3,0)</f>
        <v>Q2</v>
      </c>
      <c r="E1134" s="1">
        <f t="shared" si="35"/>
        <v>6</v>
      </c>
      <c r="F1134" s="1" t="str">
        <f>TEXT(SalesDataTable[[#This Row],[Order Date]],"MMM")</f>
        <v>Jun</v>
      </c>
      <c r="G1134" s="6" t="s">
        <v>37</v>
      </c>
      <c r="H1134" s="6" t="s">
        <v>64</v>
      </c>
      <c r="I1134" s="6" t="s">
        <v>25</v>
      </c>
      <c r="J1134" s="6" t="s">
        <v>20</v>
      </c>
      <c r="K1134" s="6" t="s">
        <v>26</v>
      </c>
      <c r="L1134" s="6" t="s">
        <v>63</v>
      </c>
      <c r="M1134" s="11">
        <v>3</v>
      </c>
      <c r="N1134" s="8">
        <v>73.02</v>
      </c>
      <c r="O1134" s="9">
        <v>0.1</v>
      </c>
      <c r="P1134" s="8">
        <v>32.69</v>
      </c>
      <c r="Q1134" s="8">
        <v>197.154</v>
      </c>
      <c r="R1134" s="8">
        <v>98.07</v>
      </c>
      <c r="S1134" s="8">
        <v>99.084000000000003</v>
      </c>
      <c r="T1134" s="10">
        <v>0.50257159377948202</v>
      </c>
      <c r="U1134" s="7"/>
      <c r="V1134" s="10"/>
      <c r="W1134" s="11"/>
      <c r="X1134" s="10"/>
    </row>
    <row r="1135" spans="1:24" ht="15.6">
      <c r="A1135" s="4">
        <v>1772</v>
      </c>
      <c r="B1135" s="5">
        <v>46192</v>
      </c>
      <c r="C1135" s="1">
        <f t="shared" si="34"/>
        <v>2026</v>
      </c>
      <c r="D1135" s="1" t="str">
        <f>"Q" &amp;ROUNDUP(MONTH(SalesDataTable[[#This Row],[Order Date]])/3,0)</f>
        <v>Q2</v>
      </c>
      <c r="E1135" s="1">
        <f t="shared" si="35"/>
        <v>6</v>
      </c>
      <c r="F1135" s="1" t="str">
        <f>TEXT(SalesDataTable[[#This Row],[Order Date]],"MMM")</f>
        <v>Jun</v>
      </c>
      <c r="G1135" s="6" t="s">
        <v>37</v>
      </c>
      <c r="H1135" s="6" t="s">
        <v>38</v>
      </c>
      <c r="I1135" s="6" t="s">
        <v>19</v>
      </c>
      <c r="J1135" s="6" t="s">
        <v>30</v>
      </c>
      <c r="K1135" s="6" t="s">
        <v>26</v>
      </c>
      <c r="L1135" s="6" t="s">
        <v>54</v>
      </c>
      <c r="M1135" s="11">
        <v>4</v>
      </c>
      <c r="N1135" s="8">
        <v>153.38</v>
      </c>
      <c r="O1135" s="9">
        <v>0</v>
      </c>
      <c r="P1135" s="8">
        <v>76.92</v>
      </c>
      <c r="Q1135" s="8">
        <v>613.52</v>
      </c>
      <c r="R1135" s="8">
        <v>307.68</v>
      </c>
      <c r="S1135" s="8">
        <v>305.83999999999997</v>
      </c>
      <c r="T1135" s="10">
        <v>0.49850045638283996</v>
      </c>
      <c r="U1135" s="7"/>
      <c r="V1135" s="10"/>
      <c r="W1135" s="11"/>
      <c r="X1135" s="10"/>
    </row>
    <row r="1136" spans="1:24" ht="15.6">
      <c r="A1136" s="4">
        <v>1906</v>
      </c>
      <c r="B1136" s="5">
        <v>46192</v>
      </c>
      <c r="C1136" s="1">
        <f t="shared" si="34"/>
        <v>2026</v>
      </c>
      <c r="D1136" s="1" t="str">
        <f>"Q" &amp;ROUNDUP(MONTH(SalesDataTable[[#This Row],[Order Date]])/3,0)</f>
        <v>Q2</v>
      </c>
      <c r="E1136" s="1">
        <f t="shared" si="35"/>
        <v>6</v>
      </c>
      <c r="F1136" s="1" t="str">
        <f>TEXT(SalesDataTable[[#This Row],[Order Date]],"MMM")</f>
        <v>Jun</v>
      </c>
      <c r="G1136" s="6" t="s">
        <v>37</v>
      </c>
      <c r="H1136" s="6" t="s">
        <v>50</v>
      </c>
      <c r="I1136" s="6" t="s">
        <v>45</v>
      </c>
      <c r="J1136" s="6" t="s">
        <v>20</v>
      </c>
      <c r="K1136" s="6" t="s">
        <v>40</v>
      </c>
      <c r="L1136" s="6" t="s">
        <v>68</v>
      </c>
      <c r="M1136" s="11">
        <v>2</v>
      </c>
      <c r="N1136" s="8">
        <v>125.5</v>
      </c>
      <c r="O1136" s="9">
        <v>0</v>
      </c>
      <c r="P1136" s="8">
        <v>61.67</v>
      </c>
      <c r="Q1136" s="8">
        <v>251</v>
      </c>
      <c r="R1136" s="8">
        <v>123.34</v>
      </c>
      <c r="S1136" s="8">
        <v>127.66</v>
      </c>
      <c r="T1136" s="10">
        <v>0.50860557768924297</v>
      </c>
      <c r="U1136" s="7"/>
      <c r="V1136" s="10"/>
      <c r="W1136" s="11"/>
      <c r="X1136" s="10"/>
    </row>
    <row r="1137" spans="1:24" ht="15.6">
      <c r="A1137" s="4">
        <v>2473</v>
      </c>
      <c r="B1137" s="5">
        <v>46192</v>
      </c>
      <c r="C1137" s="1">
        <f t="shared" si="34"/>
        <v>2026</v>
      </c>
      <c r="D1137" s="1" t="str">
        <f>"Q" &amp;ROUNDUP(MONTH(SalesDataTable[[#This Row],[Order Date]])/3,0)</f>
        <v>Q2</v>
      </c>
      <c r="E1137" s="1">
        <f t="shared" si="35"/>
        <v>6</v>
      </c>
      <c r="F1137" s="1" t="str">
        <f>TEXT(SalesDataTable[[#This Row],[Order Date]],"MMM")</f>
        <v>Jun</v>
      </c>
      <c r="G1137" s="6" t="s">
        <v>17</v>
      </c>
      <c r="H1137" s="6" t="s">
        <v>18</v>
      </c>
      <c r="I1137" s="6" t="s">
        <v>25</v>
      </c>
      <c r="J1137" s="6" t="s">
        <v>20</v>
      </c>
      <c r="K1137" s="6" t="s">
        <v>21</v>
      </c>
      <c r="L1137" s="6" t="s">
        <v>22</v>
      </c>
      <c r="M1137" s="11">
        <v>3</v>
      </c>
      <c r="N1137" s="8">
        <v>80.75</v>
      </c>
      <c r="O1137" s="9">
        <v>0.15</v>
      </c>
      <c r="P1137" s="8">
        <v>42.81</v>
      </c>
      <c r="Q1137" s="8">
        <v>205.91249999999999</v>
      </c>
      <c r="R1137" s="8">
        <v>128.43</v>
      </c>
      <c r="S1137" s="8">
        <v>77.482499999999987</v>
      </c>
      <c r="T1137" s="10">
        <v>0.37628847204516475</v>
      </c>
      <c r="U1137" s="7"/>
      <c r="V1137" s="10"/>
      <c r="W1137" s="11"/>
      <c r="X1137" s="10"/>
    </row>
    <row r="1138" spans="1:24" ht="15.6">
      <c r="A1138" s="4">
        <v>2549</v>
      </c>
      <c r="B1138" s="5">
        <v>46192</v>
      </c>
      <c r="C1138" s="1">
        <f t="shared" si="34"/>
        <v>2026</v>
      </c>
      <c r="D1138" s="1" t="str">
        <f>"Q" &amp;ROUNDUP(MONTH(SalesDataTable[[#This Row],[Order Date]])/3,0)</f>
        <v>Q2</v>
      </c>
      <c r="E1138" s="1">
        <f t="shared" si="35"/>
        <v>6</v>
      </c>
      <c r="F1138" s="1" t="str">
        <f>TEXT(SalesDataTable[[#This Row],[Order Date]],"MMM")</f>
        <v>Jun</v>
      </c>
      <c r="G1138" s="6" t="s">
        <v>37</v>
      </c>
      <c r="H1138" s="6" t="s">
        <v>64</v>
      </c>
      <c r="I1138" s="6" t="s">
        <v>25</v>
      </c>
      <c r="J1138" s="6" t="s">
        <v>20</v>
      </c>
      <c r="K1138" s="6" t="s">
        <v>51</v>
      </c>
      <c r="L1138" s="6" t="s">
        <v>59</v>
      </c>
      <c r="M1138" s="11">
        <v>8</v>
      </c>
      <c r="N1138" s="8">
        <v>36.15</v>
      </c>
      <c r="O1138" s="9">
        <v>0.05</v>
      </c>
      <c r="P1138" s="8">
        <v>13.55</v>
      </c>
      <c r="Q1138" s="8">
        <v>274.73999999999995</v>
      </c>
      <c r="R1138" s="8">
        <v>108.4</v>
      </c>
      <c r="S1138" s="8">
        <v>166.33999999999995</v>
      </c>
      <c r="T1138" s="10">
        <v>0.60544514814005956</v>
      </c>
      <c r="U1138" s="7"/>
      <c r="V1138" s="10"/>
      <c r="W1138" s="11"/>
      <c r="X1138" s="10"/>
    </row>
    <row r="1139" spans="1:24" ht="15.6">
      <c r="A1139" s="4">
        <v>3341</v>
      </c>
      <c r="B1139" s="5">
        <v>46192</v>
      </c>
      <c r="C1139" s="1">
        <f t="shared" si="34"/>
        <v>2026</v>
      </c>
      <c r="D1139" s="1" t="str">
        <f>"Q" &amp;ROUNDUP(MONTH(SalesDataTable[[#This Row],[Order Date]])/3,0)</f>
        <v>Q2</v>
      </c>
      <c r="E1139" s="1">
        <f t="shared" si="35"/>
        <v>6</v>
      </c>
      <c r="F1139" s="1" t="str">
        <f>TEXT(SalesDataTable[[#This Row],[Order Date]],"MMM")</f>
        <v>Jun</v>
      </c>
      <c r="G1139" s="6" t="s">
        <v>17</v>
      </c>
      <c r="H1139" s="6" t="s">
        <v>67</v>
      </c>
      <c r="I1139" s="6" t="s">
        <v>19</v>
      </c>
      <c r="J1139" s="6" t="s">
        <v>30</v>
      </c>
      <c r="K1139" s="6" t="s">
        <v>26</v>
      </c>
      <c r="L1139" s="6" t="s">
        <v>34</v>
      </c>
      <c r="M1139" s="11">
        <v>2</v>
      </c>
      <c r="N1139" s="8">
        <v>143.1</v>
      </c>
      <c r="O1139" s="9">
        <v>0</v>
      </c>
      <c r="P1139" s="8">
        <v>78.11</v>
      </c>
      <c r="Q1139" s="8">
        <v>286.2</v>
      </c>
      <c r="R1139" s="8">
        <v>156.22</v>
      </c>
      <c r="S1139" s="8">
        <v>129.97999999999999</v>
      </c>
      <c r="T1139" s="10">
        <v>0.45415793151642209</v>
      </c>
      <c r="U1139" s="7"/>
      <c r="V1139" s="10"/>
      <c r="W1139" s="11"/>
      <c r="X1139" s="10"/>
    </row>
    <row r="1140" spans="1:24" ht="15.6">
      <c r="A1140" s="4">
        <v>3351</v>
      </c>
      <c r="B1140" s="5">
        <v>46192</v>
      </c>
      <c r="C1140" s="1">
        <f t="shared" si="34"/>
        <v>2026</v>
      </c>
      <c r="D1140" s="1" t="str">
        <f>"Q" &amp;ROUNDUP(MONTH(SalesDataTable[[#This Row],[Order Date]])/3,0)</f>
        <v>Q2</v>
      </c>
      <c r="E1140" s="1">
        <f t="shared" si="35"/>
        <v>6</v>
      </c>
      <c r="F1140" s="1" t="str">
        <f>TEXT(SalesDataTable[[#This Row],[Order Date]],"MMM")</f>
        <v>Jun</v>
      </c>
      <c r="G1140" s="6" t="s">
        <v>23</v>
      </c>
      <c r="H1140" s="6" t="s">
        <v>24</v>
      </c>
      <c r="I1140" s="6" t="s">
        <v>45</v>
      </c>
      <c r="J1140" s="6" t="s">
        <v>30</v>
      </c>
      <c r="K1140" s="6" t="s">
        <v>40</v>
      </c>
      <c r="L1140" s="6" t="s">
        <v>68</v>
      </c>
      <c r="M1140" s="11">
        <v>4</v>
      </c>
      <c r="N1140" s="8">
        <v>123.89</v>
      </c>
      <c r="O1140" s="9">
        <v>0</v>
      </c>
      <c r="P1140" s="8">
        <v>59.42</v>
      </c>
      <c r="Q1140" s="8">
        <v>495.56</v>
      </c>
      <c r="R1140" s="8">
        <v>237.68</v>
      </c>
      <c r="S1140" s="8">
        <v>257.88</v>
      </c>
      <c r="T1140" s="10">
        <v>0.5203809831301961</v>
      </c>
      <c r="U1140" s="7"/>
      <c r="V1140" s="10"/>
      <c r="W1140" s="11"/>
      <c r="X1140" s="10"/>
    </row>
    <row r="1141" spans="1:24" ht="15.6">
      <c r="A1141" s="4">
        <v>3366</v>
      </c>
      <c r="B1141" s="5">
        <v>46192</v>
      </c>
      <c r="C1141" s="1">
        <f t="shared" si="34"/>
        <v>2026</v>
      </c>
      <c r="D1141" s="1" t="str">
        <f>"Q" &amp;ROUNDUP(MONTH(SalesDataTable[[#This Row],[Order Date]])/3,0)</f>
        <v>Q2</v>
      </c>
      <c r="E1141" s="1">
        <f t="shared" si="35"/>
        <v>6</v>
      </c>
      <c r="F1141" s="1" t="str">
        <f>TEXT(SalesDataTable[[#This Row],[Order Date]],"MMM")</f>
        <v>Jun</v>
      </c>
      <c r="G1141" s="6" t="s">
        <v>23</v>
      </c>
      <c r="H1141" s="6" t="s">
        <v>58</v>
      </c>
      <c r="I1141" s="6" t="s">
        <v>19</v>
      </c>
      <c r="J1141" s="6" t="s">
        <v>33</v>
      </c>
      <c r="K1141" s="6" t="s">
        <v>31</v>
      </c>
      <c r="L1141" s="6" t="s">
        <v>61</v>
      </c>
      <c r="M1141" s="11">
        <v>1</v>
      </c>
      <c r="N1141" s="8">
        <v>135.41999999999999</v>
      </c>
      <c r="O1141" s="9">
        <v>0.05</v>
      </c>
      <c r="P1141" s="8">
        <v>68.180000000000007</v>
      </c>
      <c r="Q1141" s="8">
        <v>128.64899999999997</v>
      </c>
      <c r="R1141" s="8">
        <v>68.180000000000007</v>
      </c>
      <c r="S1141" s="8">
        <v>60.468999999999966</v>
      </c>
      <c r="T1141" s="10">
        <v>0.47003085915941811</v>
      </c>
      <c r="U1141" s="7"/>
      <c r="V1141" s="10"/>
      <c r="W1141" s="11"/>
      <c r="X1141" s="10"/>
    </row>
    <row r="1142" spans="1:24" ht="15.6">
      <c r="A1142" s="4">
        <v>3691</v>
      </c>
      <c r="B1142" s="5">
        <v>46192</v>
      </c>
      <c r="C1142" s="1">
        <f t="shared" si="34"/>
        <v>2026</v>
      </c>
      <c r="D1142" s="1" t="str">
        <f>"Q" &amp;ROUNDUP(MONTH(SalesDataTable[[#This Row],[Order Date]])/3,0)</f>
        <v>Q2</v>
      </c>
      <c r="E1142" s="1">
        <f t="shared" si="35"/>
        <v>6</v>
      </c>
      <c r="F1142" s="1" t="str">
        <f>TEXT(SalesDataTable[[#This Row],[Order Date]],"MMM")</f>
        <v>Jun</v>
      </c>
      <c r="G1142" s="6" t="s">
        <v>23</v>
      </c>
      <c r="H1142" s="6" t="s">
        <v>44</v>
      </c>
      <c r="I1142" s="6" t="s">
        <v>36</v>
      </c>
      <c r="J1142" s="6" t="s">
        <v>20</v>
      </c>
      <c r="K1142" s="6" t="s">
        <v>26</v>
      </c>
      <c r="L1142" s="6" t="s">
        <v>27</v>
      </c>
      <c r="M1142" s="11">
        <v>1</v>
      </c>
      <c r="N1142" s="8">
        <v>93.48</v>
      </c>
      <c r="O1142" s="9">
        <v>0.05</v>
      </c>
      <c r="P1142" s="8">
        <v>44.31</v>
      </c>
      <c r="Q1142" s="8">
        <v>88.805999999999997</v>
      </c>
      <c r="R1142" s="8">
        <v>44.31</v>
      </c>
      <c r="S1142" s="8">
        <v>44.495999999999995</v>
      </c>
      <c r="T1142" s="10">
        <v>0.50104722653874734</v>
      </c>
      <c r="U1142" s="7"/>
      <c r="V1142" s="10"/>
      <c r="W1142" s="11"/>
      <c r="X1142" s="10"/>
    </row>
    <row r="1143" spans="1:24" ht="15.6">
      <c r="A1143" s="4">
        <v>3909</v>
      </c>
      <c r="B1143" s="5">
        <v>46192</v>
      </c>
      <c r="C1143" s="1">
        <f t="shared" si="34"/>
        <v>2026</v>
      </c>
      <c r="D1143" s="1" t="str">
        <f>"Q" &amp;ROUNDUP(MONTH(SalesDataTable[[#This Row],[Order Date]])/3,0)</f>
        <v>Q2</v>
      </c>
      <c r="E1143" s="1">
        <f t="shared" si="35"/>
        <v>6</v>
      </c>
      <c r="F1143" s="1" t="str">
        <f>TEXT(SalesDataTable[[#This Row],[Order Date]],"MMM")</f>
        <v>Jun</v>
      </c>
      <c r="G1143" s="6" t="s">
        <v>23</v>
      </c>
      <c r="H1143" s="6" t="s">
        <v>24</v>
      </c>
      <c r="I1143" s="6" t="s">
        <v>45</v>
      </c>
      <c r="J1143" s="6" t="s">
        <v>20</v>
      </c>
      <c r="K1143" s="6" t="s">
        <v>26</v>
      </c>
      <c r="L1143" s="6" t="s">
        <v>54</v>
      </c>
      <c r="M1143" s="11">
        <v>1</v>
      </c>
      <c r="N1143" s="8">
        <v>156.05000000000001</v>
      </c>
      <c r="O1143" s="9">
        <v>0.05</v>
      </c>
      <c r="P1143" s="8">
        <v>81.28</v>
      </c>
      <c r="Q1143" s="8">
        <v>148.2475</v>
      </c>
      <c r="R1143" s="8">
        <v>81.28</v>
      </c>
      <c r="S1143" s="8">
        <v>66.967500000000001</v>
      </c>
      <c r="T1143" s="10">
        <v>0.45172768512116562</v>
      </c>
      <c r="U1143" s="7"/>
      <c r="V1143" s="10"/>
      <c r="W1143" s="11"/>
      <c r="X1143" s="10"/>
    </row>
    <row r="1144" spans="1:24" ht="15.6">
      <c r="A1144" s="4">
        <v>4862</v>
      </c>
      <c r="B1144" s="5">
        <v>46192</v>
      </c>
      <c r="C1144" s="1">
        <f t="shared" si="34"/>
        <v>2026</v>
      </c>
      <c r="D1144" s="1" t="str">
        <f>"Q" &amp;ROUNDUP(MONTH(SalesDataTable[[#This Row],[Order Date]])/3,0)</f>
        <v>Q2</v>
      </c>
      <c r="E1144" s="1">
        <f t="shared" si="35"/>
        <v>6</v>
      </c>
      <c r="F1144" s="1" t="str">
        <f>TEXT(SalesDataTable[[#This Row],[Order Date]],"MMM")</f>
        <v>Jun</v>
      </c>
      <c r="G1144" s="6" t="s">
        <v>23</v>
      </c>
      <c r="H1144" s="6" t="s">
        <v>44</v>
      </c>
      <c r="I1144" s="6" t="s">
        <v>19</v>
      </c>
      <c r="J1144" s="6" t="s">
        <v>20</v>
      </c>
      <c r="K1144" s="6" t="s">
        <v>51</v>
      </c>
      <c r="L1144" s="6" t="s">
        <v>59</v>
      </c>
      <c r="M1144" s="11">
        <v>1</v>
      </c>
      <c r="N1144" s="8">
        <v>36.74</v>
      </c>
      <c r="O1144" s="9">
        <v>0</v>
      </c>
      <c r="P1144" s="8">
        <v>14.15</v>
      </c>
      <c r="Q1144" s="8">
        <v>36.74</v>
      </c>
      <c r="R1144" s="8">
        <v>14.15</v>
      </c>
      <c r="S1144" s="8">
        <v>22.590000000000003</v>
      </c>
      <c r="T1144" s="10">
        <v>0.61486118671747425</v>
      </c>
      <c r="U1144" s="7"/>
      <c r="V1144" s="10"/>
      <c r="W1144" s="11"/>
      <c r="X1144" s="10"/>
    </row>
    <row r="1145" spans="1:24" ht="15.6">
      <c r="A1145" s="4">
        <v>5096</v>
      </c>
      <c r="B1145" s="5">
        <v>46192</v>
      </c>
      <c r="C1145" s="1">
        <f t="shared" si="34"/>
        <v>2026</v>
      </c>
      <c r="D1145" s="1" t="str">
        <f>"Q" &amp;ROUNDUP(MONTH(SalesDataTable[[#This Row],[Order Date]])/3,0)</f>
        <v>Q2</v>
      </c>
      <c r="E1145" s="1">
        <f t="shared" si="35"/>
        <v>6</v>
      </c>
      <c r="F1145" s="1" t="str">
        <f>TEXT(SalesDataTable[[#This Row],[Order Date]],"MMM")</f>
        <v>Jun</v>
      </c>
      <c r="G1145" s="6" t="s">
        <v>17</v>
      </c>
      <c r="H1145" s="6" t="s">
        <v>67</v>
      </c>
      <c r="I1145" s="6" t="s">
        <v>19</v>
      </c>
      <c r="J1145" s="6" t="s">
        <v>20</v>
      </c>
      <c r="K1145" s="6" t="s">
        <v>40</v>
      </c>
      <c r="L1145" s="6" t="s">
        <v>46</v>
      </c>
      <c r="M1145" s="11">
        <v>2</v>
      </c>
      <c r="N1145" s="8">
        <v>199.28</v>
      </c>
      <c r="O1145" s="9">
        <v>0</v>
      </c>
      <c r="P1145" s="8">
        <v>102.85</v>
      </c>
      <c r="Q1145" s="8">
        <v>398.56</v>
      </c>
      <c r="R1145" s="8">
        <v>205.7</v>
      </c>
      <c r="S1145" s="8">
        <v>192.86</v>
      </c>
      <c r="T1145" s="10">
        <v>0.48389201124046571</v>
      </c>
      <c r="U1145" s="7"/>
      <c r="V1145" s="10"/>
      <c r="W1145" s="11"/>
      <c r="X1145" s="10"/>
    </row>
    <row r="1146" spans="1:24" ht="15.6">
      <c r="A1146" s="4">
        <v>5112</v>
      </c>
      <c r="B1146" s="5">
        <v>46192</v>
      </c>
      <c r="C1146" s="1">
        <f t="shared" si="34"/>
        <v>2026</v>
      </c>
      <c r="D1146" s="1" t="str">
        <f>"Q" &amp;ROUNDUP(MONTH(SalesDataTable[[#This Row],[Order Date]])/3,0)</f>
        <v>Q2</v>
      </c>
      <c r="E1146" s="1">
        <f t="shared" si="35"/>
        <v>6</v>
      </c>
      <c r="F1146" s="1" t="str">
        <f>TEXT(SalesDataTable[[#This Row],[Order Date]],"MMM")</f>
        <v>Jun</v>
      </c>
      <c r="G1146" s="6" t="s">
        <v>17</v>
      </c>
      <c r="H1146" s="6" t="s">
        <v>18</v>
      </c>
      <c r="I1146" s="6" t="s">
        <v>45</v>
      </c>
      <c r="J1146" s="6" t="s">
        <v>20</v>
      </c>
      <c r="K1146" s="6" t="s">
        <v>51</v>
      </c>
      <c r="L1146" s="6" t="s">
        <v>59</v>
      </c>
      <c r="M1146" s="11">
        <v>2</v>
      </c>
      <c r="N1146" s="8">
        <v>37.04</v>
      </c>
      <c r="O1146" s="9">
        <v>0.05</v>
      </c>
      <c r="P1146" s="8">
        <v>13.76</v>
      </c>
      <c r="Q1146" s="8">
        <v>70.375999999999991</v>
      </c>
      <c r="R1146" s="8">
        <v>27.52</v>
      </c>
      <c r="S1146" s="8">
        <v>42.855999999999995</v>
      </c>
      <c r="T1146" s="10">
        <v>0.60895759918153913</v>
      </c>
      <c r="U1146" s="7"/>
      <c r="V1146" s="10"/>
      <c r="W1146" s="11"/>
      <c r="X1146" s="10"/>
    </row>
    <row r="1147" spans="1:24" ht="15.6">
      <c r="A1147" s="4">
        <v>501</v>
      </c>
      <c r="B1147" s="5">
        <v>46193</v>
      </c>
      <c r="C1147" s="1">
        <f t="shared" si="34"/>
        <v>2026</v>
      </c>
      <c r="D1147" s="1" t="str">
        <f>"Q" &amp;ROUNDUP(MONTH(SalesDataTable[[#This Row],[Order Date]])/3,0)</f>
        <v>Q2</v>
      </c>
      <c r="E1147" s="1">
        <f t="shared" si="35"/>
        <v>6</v>
      </c>
      <c r="F1147" s="1" t="str">
        <f>TEXT(SalesDataTable[[#This Row],[Order Date]],"MMM")</f>
        <v>Jun</v>
      </c>
      <c r="G1147" s="6" t="s">
        <v>37</v>
      </c>
      <c r="H1147" s="6" t="s">
        <v>38</v>
      </c>
      <c r="I1147" s="6" t="s">
        <v>19</v>
      </c>
      <c r="J1147" s="6" t="s">
        <v>30</v>
      </c>
      <c r="K1147" s="6" t="s">
        <v>40</v>
      </c>
      <c r="L1147" s="6" t="s">
        <v>57</v>
      </c>
      <c r="M1147" s="11">
        <v>2</v>
      </c>
      <c r="N1147" s="8">
        <v>80.95</v>
      </c>
      <c r="O1147" s="9">
        <v>0.1</v>
      </c>
      <c r="P1147" s="8">
        <v>39.44</v>
      </c>
      <c r="Q1147" s="8">
        <v>145.71</v>
      </c>
      <c r="R1147" s="8">
        <v>78.88</v>
      </c>
      <c r="S1147" s="8">
        <v>66.830000000000013</v>
      </c>
      <c r="T1147" s="10">
        <v>0.45865074462974409</v>
      </c>
      <c r="U1147" s="7"/>
      <c r="V1147" s="10"/>
      <c r="W1147" s="11"/>
      <c r="X1147" s="10"/>
    </row>
    <row r="1148" spans="1:24" ht="15.6">
      <c r="A1148" s="4">
        <v>540</v>
      </c>
      <c r="B1148" s="5">
        <v>46193</v>
      </c>
      <c r="C1148" s="1">
        <f t="shared" si="34"/>
        <v>2026</v>
      </c>
      <c r="D1148" s="1" t="str">
        <f>"Q" &amp;ROUNDUP(MONTH(SalesDataTable[[#This Row],[Order Date]])/3,0)</f>
        <v>Q2</v>
      </c>
      <c r="E1148" s="1">
        <f t="shared" si="35"/>
        <v>6</v>
      </c>
      <c r="F1148" s="1" t="str">
        <f>TEXT(SalesDataTable[[#This Row],[Order Date]],"MMM")</f>
        <v>Jun</v>
      </c>
      <c r="G1148" s="6" t="s">
        <v>17</v>
      </c>
      <c r="H1148" s="6" t="s">
        <v>53</v>
      </c>
      <c r="I1148" s="6" t="s">
        <v>45</v>
      </c>
      <c r="J1148" s="6" t="s">
        <v>20</v>
      </c>
      <c r="K1148" s="6" t="s">
        <v>26</v>
      </c>
      <c r="L1148" s="6" t="s">
        <v>54</v>
      </c>
      <c r="M1148" s="11">
        <v>1</v>
      </c>
      <c r="N1148" s="8">
        <v>151.46</v>
      </c>
      <c r="O1148" s="9">
        <v>0.05</v>
      </c>
      <c r="P1148" s="8">
        <v>77.98</v>
      </c>
      <c r="Q1148" s="8">
        <v>143.887</v>
      </c>
      <c r="R1148" s="8">
        <v>77.98</v>
      </c>
      <c r="S1148" s="8">
        <v>65.906999999999996</v>
      </c>
      <c r="T1148" s="10">
        <v>0.45804693961233467</v>
      </c>
      <c r="U1148" s="7"/>
      <c r="V1148" s="10"/>
      <c r="W1148" s="11"/>
      <c r="X1148" s="10"/>
    </row>
    <row r="1149" spans="1:24" ht="15.6">
      <c r="A1149" s="4">
        <v>2255</v>
      </c>
      <c r="B1149" s="5">
        <v>46193</v>
      </c>
      <c r="C1149" s="1">
        <f t="shared" si="34"/>
        <v>2026</v>
      </c>
      <c r="D1149" s="1" t="str">
        <f>"Q" &amp;ROUNDUP(MONTH(SalesDataTable[[#This Row],[Order Date]])/3,0)</f>
        <v>Q2</v>
      </c>
      <c r="E1149" s="1">
        <f t="shared" si="35"/>
        <v>6</v>
      </c>
      <c r="F1149" s="1" t="str">
        <f>TEXT(SalesDataTable[[#This Row],[Order Date]],"MMM")</f>
        <v>Jun</v>
      </c>
      <c r="G1149" s="6" t="s">
        <v>17</v>
      </c>
      <c r="H1149" s="6" t="s">
        <v>53</v>
      </c>
      <c r="I1149" s="6" t="s">
        <v>19</v>
      </c>
      <c r="J1149" s="6" t="s">
        <v>33</v>
      </c>
      <c r="K1149" s="6" t="s">
        <v>26</v>
      </c>
      <c r="L1149" s="6" t="s">
        <v>27</v>
      </c>
      <c r="M1149" s="11">
        <v>5</v>
      </c>
      <c r="N1149" s="8">
        <v>90.1</v>
      </c>
      <c r="O1149" s="9">
        <v>0</v>
      </c>
      <c r="P1149" s="8">
        <v>44.32</v>
      </c>
      <c r="Q1149" s="8">
        <v>450.5</v>
      </c>
      <c r="R1149" s="8">
        <v>221.6</v>
      </c>
      <c r="S1149" s="8">
        <v>228.9</v>
      </c>
      <c r="T1149" s="10">
        <v>0.50810210876803552</v>
      </c>
      <c r="U1149" s="7"/>
      <c r="V1149" s="10"/>
      <c r="W1149" s="11"/>
      <c r="X1149" s="10"/>
    </row>
    <row r="1150" spans="1:24" ht="15.6">
      <c r="A1150" s="4">
        <v>3126</v>
      </c>
      <c r="B1150" s="5">
        <v>46193</v>
      </c>
      <c r="C1150" s="1">
        <f t="shared" si="34"/>
        <v>2026</v>
      </c>
      <c r="D1150" s="1" t="str">
        <f>"Q" &amp;ROUNDUP(MONTH(SalesDataTable[[#This Row],[Order Date]])/3,0)</f>
        <v>Q2</v>
      </c>
      <c r="E1150" s="1">
        <f t="shared" si="35"/>
        <v>6</v>
      </c>
      <c r="F1150" s="1" t="str">
        <f>TEXT(SalesDataTable[[#This Row],[Order Date]],"MMM")</f>
        <v>Jun</v>
      </c>
      <c r="G1150" s="6" t="s">
        <v>17</v>
      </c>
      <c r="H1150" s="6" t="s">
        <v>18</v>
      </c>
      <c r="I1150" s="6" t="s">
        <v>45</v>
      </c>
      <c r="J1150" s="6" t="s">
        <v>33</v>
      </c>
      <c r="K1150" s="6" t="s">
        <v>26</v>
      </c>
      <c r="L1150" s="6" t="s">
        <v>54</v>
      </c>
      <c r="M1150" s="11">
        <v>1</v>
      </c>
      <c r="N1150" s="8">
        <v>155.69</v>
      </c>
      <c r="O1150" s="9">
        <v>0.1</v>
      </c>
      <c r="P1150" s="8">
        <v>79.42</v>
      </c>
      <c r="Q1150" s="8">
        <v>140.12100000000001</v>
      </c>
      <c r="R1150" s="8">
        <v>79.42</v>
      </c>
      <c r="S1150" s="8">
        <v>60.701000000000008</v>
      </c>
      <c r="T1150" s="10">
        <v>0.43320415926235184</v>
      </c>
      <c r="U1150" s="7"/>
      <c r="V1150" s="10"/>
      <c r="W1150" s="11"/>
      <c r="X1150" s="10"/>
    </row>
    <row r="1151" spans="1:24" ht="15.6">
      <c r="A1151" s="4">
        <v>3223</v>
      </c>
      <c r="B1151" s="5">
        <v>46193</v>
      </c>
      <c r="C1151" s="1">
        <f t="shared" si="34"/>
        <v>2026</v>
      </c>
      <c r="D1151" s="1" t="str">
        <f>"Q" &amp;ROUNDUP(MONTH(SalesDataTable[[#This Row],[Order Date]])/3,0)</f>
        <v>Q2</v>
      </c>
      <c r="E1151" s="1">
        <f t="shared" si="35"/>
        <v>6</v>
      </c>
      <c r="F1151" s="1" t="str">
        <f>TEXT(SalesDataTable[[#This Row],[Order Date]],"MMM")</f>
        <v>Jun</v>
      </c>
      <c r="G1151" s="6" t="s">
        <v>23</v>
      </c>
      <c r="H1151" s="6" t="s">
        <v>66</v>
      </c>
      <c r="I1151" s="6" t="s">
        <v>36</v>
      </c>
      <c r="J1151" s="6" t="s">
        <v>20</v>
      </c>
      <c r="K1151" s="6" t="s">
        <v>51</v>
      </c>
      <c r="L1151" s="6" t="s">
        <v>62</v>
      </c>
      <c r="M1151" s="11">
        <v>1</v>
      </c>
      <c r="N1151" s="8">
        <v>50.11</v>
      </c>
      <c r="O1151" s="9">
        <v>0.05</v>
      </c>
      <c r="P1151" s="8">
        <v>21.38</v>
      </c>
      <c r="Q1151" s="8">
        <v>47.604499999999994</v>
      </c>
      <c r="R1151" s="8">
        <v>21.38</v>
      </c>
      <c r="S1151" s="8">
        <v>26.224499999999995</v>
      </c>
      <c r="T1151" s="10">
        <v>0.55088279469377888</v>
      </c>
      <c r="U1151" s="7"/>
      <c r="V1151" s="10"/>
      <c r="W1151" s="11"/>
      <c r="X1151" s="10"/>
    </row>
    <row r="1152" spans="1:24" ht="15.6">
      <c r="A1152" s="4">
        <v>3260</v>
      </c>
      <c r="B1152" s="5">
        <v>46193</v>
      </c>
      <c r="C1152" s="1">
        <f t="shared" si="34"/>
        <v>2026</v>
      </c>
      <c r="D1152" s="1" t="str">
        <f>"Q" &amp;ROUNDUP(MONTH(SalesDataTable[[#This Row],[Order Date]])/3,0)</f>
        <v>Q2</v>
      </c>
      <c r="E1152" s="1">
        <f t="shared" si="35"/>
        <v>6</v>
      </c>
      <c r="F1152" s="1" t="str">
        <f>TEXT(SalesDataTable[[#This Row],[Order Date]],"MMM")</f>
        <v>Jun</v>
      </c>
      <c r="G1152" s="6" t="s">
        <v>28</v>
      </c>
      <c r="H1152" s="6" t="s">
        <v>29</v>
      </c>
      <c r="I1152" s="6" t="s">
        <v>36</v>
      </c>
      <c r="J1152" s="6" t="s">
        <v>20</v>
      </c>
      <c r="K1152" s="6" t="s">
        <v>26</v>
      </c>
      <c r="L1152" s="6" t="s">
        <v>34</v>
      </c>
      <c r="M1152" s="11">
        <v>1</v>
      </c>
      <c r="N1152" s="8">
        <v>142.55000000000001</v>
      </c>
      <c r="O1152" s="9">
        <v>0.1</v>
      </c>
      <c r="P1152" s="8">
        <v>79.709999999999994</v>
      </c>
      <c r="Q1152" s="8">
        <v>128.29500000000002</v>
      </c>
      <c r="R1152" s="8">
        <v>79.709999999999994</v>
      </c>
      <c r="S1152" s="8">
        <v>48.585000000000022</v>
      </c>
      <c r="T1152" s="10">
        <v>0.37869753302934656</v>
      </c>
      <c r="U1152" s="7"/>
      <c r="V1152" s="10"/>
      <c r="W1152" s="11"/>
      <c r="X1152" s="10"/>
    </row>
    <row r="1153" spans="1:24" ht="15.6">
      <c r="A1153" s="4">
        <v>3404</v>
      </c>
      <c r="B1153" s="5">
        <v>46193</v>
      </c>
      <c r="C1153" s="1">
        <f t="shared" si="34"/>
        <v>2026</v>
      </c>
      <c r="D1153" s="1" t="str">
        <f>"Q" &amp;ROUNDUP(MONTH(SalesDataTable[[#This Row],[Order Date]])/3,0)</f>
        <v>Q2</v>
      </c>
      <c r="E1153" s="1">
        <f t="shared" si="35"/>
        <v>6</v>
      </c>
      <c r="F1153" s="1" t="str">
        <f>TEXT(SalesDataTable[[#This Row],[Order Date]],"MMM")</f>
        <v>Jun</v>
      </c>
      <c r="G1153" s="6" t="s">
        <v>37</v>
      </c>
      <c r="H1153" s="6" t="s">
        <v>50</v>
      </c>
      <c r="I1153" s="6" t="s">
        <v>19</v>
      </c>
      <c r="J1153" s="6" t="s">
        <v>30</v>
      </c>
      <c r="K1153" s="6" t="s">
        <v>40</v>
      </c>
      <c r="L1153" s="6" t="s">
        <v>46</v>
      </c>
      <c r="M1153" s="11">
        <v>3</v>
      </c>
      <c r="N1153" s="8">
        <v>191.11</v>
      </c>
      <c r="O1153" s="9">
        <v>0.05</v>
      </c>
      <c r="P1153" s="8">
        <v>102.82</v>
      </c>
      <c r="Q1153" s="8">
        <v>544.6635</v>
      </c>
      <c r="R1153" s="8">
        <v>308.45999999999998</v>
      </c>
      <c r="S1153" s="8">
        <v>236.20350000000002</v>
      </c>
      <c r="T1153" s="10">
        <v>0.43366867800026992</v>
      </c>
      <c r="U1153" s="7"/>
      <c r="V1153" s="10"/>
      <c r="W1153" s="11"/>
      <c r="X1153" s="10"/>
    </row>
    <row r="1154" spans="1:24" ht="15.6">
      <c r="A1154" s="4">
        <v>4267</v>
      </c>
      <c r="B1154" s="5">
        <v>46193</v>
      </c>
      <c r="C1154" s="1">
        <f t="shared" si="34"/>
        <v>2026</v>
      </c>
      <c r="D1154" s="1" t="str">
        <f>"Q" &amp;ROUNDUP(MONTH(SalesDataTable[[#This Row],[Order Date]])/3,0)</f>
        <v>Q2</v>
      </c>
      <c r="E1154" s="1">
        <f t="shared" si="35"/>
        <v>6</v>
      </c>
      <c r="F1154" s="1" t="str">
        <f>TEXT(SalesDataTable[[#This Row],[Order Date]],"MMM")</f>
        <v>Jun</v>
      </c>
      <c r="G1154" s="6" t="s">
        <v>37</v>
      </c>
      <c r="H1154" s="6" t="s">
        <v>64</v>
      </c>
      <c r="I1154" s="6" t="s">
        <v>25</v>
      </c>
      <c r="J1154" s="6" t="s">
        <v>33</v>
      </c>
      <c r="K1154" s="6" t="s">
        <v>21</v>
      </c>
      <c r="L1154" s="6" t="s">
        <v>43</v>
      </c>
      <c r="M1154" s="11">
        <v>6</v>
      </c>
      <c r="N1154" s="8">
        <v>40.229999999999997</v>
      </c>
      <c r="O1154" s="9">
        <v>0.15</v>
      </c>
      <c r="P1154" s="8">
        <v>17.079999999999998</v>
      </c>
      <c r="Q1154" s="8">
        <v>205.173</v>
      </c>
      <c r="R1154" s="8">
        <v>102.47999999999999</v>
      </c>
      <c r="S1154" s="8">
        <v>102.69300000000001</v>
      </c>
      <c r="T1154" s="10">
        <v>0.50051907414718322</v>
      </c>
      <c r="U1154" s="7"/>
      <c r="V1154" s="10"/>
      <c r="W1154" s="11"/>
      <c r="X1154" s="10"/>
    </row>
    <row r="1155" spans="1:24" ht="15.6">
      <c r="A1155" s="4">
        <v>5082</v>
      </c>
      <c r="B1155" s="5">
        <v>46193</v>
      </c>
      <c r="C1155" s="1">
        <f t="shared" ref="C1155:C1218" si="36">YEAR(B1155)</f>
        <v>2026</v>
      </c>
      <c r="D1155" s="1" t="str">
        <f>"Q" &amp;ROUNDUP(MONTH(SalesDataTable[[#This Row],[Order Date]])/3,0)</f>
        <v>Q2</v>
      </c>
      <c r="E1155" s="1">
        <f t="shared" ref="E1155:E1218" si="37">MONTH(B1155)</f>
        <v>6</v>
      </c>
      <c r="F1155" s="1" t="str">
        <f>TEXT(SalesDataTable[[#This Row],[Order Date]],"MMM")</f>
        <v>Jun</v>
      </c>
      <c r="G1155" s="6" t="s">
        <v>23</v>
      </c>
      <c r="H1155" s="6" t="s">
        <v>58</v>
      </c>
      <c r="I1155" s="6" t="s">
        <v>19</v>
      </c>
      <c r="J1155" s="6" t="s">
        <v>33</v>
      </c>
      <c r="K1155" s="6" t="s">
        <v>21</v>
      </c>
      <c r="L1155" s="6" t="s">
        <v>22</v>
      </c>
      <c r="M1155" s="11">
        <v>2</v>
      </c>
      <c r="N1155" s="8">
        <v>81.489999999999995</v>
      </c>
      <c r="O1155" s="9">
        <v>0</v>
      </c>
      <c r="P1155" s="8">
        <v>42.15</v>
      </c>
      <c r="Q1155" s="8">
        <v>162.97999999999999</v>
      </c>
      <c r="R1155" s="8">
        <v>84.3</v>
      </c>
      <c r="S1155" s="8">
        <v>78.679999999999993</v>
      </c>
      <c r="T1155" s="10">
        <v>0.48275862068965514</v>
      </c>
      <c r="U1155" s="7"/>
      <c r="V1155" s="10"/>
      <c r="W1155" s="11"/>
      <c r="X1155" s="10"/>
    </row>
    <row r="1156" spans="1:24" ht="15.6">
      <c r="A1156" s="4">
        <v>5108</v>
      </c>
      <c r="B1156" s="5">
        <v>46193</v>
      </c>
      <c r="C1156" s="1">
        <f t="shared" si="36"/>
        <v>2026</v>
      </c>
      <c r="D1156" s="1" t="str">
        <f>"Q" &amp;ROUNDUP(MONTH(SalesDataTable[[#This Row],[Order Date]])/3,0)</f>
        <v>Q2</v>
      </c>
      <c r="E1156" s="1">
        <f t="shared" si="37"/>
        <v>6</v>
      </c>
      <c r="F1156" s="1" t="str">
        <f>TEXT(SalesDataTable[[#This Row],[Order Date]],"MMM")</f>
        <v>Jun</v>
      </c>
      <c r="G1156" s="6" t="s">
        <v>23</v>
      </c>
      <c r="H1156" s="6" t="s">
        <v>44</v>
      </c>
      <c r="I1156" s="6" t="s">
        <v>25</v>
      </c>
      <c r="J1156" s="6" t="s">
        <v>33</v>
      </c>
      <c r="K1156" s="6" t="s">
        <v>31</v>
      </c>
      <c r="L1156" s="6" t="s">
        <v>65</v>
      </c>
      <c r="M1156" s="11">
        <v>8</v>
      </c>
      <c r="N1156" s="8">
        <v>162.71</v>
      </c>
      <c r="O1156" s="9">
        <v>0.2</v>
      </c>
      <c r="P1156" s="8">
        <v>85.27</v>
      </c>
      <c r="Q1156" s="8">
        <v>1041.3440000000001</v>
      </c>
      <c r="R1156" s="8">
        <v>682.16</v>
      </c>
      <c r="S1156" s="8">
        <v>359.18400000000008</v>
      </c>
      <c r="T1156" s="10">
        <v>0.34492348349824847</v>
      </c>
      <c r="U1156" s="7"/>
      <c r="V1156" s="10"/>
      <c r="W1156" s="11"/>
      <c r="X1156" s="10"/>
    </row>
    <row r="1157" spans="1:24" ht="15.6">
      <c r="A1157" s="4">
        <v>1105</v>
      </c>
      <c r="B1157" s="5">
        <v>46194</v>
      </c>
      <c r="C1157" s="1">
        <f t="shared" si="36"/>
        <v>2026</v>
      </c>
      <c r="D1157" s="1" t="str">
        <f>"Q" &amp;ROUNDUP(MONTH(SalesDataTable[[#This Row],[Order Date]])/3,0)</f>
        <v>Q2</v>
      </c>
      <c r="E1157" s="1">
        <f t="shared" si="37"/>
        <v>6</v>
      </c>
      <c r="F1157" s="1" t="str">
        <f>TEXT(SalesDataTable[[#This Row],[Order Date]],"MMM")</f>
        <v>Jun</v>
      </c>
      <c r="G1157" s="6" t="s">
        <v>28</v>
      </c>
      <c r="H1157" s="6" t="s">
        <v>42</v>
      </c>
      <c r="I1157" s="6" t="s">
        <v>45</v>
      </c>
      <c r="J1157" s="6" t="s">
        <v>20</v>
      </c>
      <c r="K1157" s="6" t="s">
        <v>31</v>
      </c>
      <c r="L1157" s="6" t="s">
        <v>32</v>
      </c>
      <c r="M1157" s="11">
        <v>1</v>
      </c>
      <c r="N1157" s="8">
        <v>36.479999999999997</v>
      </c>
      <c r="O1157" s="9">
        <v>0.1</v>
      </c>
      <c r="P1157" s="8">
        <v>13.9</v>
      </c>
      <c r="Q1157" s="8">
        <v>32.832000000000001</v>
      </c>
      <c r="R1157" s="8">
        <v>13.9</v>
      </c>
      <c r="S1157" s="8">
        <v>18.932000000000002</v>
      </c>
      <c r="T1157" s="10">
        <v>0.57663255360623789</v>
      </c>
      <c r="U1157" s="7"/>
      <c r="V1157" s="10"/>
      <c r="W1157" s="11"/>
      <c r="X1157" s="10"/>
    </row>
    <row r="1158" spans="1:24" ht="15.6">
      <c r="A1158" s="4">
        <v>2757</v>
      </c>
      <c r="B1158" s="5">
        <v>46194</v>
      </c>
      <c r="C1158" s="1">
        <f t="shared" si="36"/>
        <v>2026</v>
      </c>
      <c r="D1158" s="1" t="str">
        <f>"Q" &amp;ROUNDUP(MONTH(SalesDataTable[[#This Row],[Order Date]])/3,0)</f>
        <v>Q2</v>
      </c>
      <c r="E1158" s="1">
        <f t="shared" si="37"/>
        <v>6</v>
      </c>
      <c r="F1158" s="1" t="str">
        <f>TEXT(SalesDataTable[[#This Row],[Order Date]],"MMM")</f>
        <v>Jun</v>
      </c>
      <c r="G1158" s="6" t="s">
        <v>23</v>
      </c>
      <c r="H1158" s="6" t="s">
        <v>44</v>
      </c>
      <c r="I1158" s="6" t="s">
        <v>25</v>
      </c>
      <c r="J1158" s="6" t="s">
        <v>33</v>
      </c>
      <c r="K1158" s="6" t="s">
        <v>31</v>
      </c>
      <c r="L1158" s="6" t="s">
        <v>61</v>
      </c>
      <c r="M1158" s="11">
        <v>6</v>
      </c>
      <c r="N1158" s="8">
        <v>136.65</v>
      </c>
      <c r="O1158" s="9">
        <v>0.15</v>
      </c>
      <c r="P1158" s="8">
        <v>68.56</v>
      </c>
      <c r="Q1158" s="8">
        <v>696.91500000000008</v>
      </c>
      <c r="R1158" s="8">
        <v>411.36</v>
      </c>
      <c r="S1158" s="8">
        <v>285.55500000000006</v>
      </c>
      <c r="T1158" s="10">
        <v>0.4097415036266977</v>
      </c>
      <c r="U1158" s="7"/>
      <c r="V1158" s="10"/>
      <c r="W1158" s="11"/>
      <c r="X1158" s="10"/>
    </row>
    <row r="1159" spans="1:24" ht="15.6">
      <c r="A1159" s="4">
        <v>3325</v>
      </c>
      <c r="B1159" s="5">
        <v>46194</v>
      </c>
      <c r="C1159" s="1">
        <f t="shared" si="36"/>
        <v>2026</v>
      </c>
      <c r="D1159" s="1" t="str">
        <f>"Q" &amp;ROUNDUP(MONTH(SalesDataTable[[#This Row],[Order Date]])/3,0)</f>
        <v>Q2</v>
      </c>
      <c r="E1159" s="1">
        <f t="shared" si="37"/>
        <v>6</v>
      </c>
      <c r="F1159" s="1" t="str">
        <f>TEXT(SalesDataTable[[#This Row],[Order Date]],"MMM")</f>
        <v>Jun</v>
      </c>
      <c r="G1159" s="6" t="s">
        <v>28</v>
      </c>
      <c r="H1159" s="6" t="s">
        <v>29</v>
      </c>
      <c r="I1159" s="6" t="s">
        <v>19</v>
      </c>
      <c r="J1159" s="6" t="s">
        <v>30</v>
      </c>
      <c r="K1159" s="6" t="s">
        <v>21</v>
      </c>
      <c r="L1159" s="6" t="s">
        <v>39</v>
      </c>
      <c r="M1159" s="11">
        <v>4</v>
      </c>
      <c r="N1159" s="8">
        <v>50.57</v>
      </c>
      <c r="O1159" s="9">
        <v>0</v>
      </c>
      <c r="P1159" s="8">
        <v>21.85</v>
      </c>
      <c r="Q1159" s="8">
        <v>202.28</v>
      </c>
      <c r="R1159" s="8">
        <v>87.4</v>
      </c>
      <c r="S1159" s="8">
        <v>114.88</v>
      </c>
      <c r="T1159" s="10">
        <v>0.56792564761716435</v>
      </c>
      <c r="U1159" s="7"/>
      <c r="V1159" s="10"/>
      <c r="W1159" s="11"/>
      <c r="X1159" s="10"/>
    </row>
    <row r="1160" spans="1:24" ht="15.6">
      <c r="A1160" s="4">
        <v>4070</v>
      </c>
      <c r="B1160" s="5">
        <v>46194</v>
      </c>
      <c r="C1160" s="1">
        <f t="shared" si="36"/>
        <v>2026</v>
      </c>
      <c r="D1160" s="1" t="str">
        <f>"Q" &amp;ROUNDUP(MONTH(SalesDataTable[[#This Row],[Order Date]])/3,0)</f>
        <v>Q2</v>
      </c>
      <c r="E1160" s="1">
        <f t="shared" si="37"/>
        <v>6</v>
      </c>
      <c r="F1160" s="1" t="str">
        <f>TEXT(SalesDataTable[[#This Row],[Order Date]],"MMM")</f>
        <v>Jun</v>
      </c>
      <c r="G1160" s="6" t="s">
        <v>37</v>
      </c>
      <c r="H1160" s="6" t="s">
        <v>50</v>
      </c>
      <c r="I1160" s="6" t="s">
        <v>19</v>
      </c>
      <c r="J1160" s="6" t="s">
        <v>30</v>
      </c>
      <c r="K1160" s="6" t="s">
        <v>21</v>
      </c>
      <c r="L1160" s="6" t="s">
        <v>47</v>
      </c>
      <c r="M1160" s="11">
        <v>3</v>
      </c>
      <c r="N1160" s="8">
        <v>103.72</v>
      </c>
      <c r="O1160" s="9">
        <v>0</v>
      </c>
      <c r="P1160" s="8">
        <v>50.34</v>
      </c>
      <c r="Q1160" s="8">
        <v>311.15999999999997</v>
      </c>
      <c r="R1160" s="8">
        <v>151.02000000000001</v>
      </c>
      <c r="S1160" s="8">
        <v>160.13999999999996</v>
      </c>
      <c r="T1160" s="10">
        <v>0.51465483995372152</v>
      </c>
      <c r="U1160" s="7"/>
      <c r="V1160" s="10"/>
      <c r="W1160" s="11"/>
      <c r="X1160" s="10"/>
    </row>
    <row r="1161" spans="1:24" ht="15.6">
      <c r="A1161" s="4">
        <v>4339</v>
      </c>
      <c r="B1161" s="5">
        <v>46194</v>
      </c>
      <c r="C1161" s="1">
        <f t="shared" si="36"/>
        <v>2026</v>
      </c>
      <c r="D1161" s="1" t="str">
        <f>"Q" &amp;ROUNDUP(MONTH(SalesDataTable[[#This Row],[Order Date]])/3,0)</f>
        <v>Q2</v>
      </c>
      <c r="E1161" s="1">
        <f t="shared" si="37"/>
        <v>6</v>
      </c>
      <c r="F1161" s="1" t="str">
        <f>TEXT(SalesDataTable[[#This Row],[Order Date]],"MMM")</f>
        <v>Jun</v>
      </c>
      <c r="G1161" s="6" t="s">
        <v>28</v>
      </c>
      <c r="H1161" s="6" t="s">
        <v>69</v>
      </c>
      <c r="I1161" s="6" t="s">
        <v>45</v>
      </c>
      <c r="J1161" s="6" t="s">
        <v>20</v>
      </c>
      <c r="K1161" s="6" t="s">
        <v>31</v>
      </c>
      <c r="L1161" s="6" t="s">
        <v>61</v>
      </c>
      <c r="M1161" s="11">
        <v>1</v>
      </c>
      <c r="N1161" s="8">
        <v>132.49</v>
      </c>
      <c r="O1161" s="9">
        <v>0</v>
      </c>
      <c r="P1161" s="8">
        <v>67.09</v>
      </c>
      <c r="Q1161" s="8">
        <v>132.49</v>
      </c>
      <c r="R1161" s="8">
        <v>67.09</v>
      </c>
      <c r="S1161" s="8">
        <v>65.400000000000006</v>
      </c>
      <c r="T1161" s="10">
        <v>0.49362216016303118</v>
      </c>
      <c r="U1161" s="7"/>
      <c r="V1161" s="10"/>
      <c r="W1161" s="11"/>
      <c r="X1161" s="10"/>
    </row>
    <row r="1162" spans="1:24" ht="15.6">
      <c r="A1162" s="4">
        <v>731</v>
      </c>
      <c r="B1162" s="5">
        <v>46195</v>
      </c>
      <c r="C1162" s="1">
        <f t="shared" si="36"/>
        <v>2026</v>
      </c>
      <c r="D1162" s="1" t="str">
        <f>"Q" &amp;ROUNDUP(MONTH(SalesDataTable[[#This Row],[Order Date]])/3,0)</f>
        <v>Q2</v>
      </c>
      <c r="E1162" s="1">
        <f t="shared" si="37"/>
        <v>6</v>
      </c>
      <c r="F1162" s="1" t="str">
        <f>TEXT(SalesDataTable[[#This Row],[Order Date]],"MMM")</f>
        <v>Jun</v>
      </c>
      <c r="G1162" s="6" t="s">
        <v>28</v>
      </c>
      <c r="H1162" s="6" t="s">
        <v>35</v>
      </c>
      <c r="I1162" s="6" t="s">
        <v>19</v>
      </c>
      <c r="J1162" s="6" t="s">
        <v>30</v>
      </c>
      <c r="K1162" s="6" t="s">
        <v>40</v>
      </c>
      <c r="L1162" s="6" t="s">
        <v>57</v>
      </c>
      <c r="M1162" s="11">
        <v>2</v>
      </c>
      <c r="N1162" s="8">
        <v>80.650000000000006</v>
      </c>
      <c r="O1162" s="9">
        <v>0</v>
      </c>
      <c r="P1162" s="8">
        <v>39.18</v>
      </c>
      <c r="Q1162" s="8">
        <v>161.30000000000001</v>
      </c>
      <c r="R1162" s="8">
        <v>78.36</v>
      </c>
      <c r="S1162" s="8">
        <v>82.940000000000012</v>
      </c>
      <c r="T1162" s="10">
        <v>0.51419714817110973</v>
      </c>
      <c r="U1162" s="7"/>
      <c r="V1162" s="10"/>
      <c r="W1162" s="11"/>
      <c r="X1162" s="10"/>
    </row>
    <row r="1163" spans="1:24" ht="15.6">
      <c r="A1163" s="4">
        <v>1362</v>
      </c>
      <c r="B1163" s="5">
        <v>46195</v>
      </c>
      <c r="C1163" s="1">
        <f t="shared" si="36"/>
        <v>2026</v>
      </c>
      <c r="D1163" s="1" t="str">
        <f>"Q" &amp;ROUNDUP(MONTH(SalesDataTable[[#This Row],[Order Date]])/3,0)</f>
        <v>Q2</v>
      </c>
      <c r="E1163" s="1">
        <f t="shared" si="37"/>
        <v>6</v>
      </c>
      <c r="F1163" s="1" t="str">
        <f>TEXT(SalesDataTable[[#This Row],[Order Date]],"MMM")</f>
        <v>Jun</v>
      </c>
      <c r="G1163" s="6" t="s">
        <v>23</v>
      </c>
      <c r="H1163" s="6" t="s">
        <v>24</v>
      </c>
      <c r="I1163" s="6" t="s">
        <v>36</v>
      </c>
      <c r="J1163" s="6" t="s">
        <v>30</v>
      </c>
      <c r="K1163" s="6" t="s">
        <v>51</v>
      </c>
      <c r="L1163" s="6" t="s">
        <v>59</v>
      </c>
      <c r="M1163" s="11">
        <v>1</v>
      </c>
      <c r="N1163" s="8">
        <v>35.409999999999997</v>
      </c>
      <c r="O1163" s="9">
        <v>0.05</v>
      </c>
      <c r="P1163" s="8">
        <v>13.9</v>
      </c>
      <c r="Q1163" s="8">
        <v>33.639499999999998</v>
      </c>
      <c r="R1163" s="8">
        <v>13.9</v>
      </c>
      <c r="S1163" s="8">
        <v>19.7395</v>
      </c>
      <c r="T1163" s="10">
        <v>0.58679528530447833</v>
      </c>
      <c r="U1163" s="7"/>
      <c r="V1163" s="10"/>
      <c r="W1163" s="11"/>
      <c r="X1163" s="10"/>
    </row>
    <row r="1164" spans="1:24" ht="15.6">
      <c r="A1164" s="4">
        <v>1512</v>
      </c>
      <c r="B1164" s="5">
        <v>46195</v>
      </c>
      <c r="C1164" s="1">
        <f t="shared" si="36"/>
        <v>2026</v>
      </c>
      <c r="D1164" s="1" t="str">
        <f>"Q" &amp;ROUNDUP(MONTH(SalesDataTable[[#This Row],[Order Date]])/3,0)</f>
        <v>Q2</v>
      </c>
      <c r="E1164" s="1">
        <f t="shared" si="37"/>
        <v>6</v>
      </c>
      <c r="F1164" s="1" t="str">
        <f>TEXT(SalesDataTable[[#This Row],[Order Date]],"MMM")</f>
        <v>Jun</v>
      </c>
      <c r="G1164" s="6" t="s">
        <v>17</v>
      </c>
      <c r="H1164" s="6" t="s">
        <v>18</v>
      </c>
      <c r="I1164" s="6" t="s">
        <v>45</v>
      </c>
      <c r="J1164" s="6" t="s">
        <v>20</v>
      </c>
      <c r="K1164" s="6" t="s">
        <v>51</v>
      </c>
      <c r="L1164" s="6" t="s">
        <v>52</v>
      </c>
      <c r="M1164" s="11">
        <v>3</v>
      </c>
      <c r="N1164" s="8">
        <v>41.01</v>
      </c>
      <c r="O1164" s="9">
        <v>0</v>
      </c>
      <c r="P1164" s="8">
        <v>14.33</v>
      </c>
      <c r="Q1164" s="8">
        <v>123.03</v>
      </c>
      <c r="R1164" s="8">
        <v>42.99</v>
      </c>
      <c r="S1164" s="8">
        <v>80.039999999999992</v>
      </c>
      <c r="T1164" s="10">
        <v>0.65057303096805652</v>
      </c>
      <c r="U1164" s="7"/>
      <c r="V1164" s="10"/>
      <c r="W1164" s="11"/>
      <c r="X1164" s="10"/>
    </row>
    <row r="1165" spans="1:24" ht="15.6">
      <c r="A1165" s="4">
        <v>1647</v>
      </c>
      <c r="B1165" s="5">
        <v>46195</v>
      </c>
      <c r="C1165" s="1">
        <f t="shared" si="36"/>
        <v>2026</v>
      </c>
      <c r="D1165" s="1" t="str">
        <f>"Q" &amp;ROUNDUP(MONTH(SalesDataTable[[#This Row],[Order Date]])/3,0)</f>
        <v>Q2</v>
      </c>
      <c r="E1165" s="1">
        <f t="shared" si="37"/>
        <v>6</v>
      </c>
      <c r="F1165" s="1" t="str">
        <f>TEXT(SalesDataTable[[#This Row],[Order Date]],"MMM")</f>
        <v>Jun</v>
      </c>
      <c r="G1165" s="6" t="s">
        <v>37</v>
      </c>
      <c r="H1165" s="6" t="s">
        <v>50</v>
      </c>
      <c r="I1165" s="6" t="s">
        <v>19</v>
      </c>
      <c r="J1165" s="6" t="s">
        <v>33</v>
      </c>
      <c r="K1165" s="6" t="s">
        <v>31</v>
      </c>
      <c r="L1165" s="6" t="s">
        <v>32</v>
      </c>
      <c r="M1165" s="11">
        <v>1</v>
      </c>
      <c r="N1165" s="8">
        <v>36.01</v>
      </c>
      <c r="O1165" s="9">
        <v>0</v>
      </c>
      <c r="P1165" s="8">
        <v>13.23</v>
      </c>
      <c r="Q1165" s="8">
        <v>36.01</v>
      </c>
      <c r="R1165" s="8">
        <v>13.23</v>
      </c>
      <c r="S1165" s="8">
        <v>22.779999999999998</v>
      </c>
      <c r="T1165" s="10">
        <v>0.63260205498472644</v>
      </c>
      <c r="U1165" s="7"/>
      <c r="V1165" s="10"/>
      <c r="W1165" s="11"/>
      <c r="X1165" s="10"/>
    </row>
    <row r="1166" spans="1:24" ht="15.6">
      <c r="A1166" s="4">
        <v>2358</v>
      </c>
      <c r="B1166" s="5">
        <v>46195</v>
      </c>
      <c r="C1166" s="1">
        <f t="shared" si="36"/>
        <v>2026</v>
      </c>
      <c r="D1166" s="1" t="str">
        <f>"Q" &amp;ROUNDUP(MONTH(SalesDataTable[[#This Row],[Order Date]])/3,0)</f>
        <v>Q2</v>
      </c>
      <c r="E1166" s="1">
        <f t="shared" si="37"/>
        <v>6</v>
      </c>
      <c r="F1166" s="1" t="str">
        <f>TEXT(SalesDataTable[[#This Row],[Order Date]],"MMM")</f>
        <v>Jun</v>
      </c>
      <c r="G1166" s="6" t="s">
        <v>17</v>
      </c>
      <c r="H1166" s="6" t="s">
        <v>18</v>
      </c>
      <c r="I1166" s="6" t="s">
        <v>45</v>
      </c>
      <c r="J1166" s="6" t="s">
        <v>20</v>
      </c>
      <c r="K1166" s="6" t="s">
        <v>51</v>
      </c>
      <c r="L1166" s="6" t="s">
        <v>62</v>
      </c>
      <c r="M1166" s="11">
        <v>2</v>
      </c>
      <c r="N1166" s="8">
        <v>50.21</v>
      </c>
      <c r="O1166" s="9">
        <v>0.05</v>
      </c>
      <c r="P1166" s="8">
        <v>21.74</v>
      </c>
      <c r="Q1166" s="8">
        <v>95.399000000000001</v>
      </c>
      <c r="R1166" s="8">
        <v>43.48</v>
      </c>
      <c r="S1166" s="8">
        <v>51.919000000000004</v>
      </c>
      <c r="T1166" s="10">
        <v>0.54423002337550708</v>
      </c>
      <c r="U1166" s="7"/>
      <c r="V1166" s="10"/>
      <c r="W1166" s="11"/>
      <c r="X1166" s="10"/>
    </row>
    <row r="1167" spans="1:24" ht="15.6">
      <c r="A1167" s="4">
        <v>2366</v>
      </c>
      <c r="B1167" s="5">
        <v>46195</v>
      </c>
      <c r="C1167" s="1">
        <f t="shared" si="36"/>
        <v>2026</v>
      </c>
      <c r="D1167" s="1" t="str">
        <f>"Q" &amp;ROUNDUP(MONTH(SalesDataTable[[#This Row],[Order Date]])/3,0)</f>
        <v>Q2</v>
      </c>
      <c r="E1167" s="1">
        <f t="shared" si="37"/>
        <v>6</v>
      </c>
      <c r="F1167" s="1" t="str">
        <f>TEXT(SalesDataTable[[#This Row],[Order Date]],"MMM")</f>
        <v>Jun</v>
      </c>
      <c r="G1167" s="6" t="s">
        <v>28</v>
      </c>
      <c r="H1167" s="6" t="s">
        <v>56</v>
      </c>
      <c r="I1167" s="6" t="s">
        <v>45</v>
      </c>
      <c r="J1167" s="6" t="s">
        <v>20</v>
      </c>
      <c r="K1167" s="6" t="s">
        <v>21</v>
      </c>
      <c r="L1167" s="6" t="s">
        <v>47</v>
      </c>
      <c r="M1167" s="11">
        <v>3</v>
      </c>
      <c r="N1167" s="8">
        <v>100.3</v>
      </c>
      <c r="O1167" s="9">
        <v>0</v>
      </c>
      <c r="P1167" s="8">
        <v>49.26</v>
      </c>
      <c r="Q1167" s="8">
        <v>300.89999999999998</v>
      </c>
      <c r="R1167" s="8">
        <v>147.78</v>
      </c>
      <c r="S1167" s="8">
        <v>153.11999999999998</v>
      </c>
      <c r="T1167" s="10">
        <v>0.5088733798604187</v>
      </c>
      <c r="U1167" s="7"/>
      <c r="V1167" s="10"/>
      <c r="W1167" s="11"/>
      <c r="X1167" s="10"/>
    </row>
    <row r="1168" spans="1:24" ht="15.6">
      <c r="A1168" s="4">
        <v>3481</v>
      </c>
      <c r="B1168" s="5">
        <v>46195</v>
      </c>
      <c r="C1168" s="1">
        <f t="shared" si="36"/>
        <v>2026</v>
      </c>
      <c r="D1168" s="1" t="str">
        <f>"Q" &amp;ROUNDUP(MONTH(SalesDataTable[[#This Row],[Order Date]])/3,0)</f>
        <v>Q2</v>
      </c>
      <c r="E1168" s="1">
        <f t="shared" si="37"/>
        <v>6</v>
      </c>
      <c r="F1168" s="1" t="str">
        <f>TEXT(SalesDataTable[[#This Row],[Order Date]],"MMM")</f>
        <v>Jun</v>
      </c>
      <c r="G1168" s="6" t="s">
        <v>37</v>
      </c>
      <c r="H1168" s="6" t="s">
        <v>50</v>
      </c>
      <c r="I1168" s="6" t="s">
        <v>36</v>
      </c>
      <c r="J1168" s="6" t="s">
        <v>30</v>
      </c>
      <c r="K1168" s="6" t="s">
        <v>31</v>
      </c>
      <c r="L1168" s="6" t="s">
        <v>49</v>
      </c>
      <c r="M1168" s="11">
        <v>1</v>
      </c>
      <c r="N1168" s="8">
        <v>47.7</v>
      </c>
      <c r="O1168" s="9">
        <v>0.1</v>
      </c>
      <c r="P1168" s="8">
        <v>18.760000000000002</v>
      </c>
      <c r="Q1168" s="8">
        <v>42.930000000000007</v>
      </c>
      <c r="R1168" s="8">
        <v>18.760000000000002</v>
      </c>
      <c r="S1168" s="8">
        <v>24.170000000000005</v>
      </c>
      <c r="T1168" s="10">
        <v>0.56300955043093415</v>
      </c>
      <c r="U1168" s="7"/>
      <c r="V1168" s="10"/>
      <c r="W1168" s="11"/>
      <c r="X1168" s="10"/>
    </row>
    <row r="1169" spans="1:24" ht="15.6">
      <c r="A1169" s="4">
        <v>3595</v>
      </c>
      <c r="B1169" s="5">
        <v>46195</v>
      </c>
      <c r="C1169" s="1">
        <f t="shared" si="36"/>
        <v>2026</v>
      </c>
      <c r="D1169" s="1" t="str">
        <f>"Q" &amp;ROUNDUP(MONTH(SalesDataTable[[#This Row],[Order Date]])/3,0)</f>
        <v>Q2</v>
      </c>
      <c r="E1169" s="1">
        <f t="shared" si="37"/>
        <v>6</v>
      </c>
      <c r="F1169" s="1" t="str">
        <f>TEXT(SalesDataTable[[#This Row],[Order Date]],"MMM")</f>
        <v>Jun</v>
      </c>
      <c r="G1169" s="6" t="s">
        <v>23</v>
      </c>
      <c r="H1169" s="6" t="s">
        <v>66</v>
      </c>
      <c r="I1169" s="6" t="s">
        <v>19</v>
      </c>
      <c r="J1169" s="6" t="s">
        <v>30</v>
      </c>
      <c r="K1169" s="6" t="s">
        <v>21</v>
      </c>
      <c r="L1169" s="6" t="s">
        <v>43</v>
      </c>
      <c r="M1169" s="11">
        <v>2</v>
      </c>
      <c r="N1169" s="8">
        <v>40.94</v>
      </c>
      <c r="O1169" s="9">
        <v>0.1</v>
      </c>
      <c r="P1169" s="8">
        <v>16.88</v>
      </c>
      <c r="Q1169" s="8">
        <v>73.691999999999993</v>
      </c>
      <c r="R1169" s="8">
        <v>33.76</v>
      </c>
      <c r="S1169" s="8">
        <v>39.931999999999995</v>
      </c>
      <c r="T1169" s="10">
        <v>0.54187700157411933</v>
      </c>
      <c r="U1169" s="7"/>
      <c r="V1169" s="10"/>
      <c r="W1169" s="11"/>
      <c r="X1169" s="10"/>
    </row>
    <row r="1170" spans="1:24" ht="15.6">
      <c r="A1170" s="4">
        <v>3766</v>
      </c>
      <c r="B1170" s="5">
        <v>46195</v>
      </c>
      <c r="C1170" s="1">
        <f t="shared" si="36"/>
        <v>2026</v>
      </c>
      <c r="D1170" s="1" t="str">
        <f>"Q" &amp;ROUNDUP(MONTH(SalesDataTable[[#This Row],[Order Date]])/3,0)</f>
        <v>Q2</v>
      </c>
      <c r="E1170" s="1">
        <f t="shared" si="37"/>
        <v>6</v>
      </c>
      <c r="F1170" s="1" t="str">
        <f>TEXT(SalesDataTable[[#This Row],[Order Date]],"MMM")</f>
        <v>Jun</v>
      </c>
      <c r="G1170" s="6" t="s">
        <v>37</v>
      </c>
      <c r="H1170" s="6" t="s">
        <v>50</v>
      </c>
      <c r="I1170" s="6" t="s">
        <v>36</v>
      </c>
      <c r="J1170" s="6" t="s">
        <v>20</v>
      </c>
      <c r="K1170" s="6" t="s">
        <v>26</v>
      </c>
      <c r="L1170" s="6" t="s">
        <v>27</v>
      </c>
      <c r="M1170" s="11">
        <v>1</v>
      </c>
      <c r="N1170" s="8">
        <v>93.78</v>
      </c>
      <c r="O1170" s="9">
        <v>0</v>
      </c>
      <c r="P1170" s="8">
        <v>46.62</v>
      </c>
      <c r="Q1170" s="8">
        <v>93.78</v>
      </c>
      <c r="R1170" s="8">
        <v>46.62</v>
      </c>
      <c r="S1170" s="8">
        <v>47.160000000000004</v>
      </c>
      <c r="T1170" s="10">
        <v>0.50287907869481774</v>
      </c>
      <c r="U1170" s="7"/>
      <c r="V1170" s="10"/>
      <c r="W1170" s="11"/>
      <c r="X1170" s="10"/>
    </row>
    <row r="1171" spans="1:24" ht="15.6">
      <c r="A1171" s="4">
        <v>3933</v>
      </c>
      <c r="B1171" s="5">
        <v>46195</v>
      </c>
      <c r="C1171" s="1">
        <f t="shared" si="36"/>
        <v>2026</v>
      </c>
      <c r="D1171" s="1" t="str">
        <f>"Q" &amp;ROUNDUP(MONTH(SalesDataTable[[#This Row],[Order Date]])/3,0)</f>
        <v>Q2</v>
      </c>
      <c r="E1171" s="1">
        <f t="shared" si="37"/>
        <v>6</v>
      </c>
      <c r="F1171" s="1" t="str">
        <f>TEXT(SalesDataTable[[#This Row],[Order Date]],"MMM")</f>
        <v>Jun</v>
      </c>
      <c r="G1171" s="6" t="s">
        <v>37</v>
      </c>
      <c r="H1171" s="6" t="s">
        <v>38</v>
      </c>
      <c r="I1171" s="6" t="s">
        <v>36</v>
      </c>
      <c r="J1171" s="6" t="s">
        <v>30</v>
      </c>
      <c r="K1171" s="6" t="s">
        <v>51</v>
      </c>
      <c r="L1171" s="6" t="s">
        <v>62</v>
      </c>
      <c r="M1171" s="11">
        <v>2</v>
      </c>
      <c r="N1171" s="8">
        <v>51.42</v>
      </c>
      <c r="O1171" s="9">
        <v>0</v>
      </c>
      <c r="P1171" s="8">
        <v>22.19</v>
      </c>
      <c r="Q1171" s="8">
        <v>102.84</v>
      </c>
      <c r="R1171" s="8">
        <v>44.38</v>
      </c>
      <c r="S1171" s="8">
        <v>58.46</v>
      </c>
      <c r="T1171" s="10">
        <v>0.56845585375340335</v>
      </c>
      <c r="U1171" s="7"/>
      <c r="V1171" s="10"/>
      <c r="W1171" s="11"/>
      <c r="X1171" s="10"/>
    </row>
    <row r="1172" spans="1:24" ht="15.6">
      <c r="A1172" s="4">
        <v>3951</v>
      </c>
      <c r="B1172" s="5">
        <v>46195</v>
      </c>
      <c r="C1172" s="1">
        <f t="shared" si="36"/>
        <v>2026</v>
      </c>
      <c r="D1172" s="1" t="str">
        <f>"Q" &amp;ROUNDUP(MONTH(SalesDataTable[[#This Row],[Order Date]])/3,0)</f>
        <v>Q2</v>
      </c>
      <c r="E1172" s="1">
        <f t="shared" si="37"/>
        <v>6</v>
      </c>
      <c r="F1172" s="1" t="str">
        <f>TEXT(SalesDataTable[[#This Row],[Order Date]],"MMM")</f>
        <v>Jun</v>
      </c>
      <c r="G1172" s="6" t="s">
        <v>28</v>
      </c>
      <c r="H1172" s="6" t="s">
        <v>29</v>
      </c>
      <c r="I1172" s="6" t="s">
        <v>36</v>
      </c>
      <c r="J1172" s="6" t="s">
        <v>30</v>
      </c>
      <c r="K1172" s="6" t="s">
        <v>31</v>
      </c>
      <c r="L1172" s="6" t="s">
        <v>65</v>
      </c>
      <c r="M1172" s="11">
        <v>1</v>
      </c>
      <c r="N1172" s="8">
        <v>164.99</v>
      </c>
      <c r="O1172" s="9">
        <v>0.1</v>
      </c>
      <c r="P1172" s="8">
        <v>86.6</v>
      </c>
      <c r="Q1172" s="8">
        <v>148.49100000000001</v>
      </c>
      <c r="R1172" s="8">
        <v>86.6</v>
      </c>
      <c r="S1172" s="8">
        <v>61.89100000000002</v>
      </c>
      <c r="T1172" s="10">
        <v>0.41679967136055396</v>
      </c>
      <c r="U1172" s="7"/>
      <c r="V1172" s="10"/>
      <c r="W1172" s="11"/>
      <c r="X1172" s="10"/>
    </row>
    <row r="1173" spans="1:24" ht="15.6">
      <c r="A1173" s="4">
        <v>4078</v>
      </c>
      <c r="B1173" s="5">
        <v>46195</v>
      </c>
      <c r="C1173" s="1">
        <f t="shared" si="36"/>
        <v>2026</v>
      </c>
      <c r="D1173" s="1" t="str">
        <f>"Q" &amp;ROUNDUP(MONTH(SalesDataTable[[#This Row],[Order Date]])/3,0)</f>
        <v>Q2</v>
      </c>
      <c r="E1173" s="1">
        <f t="shared" si="37"/>
        <v>6</v>
      </c>
      <c r="F1173" s="1" t="str">
        <f>TEXT(SalesDataTable[[#This Row],[Order Date]],"MMM")</f>
        <v>Jun</v>
      </c>
      <c r="G1173" s="6" t="s">
        <v>28</v>
      </c>
      <c r="H1173" s="6" t="s">
        <v>42</v>
      </c>
      <c r="I1173" s="6" t="s">
        <v>45</v>
      </c>
      <c r="J1173" s="6" t="s">
        <v>20</v>
      </c>
      <c r="K1173" s="6" t="s">
        <v>26</v>
      </c>
      <c r="L1173" s="6" t="s">
        <v>34</v>
      </c>
      <c r="M1173" s="11">
        <v>1</v>
      </c>
      <c r="N1173" s="8">
        <v>145.65</v>
      </c>
      <c r="O1173" s="9">
        <v>0</v>
      </c>
      <c r="P1173" s="8">
        <v>79.87</v>
      </c>
      <c r="Q1173" s="8">
        <v>145.65</v>
      </c>
      <c r="R1173" s="8">
        <v>79.87</v>
      </c>
      <c r="S1173" s="8">
        <v>65.78</v>
      </c>
      <c r="T1173" s="10">
        <v>0.45163062135255749</v>
      </c>
      <c r="U1173" s="7"/>
      <c r="V1173" s="10"/>
      <c r="W1173" s="11"/>
      <c r="X1173" s="10"/>
    </row>
    <row r="1174" spans="1:24" ht="15.6">
      <c r="A1174" s="4">
        <v>4182</v>
      </c>
      <c r="B1174" s="5">
        <v>46195</v>
      </c>
      <c r="C1174" s="1">
        <f t="shared" si="36"/>
        <v>2026</v>
      </c>
      <c r="D1174" s="1" t="str">
        <f>"Q" &amp;ROUNDUP(MONTH(SalesDataTable[[#This Row],[Order Date]])/3,0)</f>
        <v>Q2</v>
      </c>
      <c r="E1174" s="1">
        <f t="shared" si="37"/>
        <v>6</v>
      </c>
      <c r="F1174" s="1" t="str">
        <f>TEXT(SalesDataTable[[#This Row],[Order Date]],"MMM")</f>
        <v>Jun</v>
      </c>
      <c r="G1174" s="6" t="s">
        <v>23</v>
      </c>
      <c r="H1174" s="6" t="s">
        <v>58</v>
      </c>
      <c r="I1174" s="6" t="s">
        <v>19</v>
      </c>
      <c r="J1174" s="6" t="s">
        <v>30</v>
      </c>
      <c r="K1174" s="6" t="s">
        <v>51</v>
      </c>
      <c r="L1174" s="6" t="s">
        <v>55</v>
      </c>
      <c r="M1174" s="11">
        <v>4</v>
      </c>
      <c r="N1174" s="8">
        <v>120.94</v>
      </c>
      <c r="O1174" s="9">
        <v>0.05</v>
      </c>
      <c r="P1174" s="8">
        <v>70.84</v>
      </c>
      <c r="Q1174" s="8">
        <v>459.57199999999995</v>
      </c>
      <c r="R1174" s="8">
        <v>283.36</v>
      </c>
      <c r="S1174" s="8">
        <v>176.21199999999993</v>
      </c>
      <c r="T1174" s="10">
        <v>0.38342631840059871</v>
      </c>
      <c r="U1174" s="7"/>
      <c r="V1174" s="10"/>
      <c r="W1174" s="11"/>
      <c r="X1174" s="10"/>
    </row>
    <row r="1175" spans="1:24" ht="15.6">
      <c r="A1175" s="4">
        <v>323</v>
      </c>
      <c r="B1175" s="5">
        <v>46196</v>
      </c>
      <c r="C1175" s="1">
        <f t="shared" si="36"/>
        <v>2026</v>
      </c>
      <c r="D1175" s="1" t="str">
        <f>"Q" &amp;ROUNDUP(MONTH(SalesDataTable[[#This Row],[Order Date]])/3,0)</f>
        <v>Q2</v>
      </c>
      <c r="E1175" s="1">
        <f t="shared" si="37"/>
        <v>6</v>
      </c>
      <c r="F1175" s="1" t="str">
        <f>TEXT(SalesDataTable[[#This Row],[Order Date]],"MMM")</f>
        <v>Jun</v>
      </c>
      <c r="G1175" s="6" t="s">
        <v>37</v>
      </c>
      <c r="H1175" s="6" t="s">
        <v>64</v>
      </c>
      <c r="I1175" s="6" t="s">
        <v>19</v>
      </c>
      <c r="J1175" s="6" t="s">
        <v>20</v>
      </c>
      <c r="K1175" s="6" t="s">
        <v>31</v>
      </c>
      <c r="L1175" s="6" t="s">
        <v>32</v>
      </c>
      <c r="M1175" s="11">
        <v>1</v>
      </c>
      <c r="N1175" s="8">
        <v>36.94</v>
      </c>
      <c r="O1175" s="9">
        <v>0</v>
      </c>
      <c r="P1175" s="8">
        <v>13.25</v>
      </c>
      <c r="Q1175" s="8">
        <v>36.94</v>
      </c>
      <c r="R1175" s="8">
        <v>13.25</v>
      </c>
      <c r="S1175" s="8">
        <v>23.689999999999998</v>
      </c>
      <c r="T1175" s="10">
        <v>0.64131023280996213</v>
      </c>
      <c r="U1175" s="7"/>
      <c r="V1175" s="10"/>
      <c r="W1175" s="11"/>
      <c r="X1175" s="10"/>
    </row>
    <row r="1176" spans="1:24" ht="15.6">
      <c r="A1176" s="4">
        <v>544</v>
      </c>
      <c r="B1176" s="5">
        <v>46196</v>
      </c>
      <c r="C1176" s="1">
        <f t="shared" si="36"/>
        <v>2026</v>
      </c>
      <c r="D1176" s="1" t="str">
        <f>"Q" &amp;ROUNDUP(MONTH(SalesDataTable[[#This Row],[Order Date]])/3,0)</f>
        <v>Q2</v>
      </c>
      <c r="E1176" s="1">
        <f t="shared" si="37"/>
        <v>6</v>
      </c>
      <c r="F1176" s="1" t="str">
        <f>TEXT(SalesDataTable[[#This Row],[Order Date]],"MMM")</f>
        <v>Jun</v>
      </c>
      <c r="G1176" s="6" t="s">
        <v>17</v>
      </c>
      <c r="H1176" s="6" t="s">
        <v>67</v>
      </c>
      <c r="I1176" s="6" t="s">
        <v>19</v>
      </c>
      <c r="J1176" s="6" t="s">
        <v>33</v>
      </c>
      <c r="K1176" s="6" t="s">
        <v>26</v>
      </c>
      <c r="L1176" s="6" t="s">
        <v>27</v>
      </c>
      <c r="M1176" s="11">
        <v>1</v>
      </c>
      <c r="N1176" s="8">
        <v>90.3</v>
      </c>
      <c r="O1176" s="9">
        <v>0.05</v>
      </c>
      <c r="P1176" s="8">
        <v>45.07</v>
      </c>
      <c r="Q1176" s="8">
        <v>85.784999999999997</v>
      </c>
      <c r="R1176" s="8">
        <v>45.07</v>
      </c>
      <c r="S1176" s="8">
        <v>40.714999999999996</v>
      </c>
      <c r="T1176" s="10">
        <v>0.47461677449437545</v>
      </c>
      <c r="U1176" s="7"/>
      <c r="V1176" s="10"/>
      <c r="W1176" s="11"/>
      <c r="X1176" s="10"/>
    </row>
    <row r="1177" spans="1:24" ht="15.6">
      <c r="A1177" s="4">
        <v>1570</v>
      </c>
      <c r="B1177" s="5">
        <v>46196</v>
      </c>
      <c r="C1177" s="1">
        <f t="shared" si="36"/>
        <v>2026</v>
      </c>
      <c r="D1177" s="1" t="str">
        <f>"Q" &amp;ROUNDUP(MONTH(SalesDataTable[[#This Row],[Order Date]])/3,0)</f>
        <v>Q2</v>
      </c>
      <c r="E1177" s="1">
        <f t="shared" si="37"/>
        <v>6</v>
      </c>
      <c r="F1177" s="1" t="str">
        <f>TEXT(SalesDataTable[[#This Row],[Order Date]],"MMM")</f>
        <v>Jun</v>
      </c>
      <c r="G1177" s="6" t="s">
        <v>37</v>
      </c>
      <c r="H1177" s="6" t="s">
        <v>64</v>
      </c>
      <c r="I1177" s="6" t="s">
        <v>45</v>
      </c>
      <c r="J1177" s="6" t="s">
        <v>20</v>
      </c>
      <c r="K1177" s="6" t="s">
        <v>40</v>
      </c>
      <c r="L1177" s="6" t="s">
        <v>41</v>
      </c>
      <c r="M1177" s="11">
        <v>1</v>
      </c>
      <c r="N1177" s="8">
        <v>335.05</v>
      </c>
      <c r="O1177" s="9">
        <v>0</v>
      </c>
      <c r="P1177" s="8">
        <v>191.67</v>
      </c>
      <c r="Q1177" s="8">
        <v>335.05</v>
      </c>
      <c r="R1177" s="8">
        <v>191.67</v>
      </c>
      <c r="S1177" s="8">
        <v>143.38000000000002</v>
      </c>
      <c r="T1177" s="10">
        <v>0.42793612893597976</v>
      </c>
      <c r="U1177" s="7"/>
      <c r="V1177" s="10"/>
      <c r="W1177" s="11"/>
      <c r="X1177" s="10"/>
    </row>
    <row r="1178" spans="1:24" ht="15.6">
      <c r="A1178" s="4">
        <v>1932</v>
      </c>
      <c r="B1178" s="5">
        <v>46196</v>
      </c>
      <c r="C1178" s="1">
        <f t="shared" si="36"/>
        <v>2026</v>
      </c>
      <c r="D1178" s="1" t="str">
        <f>"Q" &amp;ROUNDUP(MONTH(SalesDataTable[[#This Row],[Order Date]])/3,0)</f>
        <v>Q2</v>
      </c>
      <c r="E1178" s="1">
        <f t="shared" si="37"/>
        <v>6</v>
      </c>
      <c r="F1178" s="1" t="str">
        <f>TEXT(SalesDataTable[[#This Row],[Order Date]],"MMM")</f>
        <v>Jun</v>
      </c>
      <c r="G1178" s="6" t="s">
        <v>37</v>
      </c>
      <c r="H1178" s="6" t="s">
        <v>50</v>
      </c>
      <c r="I1178" s="6" t="s">
        <v>19</v>
      </c>
      <c r="J1178" s="6" t="s">
        <v>30</v>
      </c>
      <c r="K1178" s="6" t="s">
        <v>31</v>
      </c>
      <c r="L1178" s="6" t="s">
        <v>32</v>
      </c>
      <c r="M1178" s="11">
        <v>1</v>
      </c>
      <c r="N1178" s="8">
        <v>35.9</v>
      </c>
      <c r="O1178" s="9">
        <v>0.05</v>
      </c>
      <c r="P1178" s="8">
        <v>13.81</v>
      </c>
      <c r="Q1178" s="8">
        <v>34.104999999999997</v>
      </c>
      <c r="R1178" s="8">
        <v>13.81</v>
      </c>
      <c r="S1178" s="8">
        <v>20.294999999999995</v>
      </c>
      <c r="T1178" s="10">
        <v>0.59507403606509301</v>
      </c>
      <c r="U1178" s="7"/>
      <c r="V1178" s="10"/>
      <c r="W1178" s="11"/>
      <c r="X1178" s="10"/>
    </row>
    <row r="1179" spans="1:24" ht="15.6">
      <c r="A1179" s="4">
        <v>4352</v>
      </c>
      <c r="B1179" s="5">
        <v>46196</v>
      </c>
      <c r="C1179" s="1">
        <f t="shared" si="36"/>
        <v>2026</v>
      </c>
      <c r="D1179" s="1" t="str">
        <f>"Q" &amp;ROUNDUP(MONTH(SalesDataTable[[#This Row],[Order Date]])/3,0)</f>
        <v>Q2</v>
      </c>
      <c r="E1179" s="1">
        <f t="shared" si="37"/>
        <v>6</v>
      </c>
      <c r="F1179" s="1" t="str">
        <f>TEXT(SalesDataTable[[#This Row],[Order Date]],"MMM")</f>
        <v>Jun</v>
      </c>
      <c r="G1179" s="6" t="s">
        <v>37</v>
      </c>
      <c r="H1179" s="6" t="s">
        <v>64</v>
      </c>
      <c r="I1179" s="6" t="s">
        <v>19</v>
      </c>
      <c r="J1179" s="6" t="s">
        <v>20</v>
      </c>
      <c r="K1179" s="6" t="s">
        <v>21</v>
      </c>
      <c r="L1179" s="6" t="s">
        <v>39</v>
      </c>
      <c r="M1179" s="11">
        <v>6</v>
      </c>
      <c r="N1179" s="8">
        <v>51.34</v>
      </c>
      <c r="O1179" s="9">
        <v>0.1</v>
      </c>
      <c r="P1179" s="8">
        <v>22.47</v>
      </c>
      <c r="Q1179" s="8">
        <v>277.23600000000005</v>
      </c>
      <c r="R1179" s="8">
        <v>134.82</v>
      </c>
      <c r="S1179" s="8">
        <v>142.41600000000005</v>
      </c>
      <c r="T1179" s="10">
        <v>0.51369951954291659</v>
      </c>
      <c r="U1179" s="7"/>
      <c r="V1179" s="10"/>
      <c r="W1179" s="11"/>
      <c r="X1179" s="10"/>
    </row>
    <row r="1180" spans="1:24" ht="15.6">
      <c r="A1180" s="4">
        <v>4561</v>
      </c>
      <c r="B1180" s="5">
        <v>46196</v>
      </c>
      <c r="C1180" s="1">
        <f t="shared" si="36"/>
        <v>2026</v>
      </c>
      <c r="D1180" s="1" t="str">
        <f>"Q" &amp;ROUNDUP(MONTH(SalesDataTable[[#This Row],[Order Date]])/3,0)</f>
        <v>Q2</v>
      </c>
      <c r="E1180" s="1">
        <f t="shared" si="37"/>
        <v>6</v>
      </c>
      <c r="F1180" s="1" t="str">
        <f>TEXT(SalesDataTable[[#This Row],[Order Date]],"MMM")</f>
        <v>Jun</v>
      </c>
      <c r="G1180" s="6" t="s">
        <v>17</v>
      </c>
      <c r="H1180" s="6" t="s">
        <v>18</v>
      </c>
      <c r="I1180" s="6" t="s">
        <v>36</v>
      </c>
      <c r="J1180" s="6" t="s">
        <v>20</v>
      </c>
      <c r="K1180" s="6" t="s">
        <v>26</v>
      </c>
      <c r="L1180" s="6" t="s">
        <v>54</v>
      </c>
      <c r="M1180" s="11">
        <v>1</v>
      </c>
      <c r="N1180" s="8">
        <v>157.91</v>
      </c>
      <c r="O1180" s="9">
        <v>0</v>
      </c>
      <c r="P1180" s="8">
        <v>77.12</v>
      </c>
      <c r="Q1180" s="8">
        <v>157.91</v>
      </c>
      <c r="R1180" s="8">
        <v>77.12</v>
      </c>
      <c r="S1180" s="8">
        <v>80.789999999999992</v>
      </c>
      <c r="T1180" s="10">
        <v>0.51162054334747642</v>
      </c>
      <c r="U1180" s="7"/>
      <c r="V1180" s="10"/>
      <c r="W1180" s="11"/>
      <c r="X1180" s="10"/>
    </row>
    <row r="1181" spans="1:24" ht="15.6">
      <c r="A1181" s="4">
        <v>4741</v>
      </c>
      <c r="B1181" s="5">
        <v>46196</v>
      </c>
      <c r="C1181" s="1">
        <f t="shared" si="36"/>
        <v>2026</v>
      </c>
      <c r="D1181" s="1" t="str">
        <f>"Q" &amp;ROUNDUP(MONTH(SalesDataTable[[#This Row],[Order Date]])/3,0)</f>
        <v>Q2</v>
      </c>
      <c r="E1181" s="1">
        <f t="shared" si="37"/>
        <v>6</v>
      </c>
      <c r="F1181" s="1" t="str">
        <f>TEXT(SalesDataTable[[#This Row],[Order Date]],"MMM")</f>
        <v>Jun</v>
      </c>
      <c r="G1181" s="6" t="s">
        <v>37</v>
      </c>
      <c r="H1181" s="6" t="s">
        <v>64</v>
      </c>
      <c r="I1181" s="6" t="s">
        <v>19</v>
      </c>
      <c r="J1181" s="6" t="s">
        <v>30</v>
      </c>
      <c r="K1181" s="6" t="s">
        <v>21</v>
      </c>
      <c r="L1181" s="6" t="s">
        <v>43</v>
      </c>
      <c r="M1181" s="11">
        <v>3</v>
      </c>
      <c r="N1181" s="8">
        <v>41.09</v>
      </c>
      <c r="O1181" s="9">
        <v>0.05</v>
      </c>
      <c r="P1181" s="8">
        <v>16.809999999999999</v>
      </c>
      <c r="Q1181" s="8">
        <v>117.10650000000001</v>
      </c>
      <c r="R1181" s="8">
        <v>50.429999999999993</v>
      </c>
      <c r="S1181" s="8">
        <v>66.676500000000019</v>
      </c>
      <c r="T1181" s="10">
        <v>0.569366346018368</v>
      </c>
      <c r="U1181" s="7"/>
      <c r="V1181" s="10"/>
      <c r="W1181" s="11"/>
      <c r="X1181" s="10"/>
    </row>
    <row r="1182" spans="1:24" ht="15.6">
      <c r="A1182" s="4">
        <v>4882</v>
      </c>
      <c r="B1182" s="5">
        <v>46196</v>
      </c>
      <c r="C1182" s="1">
        <f t="shared" si="36"/>
        <v>2026</v>
      </c>
      <c r="D1182" s="1" t="str">
        <f>"Q" &amp;ROUNDUP(MONTH(SalesDataTable[[#This Row],[Order Date]])/3,0)</f>
        <v>Q2</v>
      </c>
      <c r="E1182" s="1">
        <f t="shared" si="37"/>
        <v>6</v>
      </c>
      <c r="F1182" s="1" t="str">
        <f>TEXT(SalesDataTable[[#This Row],[Order Date]],"MMM")</f>
        <v>Jun</v>
      </c>
      <c r="G1182" s="6" t="s">
        <v>23</v>
      </c>
      <c r="H1182" s="6" t="s">
        <v>60</v>
      </c>
      <c r="I1182" s="6" t="s">
        <v>19</v>
      </c>
      <c r="J1182" s="6" t="s">
        <v>20</v>
      </c>
      <c r="K1182" s="6" t="s">
        <v>40</v>
      </c>
      <c r="L1182" s="6" t="s">
        <v>68</v>
      </c>
      <c r="M1182" s="11">
        <v>2</v>
      </c>
      <c r="N1182" s="8">
        <v>120.18</v>
      </c>
      <c r="O1182" s="9">
        <v>0.05</v>
      </c>
      <c r="P1182" s="8">
        <v>59.4</v>
      </c>
      <c r="Q1182" s="8">
        <v>228.34200000000001</v>
      </c>
      <c r="R1182" s="8">
        <v>118.8</v>
      </c>
      <c r="S1182" s="8">
        <v>109.54200000000002</v>
      </c>
      <c r="T1182" s="10">
        <v>0.47972777675591882</v>
      </c>
      <c r="U1182" s="7"/>
      <c r="V1182" s="10"/>
      <c r="W1182" s="11"/>
      <c r="X1182" s="10"/>
    </row>
    <row r="1183" spans="1:24" ht="15.6">
      <c r="A1183" s="4">
        <v>4885</v>
      </c>
      <c r="B1183" s="5">
        <v>46196</v>
      </c>
      <c r="C1183" s="1">
        <f t="shared" si="36"/>
        <v>2026</v>
      </c>
      <c r="D1183" s="1" t="str">
        <f>"Q" &amp;ROUNDUP(MONTH(SalesDataTable[[#This Row],[Order Date]])/3,0)</f>
        <v>Q2</v>
      </c>
      <c r="E1183" s="1">
        <f t="shared" si="37"/>
        <v>6</v>
      </c>
      <c r="F1183" s="1" t="str">
        <f>TEXT(SalesDataTable[[#This Row],[Order Date]],"MMM")</f>
        <v>Jun</v>
      </c>
      <c r="G1183" s="6" t="s">
        <v>37</v>
      </c>
      <c r="H1183" s="6" t="s">
        <v>64</v>
      </c>
      <c r="I1183" s="6" t="s">
        <v>45</v>
      </c>
      <c r="J1183" s="6" t="s">
        <v>30</v>
      </c>
      <c r="K1183" s="6" t="s">
        <v>40</v>
      </c>
      <c r="L1183" s="6" t="s">
        <v>46</v>
      </c>
      <c r="M1183" s="11">
        <v>1</v>
      </c>
      <c r="N1183" s="8">
        <v>198.1</v>
      </c>
      <c r="O1183" s="9">
        <v>0.1</v>
      </c>
      <c r="P1183" s="8">
        <v>103.46</v>
      </c>
      <c r="Q1183" s="8">
        <v>178.29</v>
      </c>
      <c r="R1183" s="8">
        <v>103.46</v>
      </c>
      <c r="S1183" s="8">
        <v>74.83</v>
      </c>
      <c r="T1183" s="10">
        <v>0.41970946211228899</v>
      </c>
      <c r="U1183" s="7"/>
      <c r="V1183" s="10"/>
      <c r="W1183" s="11"/>
      <c r="X1183" s="10"/>
    </row>
    <row r="1184" spans="1:24" ht="15.6">
      <c r="A1184" s="4">
        <v>4982</v>
      </c>
      <c r="B1184" s="5">
        <v>46196</v>
      </c>
      <c r="C1184" s="1">
        <f t="shared" si="36"/>
        <v>2026</v>
      </c>
      <c r="D1184" s="1" t="str">
        <f>"Q" &amp;ROUNDUP(MONTH(SalesDataTable[[#This Row],[Order Date]])/3,0)</f>
        <v>Q2</v>
      </c>
      <c r="E1184" s="1">
        <f t="shared" si="37"/>
        <v>6</v>
      </c>
      <c r="F1184" s="1" t="str">
        <f>TEXT(SalesDataTable[[#This Row],[Order Date]],"MMM")</f>
        <v>Jun</v>
      </c>
      <c r="G1184" s="6" t="s">
        <v>28</v>
      </c>
      <c r="H1184" s="6" t="s">
        <v>56</v>
      </c>
      <c r="I1184" s="6" t="s">
        <v>19</v>
      </c>
      <c r="J1184" s="6" t="s">
        <v>20</v>
      </c>
      <c r="K1184" s="6" t="s">
        <v>31</v>
      </c>
      <c r="L1184" s="6" t="s">
        <v>32</v>
      </c>
      <c r="M1184" s="11">
        <v>1</v>
      </c>
      <c r="N1184" s="8">
        <v>36.700000000000003</v>
      </c>
      <c r="O1184" s="9">
        <v>0.15</v>
      </c>
      <c r="P1184" s="8">
        <v>13.59</v>
      </c>
      <c r="Q1184" s="8">
        <v>31.195</v>
      </c>
      <c r="R1184" s="8">
        <v>13.59</v>
      </c>
      <c r="S1184" s="8">
        <v>17.605</v>
      </c>
      <c r="T1184" s="10">
        <v>0.56435326174066358</v>
      </c>
      <c r="U1184" s="7"/>
      <c r="V1184" s="10"/>
      <c r="W1184" s="11"/>
      <c r="X1184" s="10"/>
    </row>
    <row r="1185" spans="1:24" ht="15.6">
      <c r="A1185" s="4">
        <v>40</v>
      </c>
      <c r="B1185" s="5">
        <v>46197</v>
      </c>
      <c r="C1185" s="1">
        <f t="shared" si="36"/>
        <v>2026</v>
      </c>
      <c r="D1185" s="1" t="str">
        <f>"Q" &amp;ROUNDUP(MONTH(SalesDataTable[[#This Row],[Order Date]])/3,0)</f>
        <v>Q2</v>
      </c>
      <c r="E1185" s="1">
        <f t="shared" si="37"/>
        <v>6</v>
      </c>
      <c r="F1185" s="1" t="str">
        <f>TEXT(SalesDataTable[[#This Row],[Order Date]],"MMM")</f>
        <v>Jun</v>
      </c>
      <c r="G1185" s="6" t="s">
        <v>37</v>
      </c>
      <c r="H1185" s="6" t="s">
        <v>48</v>
      </c>
      <c r="I1185" s="6" t="s">
        <v>36</v>
      </c>
      <c r="J1185" s="6" t="s">
        <v>30</v>
      </c>
      <c r="K1185" s="6" t="s">
        <v>31</v>
      </c>
      <c r="L1185" s="6" t="s">
        <v>65</v>
      </c>
      <c r="M1185" s="11">
        <v>1</v>
      </c>
      <c r="N1185" s="8">
        <v>167.23</v>
      </c>
      <c r="O1185" s="9">
        <v>0.05</v>
      </c>
      <c r="P1185" s="8">
        <v>85.14</v>
      </c>
      <c r="Q1185" s="8">
        <v>158.86849999999998</v>
      </c>
      <c r="R1185" s="8">
        <v>85.14</v>
      </c>
      <c r="S1185" s="8">
        <v>73.728499999999983</v>
      </c>
      <c r="T1185" s="10">
        <v>0.46408507665144438</v>
      </c>
      <c r="U1185" s="7"/>
      <c r="V1185" s="10"/>
      <c r="W1185" s="11"/>
      <c r="X1185" s="10"/>
    </row>
    <row r="1186" spans="1:24" ht="15.6">
      <c r="A1186" s="4">
        <v>110</v>
      </c>
      <c r="B1186" s="5">
        <v>46197</v>
      </c>
      <c r="C1186" s="1">
        <f t="shared" si="36"/>
        <v>2026</v>
      </c>
      <c r="D1186" s="1" t="str">
        <f>"Q" &amp;ROUNDUP(MONTH(SalesDataTable[[#This Row],[Order Date]])/3,0)</f>
        <v>Q2</v>
      </c>
      <c r="E1186" s="1">
        <f t="shared" si="37"/>
        <v>6</v>
      </c>
      <c r="F1186" s="1" t="str">
        <f>TEXT(SalesDataTable[[#This Row],[Order Date]],"MMM")</f>
        <v>Jun</v>
      </c>
      <c r="G1186" s="6" t="s">
        <v>23</v>
      </c>
      <c r="H1186" s="6" t="s">
        <v>60</v>
      </c>
      <c r="I1186" s="6" t="s">
        <v>36</v>
      </c>
      <c r="J1186" s="6" t="s">
        <v>33</v>
      </c>
      <c r="K1186" s="6" t="s">
        <v>26</v>
      </c>
      <c r="L1186" s="6" t="s">
        <v>63</v>
      </c>
      <c r="M1186" s="11">
        <v>2</v>
      </c>
      <c r="N1186" s="8">
        <v>72.97</v>
      </c>
      <c r="O1186" s="9">
        <v>0</v>
      </c>
      <c r="P1186" s="8">
        <v>31.57</v>
      </c>
      <c r="Q1186" s="8">
        <v>145.94</v>
      </c>
      <c r="R1186" s="8">
        <v>63.14</v>
      </c>
      <c r="S1186" s="8">
        <v>82.8</v>
      </c>
      <c r="T1186" s="10">
        <v>0.56735644785528294</v>
      </c>
      <c r="U1186" s="7"/>
      <c r="V1186" s="10"/>
      <c r="W1186" s="11"/>
      <c r="X1186" s="10"/>
    </row>
    <row r="1187" spans="1:24" ht="15.6">
      <c r="A1187" s="4">
        <v>1169</v>
      </c>
      <c r="B1187" s="5">
        <v>46197</v>
      </c>
      <c r="C1187" s="1">
        <f t="shared" si="36"/>
        <v>2026</v>
      </c>
      <c r="D1187" s="1" t="str">
        <f>"Q" &amp;ROUNDUP(MONTH(SalesDataTable[[#This Row],[Order Date]])/3,0)</f>
        <v>Q2</v>
      </c>
      <c r="E1187" s="1">
        <f t="shared" si="37"/>
        <v>6</v>
      </c>
      <c r="F1187" s="1" t="str">
        <f>TEXT(SalesDataTable[[#This Row],[Order Date]],"MMM")</f>
        <v>Jun</v>
      </c>
      <c r="G1187" s="6" t="s">
        <v>23</v>
      </c>
      <c r="H1187" s="6" t="s">
        <v>58</v>
      </c>
      <c r="I1187" s="6" t="s">
        <v>36</v>
      </c>
      <c r="J1187" s="6" t="s">
        <v>30</v>
      </c>
      <c r="K1187" s="6" t="s">
        <v>21</v>
      </c>
      <c r="L1187" s="6" t="s">
        <v>22</v>
      </c>
      <c r="M1187" s="11">
        <v>3</v>
      </c>
      <c r="N1187" s="8">
        <v>82.91</v>
      </c>
      <c r="O1187" s="9">
        <v>0</v>
      </c>
      <c r="P1187" s="8">
        <v>42.29</v>
      </c>
      <c r="Q1187" s="8">
        <v>248.73</v>
      </c>
      <c r="R1187" s="8">
        <v>126.87</v>
      </c>
      <c r="S1187" s="8">
        <v>121.85999999999999</v>
      </c>
      <c r="T1187" s="10">
        <v>0.4899288384995778</v>
      </c>
      <c r="U1187" s="7"/>
      <c r="V1187" s="10"/>
      <c r="W1187" s="11"/>
      <c r="X1187" s="10"/>
    </row>
    <row r="1188" spans="1:24" ht="15.6">
      <c r="A1188" s="4">
        <v>2211</v>
      </c>
      <c r="B1188" s="5">
        <v>46197</v>
      </c>
      <c r="C1188" s="1">
        <f t="shared" si="36"/>
        <v>2026</v>
      </c>
      <c r="D1188" s="1" t="str">
        <f>"Q" &amp;ROUNDUP(MONTH(SalesDataTable[[#This Row],[Order Date]])/3,0)</f>
        <v>Q2</v>
      </c>
      <c r="E1188" s="1">
        <f t="shared" si="37"/>
        <v>6</v>
      </c>
      <c r="F1188" s="1" t="str">
        <f>TEXT(SalesDataTable[[#This Row],[Order Date]],"MMM")</f>
        <v>Jun</v>
      </c>
      <c r="G1188" s="6" t="s">
        <v>28</v>
      </c>
      <c r="H1188" s="6" t="s">
        <v>56</v>
      </c>
      <c r="I1188" s="6" t="s">
        <v>45</v>
      </c>
      <c r="J1188" s="6" t="s">
        <v>30</v>
      </c>
      <c r="K1188" s="6" t="s">
        <v>51</v>
      </c>
      <c r="L1188" s="6" t="s">
        <v>52</v>
      </c>
      <c r="M1188" s="11">
        <v>2</v>
      </c>
      <c r="N1188" s="8">
        <v>41.25</v>
      </c>
      <c r="O1188" s="9">
        <v>0</v>
      </c>
      <c r="P1188" s="8">
        <v>14.72</v>
      </c>
      <c r="Q1188" s="8">
        <v>82.5</v>
      </c>
      <c r="R1188" s="8">
        <v>29.44</v>
      </c>
      <c r="S1188" s="8">
        <v>53.06</v>
      </c>
      <c r="T1188" s="10">
        <v>0.64315151515151514</v>
      </c>
      <c r="U1188" s="7"/>
      <c r="V1188" s="10"/>
      <c r="W1188" s="11"/>
      <c r="X1188" s="10"/>
    </row>
    <row r="1189" spans="1:24" ht="15.6">
      <c r="A1189" s="4">
        <v>3494</v>
      </c>
      <c r="B1189" s="5">
        <v>46197</v>
      </c>
      <c r="C1189" s="1">
        <f t="shared" si="36"/>
        <v>2026</v>
      </c>
      <c r="D1189" s="1" t="str">
        <f>"Q" &amp;ROUNDUP(MONTH(SalesDataTable[[#This Row],[Order Date]])/3,0)</f>
        <v>Q2</v>
      </c>
      <c r="E1189" s="1">
        <f t="shared" si="37"/>
        <v>6</v>
      </c>
      <c r="F1189" s="1" t="str">
        <f>TEXT(SalesDataTable[[#This Row],[Order Date]],"MMM")</f>
        <v>Jun</v>
      </c>
      <c r="G1189" s="6" t="s">
        <v>37</v>
      </c>
      <c r="H1189" s="6" t="s">
        <v>50</v>
      </c>
      <c r="I1189" s="6" t="s">
        <v>25</v>
      </c>
      <c r="J1189" s="6" t="s">
        <v>33</v>
      </c>
      <c r="K1189" s="6" t="s">
        <v>40</v>
      </c>
      <c r="L1189" s="6" t="s">
        <v>46</v>
      </c>
      <c r="M1189" s="11">
        <v>6</v>
      </c>
      <c r="N1189" s="8">
        <v>194.79</v>
      </c>
      <c r="O1189" s="9">
        <v>0.15</v>
      </c>
      <c r="P1189" s="8">
        <v>106.78</v>
      </c>
      <c r="Q1189" s="8">
        <v>993.42899999999997</v>
      </c>
      <c r="R1189" s="8">
        <v>640.68000000000006</v>
      </c>
      <c r="S1189" s="8">
        <v>352.74899999999991</v>
      </c>
      <c r="T1189" s="10">
        <v>0.3550822454347517</v>
      </c>
      <c r="U1189" s="7"/>
      <c r="V1189" s="10"/>
      <c r="W1189" s="11"/>
      <c r="X1189" s="10"/>
    </row>
    <row r="1190" spans="1:24" ht="15.6">
      <c r="A1190" s="4">
        <v>3586</v>
      </c>
      <c r="B1190" s="5">
        <v>46197</v>
      </c>
      <c r="C1190" s="1">
        <f t="shared" si="36"/>
        <v>2026</v>
      </c>
      <c r="D1190" s="1" t="str">
        <f>"Q" &amp;ROUNDUP(MONTH(SalesDataTable[[#This Row],[Order Date]])/3,0)</f>
        <v>Q2</v>
      </c>
      <c r="E1190" s="1">
        <f t="shared" si="37"/>
        <v>6</v>
      </c>
      <c r="F1190" s="1" t="str">
        <f>TEXT(SalesDataTable[[#This Row],[Order Date]],"MMM")</f>
        <v>Jun</v>
      </c>
      <c r="G1190" s="6" t="s">
        <v>17</v>
      </c>
      <c r="H1190" s="6" t="s">
        <v>67</v>
      </c>
      <c r="I1190" s="6" t="s">
        <v>25</v>
      </c>
      <c r="J1190" s="6" t="s">
        <v>33</v>
      </c>
      <c r="K1190" s="6" t="s">
        <v>40</v>
      </c>
      <c r="L1190" s="6" t="s">
        <v>46</v>
      </c>
      <c r="M1190" s="11">
        <v>6</v>
      </c>
      <c r="N1190" s="8">
        <v>193.13</v>
      </c>
      <c r="O1190" s="9">
        <v>0.15</v>
      </c>
      <c r="P1190" s="8">
        <v>106.49</v>
      </c>
      <c r="Q1190" s="8">
        <v>984.96299999999997</v>
      </c>
      <c r="R1190" s="8">
        <v>638.93999999999994</v>
      </c>
      <c r="S1190" s="8">
        <v>346.02300000000002</v>
      </c>
      <c r="T1190" s="10">
        <v>0.35130558203709178</v>
      </c>
      <c r="U1190" s="7"/>
      <c r="V1190" s="10"/>
      <c r="W1190" s="11"/>
      <c r="X1190" s="10"/>
    </row>
    <row r="1191" spans="1:24" ht="15.6">
      <c r="A1191" s="4">
        <v>3660</v>
      </c>
      <c r="B1191" s="5">
        <v>46197</v>
      </c>
      <c r="C1191" s="1">
        <f t="shared" si="36"/>
        <v>2026</v>
      </c>
      <c r="D1191" s="1" t="str">
        <f>"Q" &amp;ROUNDUP(MONTH(SalesDataTable[[#This Row],[Order Date]])/3,0)</f>
        <v>Q2</v>
      </c>
      <c r="E1191" s="1">
        <f t="shared" si="37"/>
        <v>6</v>
      </c>
      <c r="F1191" s="1" t="str">
        <f>TEXT(SalesDataTable[[#This Row],[Order Date]],"MMM")</f>
        <v>Jun</v>
      </c>
      <c r="G1191" s="6" t="s">
        <v>28</v>
      </c>
      <c r="H1191" s="6" t="s">
        <v>35</v>
      </c>
      <c r="I1191" s="6" t="s">
        <v>19</v>
      </c>
      <c r="J1191" s="6" t="s">
        <v>30</v>
      </c>
      <c r="K1191" s="6" t="s">
        <v>21</v>
      </c>
      <c r="L1191" s="6" t="s">
        <v>22</v>
      </c>
      <c r="M1191" s="11">
        <v>1</v>
      </c>
      <c r="N1191" s="8">
        <v>82.7</v>
      </c>
      <c r="O1191" s="9">
        <v>0.05</v>
      </c>
      <c r="P1191" s="8">
        <v>42.16</v>
      </c>
      <c r="Q1191" s="8">
        <v>78.564999999999998</v>
      </c>
      <c r="R1191" s="8">
        <v>42.16</v>
      </c>
      <c r="S1191" s="8">
        <v>36.405000000000001</v>
      </c>
      <c r="T1191" s="10">
        <v>0.46337427607713361</v>
      </c>
      <c r="U1191" s="7"/>
      <c r="V1191" s="10"/>
      <c r="W1191" s="11"/>
      <c r="X1191" s="10"/>
    </row>
    <row r="1192" spans="1:24" ht="15.6">
      <c r="A1192" s="4">
        <v>4307</v>
      </c>
      <c r="B1192" s="5">
        <v>46197</v>
      </c>
      <c r="C1192" s="1">
        <f t="shared" si="36"/>
        <v>2026</v>
      </c>
      <c r="D1192" s="1" t="str">
        <f>"Q" &amp;ROUNDUP(MONTH(SalesDataTable[[#This Row],[Order Date]])/3,0)</f>
        <v>Q2</v>
      </c>
      <c r="E1192" s="1">
        <f t="shared" si="37"/>
        <v>6</v>
      </c>
      <c r="F1192" s="1" t="str">
        <f>TEXT(SalesDataTable[[#This Row],[Order Date]],"MMM")</f>
        <v>Jun</v>
      </c>
      <c r="G1192" s="6" t="s">
        <v>37</v>
      </c>
      <c r="H1192" s="6" t="s">
        <v>50</v>
      </c>
      <c r="I1192" s="6" t="s">
        <v>19</v>
      </c>
      <c r="J1192" s="6" t="s">
        <v>33</v>
      </c>
      <c r="K1192" s="6" t="s">
        <v>21</v>
      </c>
      <c r="L1192" s="6" t="s">
        <v>43</v>
      </c>
      <c r="M1192" s="11">
        <v>1</v>
      </c>
      <c r="N1192" s="8">
        <v>40.33</v>
      </c>
      <c r="O1192" s="9">
        <v>0</v>
      </c>
      <c r="P1192" s="8">
        <v>16.48</v>
      </c>
      <c r="Q1192" s="8">
        <v>40.33</v>
      </c>
      <c r="R1192" s="8">
        <v>16.48</v>
      </c>
      <c r="S1192" s="8">
        <v>23.849999999999998</v>
      </c>
      <c r="T1192" s="10">
        <v>0.59137118770146291</v>
      </c>
      <c r="U1192" s="7"/>
      <c r="V1192" s="10"/>
      <c r="W1192" s="11"/>
      <c r="X1192" s="10"/>
    </row>
    <row r="1193" spans="1:24" ht="15.6">
      <c r="A1193" s="4">
        <v>5133</v>
      </c>
      <c r="B1193" s="5">
        <v>46197</v>
      </c>
      <c r="C1193" s="1">
        <f t="shared" si="36"/>
        <v>2026</v>
      </c>
      <c r="D1193" s="1" t="str">
        <f>"Q" &amp;ROUNDUP(MONTH(SalesDataTable[[#This Row],[Order Date]])/3,0)</f>
        <v>Q2</v>
      </c>
      <c r="E1193" s="1">
        <f t="shared" si="37"/>
        <v>6</v>
      </c>
      <c r="F1193" s="1" t="str">
        <f>TEXT(SalesDataTable[[#This Row],[Order Date]],"MMM")</f>
        <v>Jun</v>
      </c>
      <c r="G1193" s="6" t="s">
        <v>17</v>
      </c>
      <c r="H1193" s="6" t="s">
        <v>18</v>
      </c>
      <c r="I1193" s="6" t="s">
        <v>19</v>
      </c>
      <c r="J1193" s="6" t="s">
        <v>33</v>
      </c>
      <c r="K1193" s="6" t="s">
        <v>40</v>
      </c>
      <c r="L1193" s="6" t="s">
        <v>57</v>
      </c>
      <c r="M1193" s="11">
        <v>1</v>
      </c>
      <c r="N1193" s="8">
        <v>81.99</v>
      </c>
      <c r="O1193" s="9">
        <v>0.15</v>
      </c>
      <c r="P1193" s="8">
        <v>40.29</v>
      </c>
      <c r="Q1193" s="8">
        <v>69.691499999999991</v>
      </c>
      <c r="R1193" s="8">
        <v>40.29</v>
      </c>
      <c r="S1193" s="8">
        <v>29.401499999999992</v>
      </c>
      <c r="T1193" s="10">
        <v>0.4218807171606293</v>
      </c>
      <c r="U1193" s="7"/>
      <c r="V1193" s="10"/>
      <c r="W1193" s="11"/>
      <c r="X1193" s="10"/>
    </row>
    <row r="1194" spans="1:24" ht="15.6">
      <c r="A1194" s="4">
        <v>472</v>
      </c>
      <c r="B1194" s="5">
        <v>46198</v>
      </c>
      <c r="C1194" s="1">
        <f t="shared" si="36"/>
        <v>2026</v>
      </c>
      <c r="D1194" s="1" t="str">
        <f>"Q" &amp;ROUNDUP(MONTH(SalesDataTable[[#This Row],[Order Date]])/3,0)</f>
        <v>Q2</v>
      </c>
      <c r="E1194" s="1">
        <f t="shared" si="37"/>
        <v>6</v>
      </c>
      <c r="F1194" s="1" t="str">
        <f>TEXT(SalesDataTable[[#This Row],[Order Date]],"MMM")</f>
        <v>Jun</v>
      </c>
      <c r="G1194" s="6" t="s">
        <v>23</v>
      </c>
      <c r="H1194" s="6" t="s">
        <v>44</v>
      </c>
      <c r="I1194" s="6" t="s">
        <v>36</v>
      </c>
      <c r="J1194" s="6" t="s">
        <v>33</v>
      </c>
      <c r="K1194" s="6" t="s">
        <v>31</v>
      </c>
      <c r="L1194" s="6" t="s">
        <v>49</v>
      </c>
      <c r="M1194" s="11">
        <v>3</v>
      </c>
      <c r="N1194" s="8">
        <v>46.29</v>
      </c>
      <c r="O1194" s="9">
        <v>0</v>
      </c>
      <c r="P1194" s="8">
        <v>18.309999999999999</v>
      </c>
      <c r="Q1194" s="8">
        <v>138.87</v>
      </c>
      <c r="R1194" s="8">
        <v>54.929999999999993</v>
      </c>
      <c r="S1194" s="8">
        <v>83.940000000000012</v>
      </c>
      <c r="T1194" s="10">
        <v>0.60445020522791104</v>
      </c>
      <c r="U1194" s="7"/>
      <c r="V1194" s="10"/>
      <c r="W1194" s="11"/>
      <c r="X1194" s="10"/>
    </row>
    <row r="1195" spans="1:24" ht="15.6">
      <c r="A1195" s="4">
        <v>689</v>
      </c>
      <c r="B1195" s="5">
        <v>46198</v>
      </c>
      <c r="C1195" s="1">
        <f t="shared" si="36"/>
        <v>2026</v>
      </c>
      <c r="D1195" s="1" t="str">
        <f>"Q" &amp;ROUNDUP(MONTH(SalesDataTable[[#This Row],[Order Date]])/3,0)</f>
        <v>Q2</v>
      </c>
      <c r="E1195" s="1">
        <f t="shared" si="37"/>
        <v>6</v>
      </c>
      <c r="F1195" s="1" t="str">
        <f>TEXT(SalesDataTable[[#This Row],[Order Date]],"MMM")</f>
        <v>Jun</v>
      </c>
      <c r="G1195" s="6" t="s">
        <v>37</v>
      </c>
      <c r="H1195" s="6" t="s">
        <v>48</v>
      </c>
      <c r="I1195" s="6" t="s">
        <v>19</v>
      </c>
      <c r="J1195" s="6" t="s">
        <v>30</v>
      </c>
      <c r="K1195" s="6" t="s">
        <v>21</v>
      </c>
      <c r="L1195" s="6" t="s">
        <v>43</v>
      </c>
      <c r="M1195" s="11">
        <v>1</v>
      </c>
      <c r="N1195" s="8">
        <v>39.729999999999997</v>
      </c>
      <c r="O1195" s="9">
        <v>0</v>
      </c>
      <c r="P1195" s="8">
        <v>16.55</v>
      </c>
      <c r="Q1195" s="8">
        <v>39.729999999999997</v>
      </c>
      <c r="R1195" s="8">
        <v>16.55</v>
      </c>
      <c r="S1195" s="8">
        <v>23.179999999999996</v>
      </c>
      <c r="T1195" s="10">
        <v>0.58343820790334755</v>
      </c>
      <c r="U1195" s="7"/>
      <c r="V1195" s="10"/>
      <c r="W1195" s="11"/>
      <c r="X1195" s="10"/>
    </row>
    <row r="1196" spans="1:24" ht="15.6">
      <c r="A1196" s="4">
        <v>864</v>
      </c>
      <c r="B1196" s="5">
        <v>46198</v>
      </c>
      <c r="C1196" s="1">
        <f t="shared" si="36"/>
        <v>2026</v>
      </c>
      <c r="D1196" s="1" t="str">
        <f>"Q" &amp;ROUNDUP(MONTH(SalesDataTable[[#This Row],[Order Date]])/3,0)</f>
        <v>Q2</v>
      </c>
      <c r="E1196" s="1">
        <f t="shared" si="37"/>
        <v>6</v>
      </c>
      <c r="F1196" s="1" t="str">
        <f>TEXT(SalesDataTable[[#This Row],[Order Date]],"MMM")</f>
        <v>Jun</v>
      </c>
      <c r="G1196" s="6" t="s">
        <v>37</v>
      </c>
      <c r="H1196" s="6" t="s">
        <v>50</v>
      </c>
      <c r="I1196" s="6" t="s">
        <v>19</v>
      </c>
      <c r="J1196" s="6" t="s">
        <v>30</v>
      </c>
      <c r="K1196" s="6" t="s">
        <v>31</v>
      </c>
      <c r="L1196" s="6" t="s">
        <v>61</v>
      </c>
      <c r="M1196" s="11">
        <v>4</v>
      </c>
      <c r="N1196" s="8">
        <v>131.02000000000001</v>
      </c>
      <c r="O1196" s="9">
        <v>0.05</v>
      </c>
      <c r="P1196" s="8">
        <v>67.42</v>
      </c>
      <c r="Q1196" s="8">
        <v>497.87600000000003</v>
      </c>
      <c r="R1196" s="8">
        <v>269.68</v>
      </c>
      <c r="S1196" s="8">
        <v>228.19600000000003</v>
      </c>
      <c r="T1196" s="10">
        <v>0.45833902417469413</v>
      </c>
      <c r="U1196" s="7"/>
      <c r="V1196" s="10"/>
      <c r="W1196" s="11"/>
      <c r="X1196" s="10"/>
    </row>
    <row r="1197" spans="1:24" ht="15.6">
      <c r="A1197" s="4">
        <v>1163</v>
      </c>
      <c r="B1197" s="5">
        <v>46198</v>
      </c>
      <c r="C1197" s="1">
        <f t="shared" si="36"/>
        <v>2026</v>
      </c>
      <c r="D1197" s="1" t="str">
        <f>"Q" &amp;ROUNDUP(MONTH(SalesDataTable[[#This Row],[Order Date]])/3,0)</f>
        <v>Q2</v>
      </c>
      <c r="E1197" s="1">
        <f t="shared" si="37"/>
        <v>6</v>
      </c>
      <c r="F1197" s="1" t="str">
        <f>TEXT(SalesDataTable[[#This Row],[Order Date]],"MMM")</f>
        <v>Jun</v>
      </c>
      <c r="G1197" s="6" t="s">
        <v>23</v>
      </c>
      <c r="H1197" s="6" t="s">
        <v>60</v>
      </c>
      <c r="I1197" s="6" t="s">
        <v>19</v>
      </c>
      <c r="J1197" s="6" t="s">
        <v>30</v>
      </c>
      <c r="K1197" s="6" t="s">
        <v>31</v>
      </c>
      <c r="L1197" s="6" t="s">
        <v>49</v>
      </c>
      <c r="M1197" s="11">
        <v>2</v>
      </c>
      <c r="N1197" s="8">
        <v>46.69</v>
      </c>
      <c r="O1197" s="9">
        <v>0.05</v>
      </c>
      <c r="P1197" s="8">
        <v>18.23</v>
      </c>
      <c r="Q1197" s="8">
        <v>88.710999999999999</v>
      </c>
      <c r="R1197" s="8">
        <v>36.46</v>
      </c>
      <c r="S1197" s="8">
        <v>52.250999999999998</v>
      </c>
      <c r="T1197" s="10">
        <v>0.58900249123558523</v>
      </c>
      <c r="U1197" s="7"/>
      <c r="V1197" s="10"/>
      <c r="W1197" s="11"/>
      <c r="X1197" s="10"/>
    </row>
    <row r="1198" spans="1:24" ht="15.6">
      <c r="A1198" s="4">
        <v>1323</v>
      </c>
      <c r="B1198" s="5">
        <v>46198</v>
      </c>
      <c r="C1198" s="1">
        <f t="shared" si="36"/>
        <v>2026</v>
      </c>
      <c r="D1198" s="1" t="str">
        <f>"Q" &amp;ROUNDUP(MONTH(SalesDataTable[[#This Row],[Order Date]])/3,0)</f>
        <v>Q2</v>
      </c>
      <c r="E1198" s="1">
        <f t="shared" si="37"/>
        <v>6</v>
      </c>
      <c r="F1198" s="1" t="str">
        <f>TEXT(SalesDataTable[[#This Row],[Order Date]],"MMM")</f>
        <v>Jun</v>
      </c>
      <c r="G1198" s="6" t="s">
        <v>23</v>
      </c>
      <c r="H1198" s="6" t="s">
        <v>60</v>
      </c>
      <c r="I1198" s="6" t="s">
        <v>19</v>
      </c>
      <c r="J1198" s="6" t="s">
        <v>20</v>
      </c>
      <c r="K1198" s="6" t="s">
        <v>51</v>
      </c>
      <c r="L1198" s="6" t="s">
        <v>52</v>
      </c>
      <c r="M1198" s="11">
        <v>2</v>
      </c>
      <c r="N1198" s="8">
        <v>39.57</v>
      </c>
      <c r="O1198" s="9">
        <v>0.1</v>
      </c>
      <c r="P1198" s="8">
        <v>14.64</v>
      </c>
      <c r="Q1198" s="8">
        <v>71.225999999999999</v>
      </c>
      <c r="R1198" s="8">
        <v>29.28</v>
      </c>
      <c r="S1198" s="8">
        <v>41.945999999999998</v>
      </c>
      <c r="T1198" s="10">
        <v>0.58891416055934631</v>
      </c>
      <c r="U1198" s="7"/>
      <c r="V1198" s="10"/>
      <c r="W1198" s="11"/>
      <c r="X1198" s="10"/>
    </row>
    <row r="1199" spans="1:24" ht="15.6">
      <c r="A1199" s="4">
        <v>2098</v>
      </c>
      <c r="B1199" s="5">
        <v>46198</v>
      </c>
      <c r="C1199" s="1">
        <f t="shared" si="36"/>
        <v>2026</v>
      </c>
      <c r="D1199" s="1" t="str">
        <f>"Q" &amp;ROUNDUP(MONTH(SalesDataTable[[#This Row],[Order Date]])/3,0)</f>
        <v>Q2</v>
      </c>
      <c r="E1199" s="1">
        <f t="shared" si="37"/>
        <v>6</v>
      </c>
      <c r="F1199" s="1" t="str">
        <f>TEXT(SalesDataTable[[#This Row],[Order Date]],"MMM")</f>
        <v>Jun</v>
      </c>
      <c r="G1199" s="6" t="s">
        <v>28</v>
      </c>
      <c r="H1199" s="6" t="s">
        <v>29</v>
      </c>
      <c r="I1199" s="6" t="s">
        <v>19</v>
      </c>
      <c r="J1199" s="6" t="s">
        <v>20</v>
      </c>
      <c r="K1199" s="6" t="s">
        <v>26</v>
      </c>
      <c r="L1199" s="6" t="s">
        <v>34</v>
      </c>
      <c r="M1199" s="11">
        <v>1</v>
      </c>
      <c r="N1199" s="8">
        <v>146.46</v>
      </c>
      <c r="O1199" s="9">
        <v>0.15</v>
      </c>
      <c r="P1199" s="8">
        <v>80.760000000000005</v>
      </c>
      <c r="Q1199" s="8">
        <v>124.491</v>
      </c>
      <c r="R1199" s="8">
        <v>80.760000000000005</v>
      </c>
      <c r="S1199" s="8">
        <v>43.730999999999995</v>
      </c>
      <c r="T1199" s="10">
        <v>0.35127840566787955</v>
      </c>
      <c r="U1199" s="7"/>
      <c r="V1199" s="10"/>
      <c r="W1199" s="11"/>
      <c r="X1199" s="10"/>
    </row>
    <row r="1200" spans="1:24" ht="15.6">
      <c r="A1200" s="4">
        <v>2190</v>
      </c>
      <c r="B1200" s="5">
        <v>46198</v>
      </c>
      <c r="C1200" s="1">
        <f t="shared" si="36"/>
        <v>2026</v>
      </c>
      <c r="D1200" s="1" t="str">
        <f>"Q" &amp;ROUNDUP(MONTH(SalesDataTable[[#This Row],[Order Date]])/3,0)</f>
        <v>Q2</v>
      </c>
      <c r="E1200" s="1">
        <f t="shared" si="37"/>
        <v>6</v>
      </c>
      <c r="F1200" s="1" t="str">
        <f>TEXT(SalesDataTable[[#This Row],[Order Date]],"MMM")</f>
        <v>Jun</v>
      </c>
      <c r="G1200" s="6" t="s">
        <v>23</v>
      </c>
      <c r="H1200" s="6" t="s">
        <v>44</v>
      </c>
      <c r="I1200" s="6" t="s">
        <v>36</v>
      </c>
      <c r="J1200" s="6" t="s">
        <v>33</v>
      </c>
      <c r="K1200" s="6" t="s">
        <v>21</v>
      </c>
      <c r="L1200" s="6" t="s">
        <v>39</v>
      </c>
      <c r="M1200" s="11">
        <v>5</v>
      </c>
      <c r="N1200" s="8">
        <v>50.78</v>
      </c>
      <c r="O1200" s="9">
        <v>0</v>
      </c>
      <c r="P1200" s="8">
        <v>22.68</v>
      </c>
      <c r="Q1200" s="8">
        <v>253.9</v>
      </c>
      <c r="R1200" s="8">
        <v>113.4</v>
      </c>
      <c r="S1200" s="8">
        <v>140.5</v>
      </c>
      <c r="T1200" s="10">
        <v>0.55336746750689247</v>
      </c>
      <c r="U1200" s="7"/>
      <c r="V1200" s="10"/>
      <c r="W1200" s="11"/>
      <c r="X1200" s="10"/>
    </row>
    <row r="1201" spans="1:24" ht="15.6">
      <c r="A1201" s="4">
        <v>2664</v>
      </c>
      <c r="B1201" s="5">
        <v>46198</v>
      </c>
      <c r="C1201" s="1">
        <f t="shared" si="36"/>
        <v>2026</v>
      </c>
      <c r="D1201" s="1" t="str">
        <f>"Q" &amp;ROUNDUP(MONTH(SalesDataTable[[#This Row],[Order Date]])/3,0)</f>
        <v>Q2</v>
      </c>
      <c r="E1201" s="1">
        <f t="shared" si="37"/>
        <v>6</v>
      </c>
      <c r="F1201" s="1" t="str">
        <f>TEXT(SalesDataTable[[#This Row],[Order Date]],"MMM")</f>
        <v>Jun</v>
      </c>
      <c r="G1201" s="6" t="s">
        <v>28</v>
      </c>
      <c r="H1201" s="6" t="s">
        <v>56</v>
      </c>
      <c r="I1201" s="6" t="s">
        <v>45</v>
      </c>
      <c r="J1201" s="6" t="s">
        <v>20</v>
      </c>
      <c r="K1201" s="6" t="s">
        <v>31</v>
      </c>
      <c r="L1201" s="6" t="s">
        <v>49</v>
      </c>
      <c r="M1201" s="11">
        <v>3</v>
      </c>
      <c r="N1201" s="8">
        <v>47.61</v>
      </c>
      <c r="O1201" s="9">
        <v>0</v>
      </c>
      <c r="P1201" s="8">
        <v>18.21</v>
      </c>
      <c r="Q1201" s="8">
        <v>142.82999999999998</v>
      </c>
      <c r="R1201" s="8">
        <v>54.63</v>
      </c>
      <c r="S1201" s="8">
        <v>88.199999999999989</v>
      </c>
      <c r="T1201" s="10">
        <v>0.61751732829237549</v>
      </c>
      <c r="U1201" s="7"/>
      <c r="V1201" s="10"/>
      <c r="W1201" s="11"/>
      <c r="X1201" s="10"/>
    </row>
    <row r="1202" spans="1:24" ht="15.6">
      <c r="A1202" s="4">
        <v>2992</v>
      </c>
      <c r="B1202" s="5">
        <v>46198</v>
      </c>
      <c r="C1202" s="1">
        <f t="shared" si="36"/>
        <v>2026</v>
      </c>
      <c r="D1202" s="1" t="str">
        <f>"Q" &amp;ROUNDUP(MONTH(SalesDataTable[[#This Row],[Order Date]])/3,0)</f>
        <v>Q2</v>
      </c>
      <c r="E1202" s="1">
        <f t="shared" si="37"/>
        <v>6</v>
      </c>
      <c r="F1202" s="1" t="str">
        <f>TEXT(SalesDataTable[[#This Row],[Order Date]],"MMM")</f>
        <v>Jun</v>
      </c>
      <c r="G1202" s="6" t="s">
        <v>28</v>
      </c>
      <c r="H1202" s="6" t="s">
        <v>69</v>
      </c>
      <c r="I1202" s="6" t="s">
        <v>19</v>
      </c>
      <c r="J1202" s="6" t="s">
        <v>30</v>
      </c>
      <c r="K1202" s="6" t="s">
        <v>21</v>
      </c>
      <c r="L1202" s="6" t="s">
        <v>39</v>
      </c>
      <c r="M1202" s="11">
        <v>1</v>
      </c>
      <c r="N1202" s="8">
        <v>50.75</v>
      </c>
      <c r="O1202" s="9">
        <v>0.1</v>
      </c>
      <c r="P1202" s="8">
        <v>22.94</v>
      </c>
      <c r="Q1202" s="8">
        <v>45.675000000000004</v>
      </c>
      <c r="R1202" s="8">
        <v>22.94</v>
      </c>
      <c r="S1202" s="8">
        <v>22.735000000000003</v>
      </c>
      <c r="T1202" s="10">
        <v>0.49775588396278053</v>
      </c>
      <c r="U1202" s="7"/>
      <c r="V1202" s="10"/>
      <c r="W1202" s="11"/>
      <c r="X1202" s="10"/>
    </row>
    <row r="1203" spans="1:24" ht="15.6">
      <c r="A1203" s="4">
        <v>3120</v>
      </c>
      <c r="B1203" s="5">
        <v>46198</v>
      </c>
      <c r="C1203" s="1">
        <f t="shared" si="36"/>
        <v>2026</v>
      </c>
      <c r="D1203" s="1" t="str">
        <f>"Q" &amp;ROUNDUP(MONTH(SalesDataTable[[#This Row],[Order Date]])/3,0)</f>
        <v>Q2</v>
      </c>
      <c r="E1203" s="1">
        <f t="shared" si="37"/>
        <v>6</v>
      </c>
      <c r="F1203" s="1" t="str">
        <f>TEXT(SalesDataTable[[#This Row],[Order Date]],"MMM")</f>
        <v>Jun</v>
      </c>
      <c r="G1203" s="6" t="s">
        <v>28</v>
      </c>
      <c r="H1203" s="6" t="s">
        <v>42</v>
      </c>
      <c r="I1203" s="6" t="s">
        <v>45</v>
      </c>
      <c r="J1203" s="6" t="s">
        <v>20</v>
      </c>
      <c r="K1203" s="6" t="s">
        <v>51</v>
      </c>
      <c r="L1203" s="6" t="s">
        <v>62</v>
      </c>
      <c r="M1203" s="11">
        <v>1</v>
      </c>
      <c r="N1203" s="8">
        <v>50.33</v>
      </c>
      <c r="O1203" s="9">
        <v>0</v>
      </c>
      <c r="P1203" s="8">
        <v>21.66</v>
      </c>
      <c r="Q1203" s="8">
        <v>50.33</v>
      </c>
      <c r="R1203" s="8">
        <v>21.66</v>
      </c>
      <c r="S1203" s="8">
        <v>28.669999999999998</v>
      </c>
      <c r="T1203" s="10">
        <v>0.56964037353467112</v>
      </c>
      <c r="U1203" s="7"/>
      <c r="V1203" s="10"/>
      <c r="W1203" s="11"/>
      <c r="X1203" s="10"/>
    </row>
    <row r="1204" spans="1:24" ht="15.6">
      <c r="A1204" s="4">
        <v>189</v>
      </c>
      <c r="B1204" s="5">
        <v>46199</v>
      </c>
      <c r="C1204" s="1">
        <f t="shared" si="36"/>
        <v>2026</v>
      </c>
      <c r="D1204" s="1" t="str">
        <f>"Q" &amp;ROUNDUP(MONTH(SalesDataTable[[#This Row],[Order Date]])/3,0)</f>
        <v>Q2</v>
      </c>
      <c r="E1204" s="1">
        <f t="shared" si="37"/>
        <v>6</v>
      </c>
      <c r="F1204" s="1" t="str">
        <f>TEXT(SalesDataTable[[#This Row],[Order Date]],"MMM")</f>
        <v>Jun</v>
      </c>
      <c r="G1204" s="6" t="s">
        <v>28</v>
      </c>
      <c r="H1204" s="6" t="s">
        <v>56</v>
      </c>
      <c r="I1204" s="6" t="s">
        <v>19</v>
      </c>
      <c r="J1204" s="6" t="s">
        <v>33</v>
      </c>
      <c r="K1204" s="6" t="s">
        <v>31</v>
      </c>
      <c r="L1204" s="6" t="s">
        <v>49</v>
      </c>
      <c r="M1204" s="11">
        <v>1</v>
      </c>
      <c r="N1204" s="8">
        <v>47.5</v>
      </c>
      <c r="O1204" s="9">
        <v>0.1</v>
      </c>
      <c r="P1204" s="8">
        <v>18.8</v>
      </c>
      <c r="Q1204" s="8">
        <v>42.75</v>
      </c>
      <c r="R1204" s="8">
        <v>18.8</v>
      </c>
      <c r="S1204" s="8">
        <v>23.95</v>
      </c>
      <c r="T1204" s="10">
        <v>0.56023391812865497</v>
      </c>
      <c r="U1204" s="7"/>
      <c r="V1204" s="10"/>
      <c r="W1204" s="11"/>
      <c r="X1204" s="10"/>
    </row>
    <row r="1205" spans="1:24" ht="15.6">
      <c r="A1205" s="4">
        <v>927</v>
      </c>
      <c r="B1205" s="5">
        <v>46199</v>
      </c>
      <c r="C1205" s="1">
        <f t="shared" si="36"/>
        <v>2026</v>
      </c>
      <c r="D1205" s="1" t="str">
        <f>"Q" &amp;ROUNDUP(MONTH(SalesDataTable[[#This Row],[Order Date]])/3,0)</f>
        <v>Q2</v>
      </c>
      <c r="E1205" s="1">
        <f t="shared" si="37"/>
        <v>6</v>
      </c>
      <c r="F1205" s="1" t="str">
        <f>TEXT(SalesDataTable[[#This Row],[Order Date]],"MMM")</f>
        <v>Jun</v>
      </c>
      <c r="G1205" s="6" t="s">
        <v>28</v>
      </c>
      <c r="H1205" s="6" t="s">
        <v>56</v>
      </c>
      <c r="I1205" s="6" t="s">
        <v>45</v>
      </c>
      <c r="J1205" s="6" t="s">
        <v>20</v>
      </c>
      <c r="K1205" s="6" t="s">
        <v>31</v>
      </c>
      <c r="L1205" s="6" t="s">
        <v>61</v>
      </c>
      <c r="M1205" s="11">
        <v>2</v>
      </c>
      <c r="N1205" s="8">
        <v>130.33000000000001</v>
      </c>
      <c r="O1205" s="9">
        <v>0.1</v>
      </c>
      <c r="P1205" s="8">
        <v>67.319999999999993</v>
      </c>
      <c r="Q1205" s="8">
        <v>234.59400000000002</v>
      </c>
      <c r="R1205" s="8">
        <v>134.63999999999999</v>
      </c>
      <c r="S1205" s="8">
        <v>99.954000000000036</v>
      </c>
      <c r="T1205" s="10">
        <v>0.42607227806337772</v>
      </c>
      <c r="U1205" s="7"/>
      <c r="V1205" s="10"/>
      <c r="W1205" s="11"/>
      <c r="X1205" s="10"/>
    </row>
    <row r="1206" spans="1:24" ht="15.6">
      <c r="A1206" s="4">
        <v>1388</v>
      </c>
      <c r="B1206" s="5">
        <v>46199</v>
      </c>
      <c r="C1206" s="1">
        <f t="shared" si="36"/>
        <v>2026</v>
      </c>
      <c r="D1206" s="1" t="str">
        <f>"Q" &amp;ROUNDUP(MONTH(SalesDataTable[[#This Row],[Order Date]])/3,0)</f>
        <v>Q2</v>
      </c>
      <c r="E1206" s="1">
        <f t="shared" si="37"/>
        <v>6</v>
      </c>
      <c r="F1206" s="1" t="str">
        <f>TEXT(SalesDataTable[[#This Row],[Order Date]],"MMM")</f>
        <v>Jun</v>
      </c>
      <c r="G1206" s="6" t="s">
        <v>23</v>
      </c>
      <c r="H1206" s="6" t="s">
        <v>66</v>
      </c>
      <c r="I1206" s="6" t="s">
        <v>19</v>
      </c>
      <c r="J1206" s="6" t="s">
        <v>20</v>
      </c>
      <c r="K1206" s="6" t="s">
        <v>26</v>
      </c>
      <c r="L1206" s="6" t="s">
        <v>54</v>
      </c>
      <c r="M1206" s="11">
        <v>3</v>
      </c>
      <c r="N1206" s="8">
        <v>156.76</v>
      </c>
      <c r="O1206" s="9">
        <v>0.05</v>
      </c>
      <c r="P1206" s="8">
        <v>78.63</v>
      </c>
      <c r="Q1206" s="8">
        <v>446.76599999999996</v>
      </c>
      <c r="R1206" s="8">
        <v>235.89</v>
      </c>
      <c r="S1206" s="8">
        <v>210.87599999999998</v>
      </c>
      <c r="T1206" s="10">
        <v>0.47200547937846654</v>
      </c>
      <c r="U1206" s="7"/>
      <c r="V1206" s="10"/>
      <c r="W1206" s="11"/>
      <c r="X1206" s="10"/>
    </row>
    <row r="1207" spans="1:24" ht="15.6">
      <c r="A1207" s="4">
        <v>3932</v>
      </c>
      <c r="B1207" s="5">
        <v>46199</v>
      </c>
      <c r="C1207" s="1">
        <f t="shared" si="36"/>
        <v>2026</v>
      </c>
      <c r="D1207" s="1" t="str">
        <f>"Q" &amp;ROUNDUP(MONTH(SalesDataTable[[#This Row],[Order Date]])/3,0)</f>
        <v>Q2</v>
      </c>
      <c r="E1207" s="1">
        <f t="shared" si="37"/>
        <v>6</v>
      </c>
      <c r="F1207" s="1" t="str">
        <f>TEXT(SalesDataTable[[#This Row],[Order Date]],"MMM")</f>
        <v>Jun</v>
      </c>
      <c r="G1207" s="6" t="s">
        <v>28</v>
      </c>
      <c r="H1207" s="6" t="s">
        <v>56</v>
      </c>
      <c r="I1207" s="6" t="s">
        <v>19</v>
      </c>
      <c r="J1207" s="6" t="s">
        <v>30</v>
      </c>
      <c r="K1207" s="6" t="s">
        <v>51</v>
      </c>
      <c r="L1207" s="6" t="s">
        <v>59</v>
      </c>
      <c r="M1207" s="11">
        <v>4</v>
      </c>
      <c r="N1207" s="8">
        <v>35.770000000000003</v>
      </c>
      <c r="O1207" s="9">
        <v>0</v>
      </c>
      <c r="P1207" s="8">
        <v>13.75</v>
      </c>
      <c r="Q1207" s="8">
        <v>143.08000000000001</v>
      </c>
      <c r="R1207" s="8">
        <v>55</v>
      </c>
      <c r="S1207" s="8">
        <v>88.080000000000013</v>
      </c>
      <c r="T1207" s="10">
        <v>0.61559966452334358</v>
      </c>
      <c r="U1207" s="7"/>
      <c r="V1207" s="10"/>
      <c r="W1207" s="11"/>
      <c r="X1207" s="10"/>
    </row>
    <row r="1208" spans="1:24" ht="15.6">
      <c r="A1208" s="4">
        <v>4008</v>
      </c>
      <c r="B1208" s="5">
        <v>46199</v>
      </c>
      <c r="C1208" s="1">
        <f t="shared" si="36"/>
        <v>2026</v>
      </c>
      <c r="D1208" s="1" t="str">
        <f>"Q" &amp;ROUNDUP(MONTH(SalesDataTable[[#This Row],[Order Date]])/3,0)</f>
        <v>Q2</v>
      </c>
      <c r="E1208" s="1">
        <f t="shared" si="37"/>
        <v>6</v>
      </c>
      <c r="F1208" s="1" t="str">
        <f>TEXT(SalesDataTable[[#This Row],[Order Date]],"MMM")</f>
        <v>Jun</v>
      </c>
      <c r="G1208" s="6" t="s">
        <v>23</v>
      </c>
      <c r="H1208" s="6" t="s">
        <v>66</v>
      </c>
      <c r="I1208" s="6" t="s">
        <v>19</v>
      </c>
      <c r="J1208" s="6" t="s">
        <v>20</v>
      </c>
      <c r="K1208" s="6" t="s">
        <v>21</v>
      </c>
      <c r="L1208" s="6" t="s">
        <v>47</v>
      </c>
      <c r="M1208" s="11">
        <v>2</v>
      </c>
      <c r="N1208" s="8">
        <v>102.49</v>
      </c>
      <c r="O1208" s="9">
        <v>0</v>
      </c>
      <c r="P1208" s="8">
        <v>50.07</v>
      </c>
      <c r="Q1208" s="8">
        <v>204.98</v>
      </c>
      <c r="R1208" s="8">
        <v>100.14</v>
      </c>
      <c r="S1208" s="8">
        <v>104.83999999999999</v>
      </c>
      <c r="T1208" s="10">
        <v>0.51146453312518292</v>
      </c>
      <c r="U1208" s="7"/>
      <c r="V1208" s="10"/>
      <c r="W1208" s="11"/>
      <c r="X1208" s="10"/>
    </row>
    <row r="1209" spans="1:24" ht="15.6">
      <c r="A1209" s="4">
        <v>4701</v>
      </c>
      <c r="B1209" s="5">
        <v>46199</v>
      </c>
      <c r="C1209" s="1">
        <f t="shared" si="36"/>
        <v>2026</v>
      </c>
      <c r="D1209" s="1" t="str">
        <f>"Q" &amp;ROUNDUP(MONTH(SalesDataTable[[#This Row],[Order Date]])/3,0)</f>
        <v>Q2</v>
      </c>
      <c r="E1209" s="1">
        <f t="shared" si="37"/>
        <v>6</v>
      </c>
      <c r="F1209" s="1" t="str">
        <f>TEXT(SalesDataTable[[#This Row],[Order Date]],"MMM")</f>
        <v>Jun</v>
      </c>
      <c r="G1209" s="6" t="s">
        <v>17</v>
      </c>
      <c r="H1209" s="6" t="s">
        <v>18</v>
      </c>
      <c r="I1209" s="6" t="s">
        <v>25</v>
      </c>
      <c r="J1209" s="6" t="s">
        <v>33</v>
      </c>
      <c r="K1209" s="6" t="s">
        <v>21</v>
      </c>
      <c r="L1209" s="6" t="s">
        <v>22</v>
      </c>
      <c r="M1209" s="11">
        <v>8</v>
      </c>
      <c r="N1209" s="8">
        <v>82.47</v>
      </c>
      <c r="O1209" s="9">
        <v>0.15</v>
      </c>
      <c r="P1209" s="8">
        <v>42.58</v>
      </c>
      <c r="Q1209" s="8">
        <v>560.79599999999994</v>
      </c>
      <c r="R1209" s="8">
        <v>340.64</v>
      </c>
      <c r="S1209" s="8">
        <v>220.15599999999995</v>
      </c>
      <c r="T1209" s="10">
        <v>0.39257769313618496</v>
      </c>
      <c r="U1209" s="7"/>
      <c r="V1209" s="10"/>
      <c r="W1209" s="11"/>
      <c r="X1209" s="10"/>
    </row>
    <row r="1210" spans="1:24" ht="15.6">
      <c r="A1210" s="4">
        <v>4805</v>
      </c>
      <c r="B1210" s="5">
        <v>46199</v>
      </c>
      <c r="C1210" s="1">
        <f t="shared" si="36"/>
        <v>2026</v>
      </c>
      <c r="D1210" s="1" t="str">
        <f>"Q" &amp;ROUNDUP(MONTH(SalesDataTable[[#This Row],[Order Date]])/3,0)</f>
        <v>Q2</v>
      </c>
      <c r="E1210" s="1">
        <f t="shared" si="37"/>
        <v>6</v>
      </c>
      <c r="F1210" s="1" t="str">
        <f>TEXT(SalesDataTable[[#This Row],[Order Date]],"MMM")</f>
        <v>Jun</v>
      </c>
      <c r="G1210" s="6" t="s">
        <v>28</v>
      </c>
      <c r="H1210" s="6" t="s">
        <v>56</v>
      </c>
      <c r="I1210" s="6" t="s">
        <v>19</v>
      </c>
      <c r="J1210" s="6" t="s">
        <v>20</v>
      </c>
      <c r="K1210" s="6" t="s">
        <v>40</v>
      </c>
      <c r="L1210" s="6" t="s">
        <v>68</v>
      </c>
      <c r="M1210" s="11">
        <v>1</v>
      </c>
      <c r="N1210" s="8">
        <v>121.44</v>
      </c>
      <c r="O1210" s="9">
        <v>0</v>
      </c>
      <c r="P1210" s="8">
        <v>62.34</v>
      </c>
      <c r="Q1210" s="8">
        <v>121.44</v>
      </c>
      <c r="R1210" s="8">
        <v>62.34</v>
      </c>
      <c r="S1210" s="8">
        <v>59.099999999999994</v>
      </c>
      <c r="T1210" s="10">
        <v>0.48666007905138337</v>
      </c>
      <c r="U1210" s="7"/>
      <c r="V1210" s="10"/>
      <c r="W1210" s="11"/>
      <c r="X1210" s="10"/>
    </row>
    <row r="1211" spans="1:24" ht="15.6">
      <c r="A1211" s="4">
        <v>912</v>
      </c>
      <c r="B1211" s="5">
        <v>46200</v>
      </c>
      <c r="C1211" s="1">
        <f t="shared" si="36"/>
        <v>2026</v>
      </c>
      <c r="D1211" s="1" t="str">
        <f>"Q" &amp;ROUNDUP(MONTH(SalesDataTable[[#This Row],[Order Date]])/3,0)</f>
        <v>Q2</v>
      </c>
      <c r="E1211" s="1">
        <f t="shared" si="37"/>
        <v>6</v>
      </c>
      <c r="F1211" s="1" t="str">
        <f>TEXT(SalesDataTable[[#This Row],[Order Date]],"MMM")</f>
        <v>Jun</v>
      </c>
      <c r="G1211" s="6" t="s">
        <v>17</v>
      </c>
      <c r="H1211" s="6" t="s">
        <v>18</v>
      </c>
      <c r="I1211" s="6" t="s">
        <v>45</v>
      </c>
      <c r="J1211" s="6" t="s">
        <v>30</v>
      </c>
      <c r="K1211" s="6" t="s">
        <v>31</v>
      </c>
      <c r="L1211" s="6" t="s">
        <v>49</v>
      </c>
      <c r="M1211" s="11">
        <v>4</v>
      </c>
      <c r="N1211" s="8">
        <v>46.44</v>
      </c>
      <c r="O1211" s="9">
        <v>0.05</v>
      </c>
      <c r="P1211" s="8">
        <v>18.2</v>
      </c>
      <c r="Q1211" s="8">
        <v>176.47199999999998</v>
      </c>
      <c r="R1211" s="8">
        <v>72.8</v>
      </c>
      <c r="S1211" s="8">
        <v>103.67199999999998</v>
      </c>
      <c r="T1211" s="10">
        <v>0.58746996690693143</v>
      </c>
      <c r="U1211" s="7"/>
      <c r="V1211" s="10"/>
      <c r="W1211" s="11"/>
      <c r="X1211" s="10"/>
    </row>
    <row r="1212" spans="1:24" ht="15.6">
      <c r="A1212" s="4">
        <v>1837</v>
      </c>
      <c r="B1212" s="5">
        <v>46200</v>
      </c>
      <c r="C1212" s="1">
        <f t="shared" si="36"/>
        <v>2026</v>
      </c>
      <c r="D1212" s="1" t="str">
        <f>"Q" &amp;ROUNDUP(MONTH(SalesDataTable[[#This Row],[Order Date]])/3,0)</f>
        <v>Q2</v>
      </c>
      <c r="E1212" s="1">
        <f t="shared" si="37"/>
        <v>6</v>
      </c>
      <c r="F1212" s="1" t="str">
        <f>TEXT(SalesDataTable[[#This Row],[Order Date]],"MMM")</f>
        <v>Jun</v>
      </c>
      <c r="G1212" s="6" t="s">
        <v>17</v>
      </c>
      <c r="H1212" s="6" t="s">
        <v>18</v>
      </c>
      <c r="I1212" s="6" t="s">
        <v>45</v>
      </c>
      <c r="J1212" s="6" t="s">
        <v>33</v>
      </c>
      <c r="K1212" s="6" t="s">
        <v>40</v>
      </c>
      <c r="L1212" s="6" t="s">
        <v>46</v>
      </c>
      <c r="M1212" s="11">
        <v>2</v>
      </c>
      <c r="N1212" s="8">
        <v>194.13</v>
      </c>
      <c r="O1212" s="9">
        <v>0.1</v>
      </c>
      <c r="P1212" s="8">
        <v>106.51</v>
      </c>
      <c r="Q1212" s="8">
        <v>349.43400000000003</v>
      </c>
      <c r="R1212" s="8">
        <v>213.02</v>
      </c>
      <c r="S1212" s="8">
        <v>136.41400000000002</v>
      </c>
      <c r="T1212" s="10">
        <v>0.39038559499075648</v>
      </c>
      <c r="U1212" s="7"/>
      <c r="V1212" s="10"/>
      <c r="W1212" s="11"/>
      <c r="X1212" s="10"/>
    </row>
    <row r="1213" spans="1:24" ht="15.6">
      <c r="A1213" s="4">
        <v>2216</v>
      </c>
      <c r="B1213" s="5">
        <v>46200</v>
      </c>
      <c r="C1213" s="1">
        <f t="shared" si="36"/>
        <v>2026</v>
      </c>
      <c r="D1213" s="1" t="str">
        <f>"Q" &amp;ROUNDUP(MONTH(SalesDataTable[[#This Row],[Order Date]])/3,0)</f>
        <v>Q2</v>
      </c>
      <c r="E1213" s="1">
        <f t="shared" si="37"/>
        <v>6</v>
      </c>
      <c r="F1213" s="1" t="str">
        <f>TEXT(SalesDataTable[[#This Row],[Order Date]],"MMM")</f>
        <v>Jun</v>
      </c>
      <c r="G1213" s="6" t="s">
        <v>17</v>
      </c>
      <c r="H1213" s="6" t="s">
        <v>53</v>
      </c>
      <c r="I1213" s="6" t="s">
        <v>19</v>
      </c>
      <c r="J1213" s="6" t="s">
        <v>33</v>
      </c>
      <c r="K1213" s="6" t="s">
        <v>21</v>
      </c>
      <c r="L1213" s="6" t="s">
        <v>22</v>
      </c>
      <c r="M1213" s="11">
        <v>4</v>
      </c>
      <c r="N1213" s="8">
        <v>81.86</v>
      </c>
      <c r="O1213" s="9">
        <v>0.05</v>
      </c>
      <c r="P1213" s="8">
        <v>42.22</v>
      </c>
      <c r="Q1213" s="8">
        <v>311.06799999999998</v>
      </c>
      <c r="R1213" s="8">
        <v>168.88</v>
      </c>
      <c r="S1213" s="8">
        <v>142.18799999999999</v>
      </c>
      <c r="T1213" s="10">
        <v>0.45709619761595532</v>
      </c>
      <c r="U1213" s="7"/>
      <c r="V1213" s="10"/>
      <c r="W1213" s="11"/>
      <c r="X1213" s="10"/>
    </row>
    <row r="1214" spans="1:24" ht="15.6">
      <c r="A1214" s="4">
        <v>2451</v>
      </c>
      <c r="B1214" s="5">
        <v>46200</v>
      </c>
      <c r="C1214" s="1">
        <f t="shared" si="36"/>
        <v>2026</v>
      </c>
      <c r="D1214" s="1" t="str">
        <f>"Q" &amp;ROUNDUP(MONTH(SalesDataTable[[#This Row],[Order Date]])/3,0)</f>
        <v>Q2</v>
      </c>
      <c r="E1214" s="1">
        <f t="shared" si="37"/>
        <v>6</v>
      </c>
      <c r="F1214" s="1" t="str">
        <f>TEXT(SalesDataTable[[#This Row],[Order Date]],"MMM")</f>
        <v>Jun</v>
      </c>
      <c r="G1214" s="6" t="s">
        <v>17</v>
      </c>
      <c r="H1214" s="6" t="s">
        <v>53</v>
      </c>
      <c r="I1214" s="6" t="s">
        <v>25</v>
      </c>
      <c r="J1214" s="6" t="s">
        <v>33</v>
      </c>
      <c r="K1214" s="6" t="s">
        <v>31</v>
      </c>
      <c r="L1214" s="6" t="s">
        <v>65</v>
      </c>
      <c r="M1214" s="11">
        <v>4</v>
      </c>
      <c r="N1214" s="8">
        <v>162.61000000000001</v>
      </c>
      <c r="O1214" s="9">
        <v>0.05</v>
      </c>
      <c r="P1214" s="8">
        <v>88.64</v>
      </c>
      <c r="Q1214" s="8">
        <v>617.91800000000001</v>
      </c>
      <c r="R1214" s="8">
        <v>354.56</v>
      </c>
      <c r="S1214" s="8">
        <v>263.358</v>
      </c>
      <c r="T1214" s="10">
        <v>0.4262021821665658</v>
      </c>
      <c r="U1214" s="7"/>
      <c r="V1214" s="10"/>
      <c r="W1214" s="11"/>
      <c r="X1214" s="10"/>
    </row>
    <row r="1215" spans="1:24" ht="15.6">
      <c r="A1215" s="4">
        <v>2874</v>
      </c>
      <c r="B1215" s="5">
        <v>46200</v>
      </c>
      <c r="C1215" s="1">
        <f t="shared" si="36"/>
        <v>2026</v>
      </c>
      <c r="D1215" s="1" t="str">
        <f>"Q" &amp;ROUNDUP(MONTH(SalesDataTable[[#This Row],[Order Date]])/3,0)</f>
        <v>Q2</v>
      </c>
      <c r="E1215" s="1">
        <f t="shared" si="37"/>
        <v>6</v>
      </c>
      <c r="F1215" s="1" t="str">
        <f>TEXT(SalesDataTable[[#This Row],[Order Date]],"MMM")</f>
        <v>Jun</v>
      </c>
      <c r="G1215" s="6" t="s">
        <v>23</v>
      </c>
      <c r="H1215" s="6" t="s">
        <v>60</v>
      </c>
      <c r="I1215" s="6" t="s">
        <v>36</v>
      </c>
      <c r="J1215" s="6" t="s">
        <v>30</v>
      </c>
      <c r="K1215" s="6" t="s">
        <v>21</v>
      </c>
      <c r="L1215" s="6" t="s">
        <v>43</v>
      </c>
      <c r="M1215" s="11">
        <v>1</v>
      </c>
      <c r="N1215" s="8">
        <v>40.26</v>
      </c>
      <c r="O1215" s="9">
        <v>0</v>
      </c>
      <c r="P1215" s="8">
        <v>16.62</v>
      </c>
      <c r="Q1215" s="8">
        <v>40.26</v>
      </c>
      <c r="R1215" s="8">
        <v>16.62</v>
      </c>
      <c r="S1215" s="8">
        <v>23.639999999999997</v>
      </c>
      <c r="T1215" s="10">
        <v>0.58718330849478384</v>
      </c>
      <c r="U1215" s="7"/>
      <c r="V1215" s="10"/>
      <c r="W1215" s="11"/>
      <c r="X1215" s="10"/>
    </row>
    <row r="1216" spans="1:24" ht="15.6">
      <c r="A1216" s="4">
        <v>2885</v>
      </c>
      <c r="B1216" s="5">
        <v>46200</v>
      </c>
      <c r="C1216" s="1">
        <f t="shared" si="36"/>
        <v>2026</v>
      </c>
      <c r="D1216" s="1" t="str">
        <f>"Q" &amp;ROUNDUP(MONTH(SalesDataTable[[#This Row],[Order Date]])/3,0)</f>
        <v>Q2</v>
      </c>
      <c r="E1216" s="1">
        <f t="shared" si="37"/>
        <v>6</v>
      </c>
      <c r="F1216" s="1" t="str">
        <f>TEXT(SalesDataTable[[#This Row],[Order Date]],"MMM")</f>
        <v>Jun</v>
      </c>
      <c r="G1216" s="6" t="s">
        <v>17</v>
      </c>
      <c r="H1216" s="6" t="s">
        <v>18</v>
      </c>
      <c r="I1216" s="6" t="s">
        <v>19</v>
      </c>
      <c r="J1216" s="6" t="s">
        <v>33</v>
      </c>
      <c r="K1216" s="6" t="s">
        <v>31</v>
      </c>
      <c r="L1216" s="6" t="s">
        <v>49</v>
      </c>
      <c r="M1216" s="11">
        <v>1</v>
      </c>
      <c r="N1216" s="8">
        <v>47.23</v>
      </c>
      <c r="O1216" s="9">
        <v>0.1</v>
      </c>
      <c r="P1216" s="8">
        <v>17.829999999999998</v>
      </c>
      <c r="Q1216" s="8">
        <v>42.506999999999998</v>
      </c>
      <c r="R1216" s="8">
        <v>17.829999999999998</v>
      </c>
      <c r="S1216" s="8">
        <v>24.677</v>
      </c>
      <c r="T1216" s="10">
        <v>0.58053967581810062</v>
      </c>
      <c r="U1216" s="7"/>
      <c r="V1216" s="10"/>
      <c r="W1216" s="11"/>
      <c r="X1216" s="10"/>
    </row>
    <row r="1217" spans="1:24" ht="15.6">
      <c r="A1217" s="4">
        <v>3014</v>
      </c>
      <c r="B1217" s="5">
        <v>46200</v>
      </c>
      <c r="C1217" s="1">
        <f t="shared" si="36"/>
        <v>2026</v>
      </c>
      <c r="D1217" s="1" t="str">
        <f>"Q" &amp;ROUNDUP(MONTH(SalesDataTable[[#This Row],[Order Date]])/3,0)</f>
        <v>Q2</v>
      </c>
      <c r="E1217" s="1">
        <f t="shared" si="37"/>
        <v>6</v>
      </c>
      <c r="F1217" s="1" t="str">
        <f>TEXT(SalesDataTable[[#This Row],[Order Date]],"MMM")</f>
        <v>Jun</v>
      </c>
      <c r="G1217" s="6" t="s">
        <v>28</v>
      </c>
      <c r="H1217" s="6" t="s">
        <v>56</v>
      </c>
      <c r="I1217" s="6" t="s">
        <v>19</v>
      </c>
      <c r="J1217" s="6" t="s">
        <v>30</v>
      </c>
      <c r="K1217" s="6" t="s">
        <v>51</v>
      </c>
      <c r="L1217" s="6" t="s">
        <v>62</v>
      </c>
      <c r="M1217" s="11">
        <v>1</v>
      </c>
      <c r="N1217" s="8">
        <v>50.13</v>
      </c>
      <c r="O1217" s="9">
        <v>0.15</v>
      </c>
      <c r="P1217" s="8">
        <v>22.22</v>
      </c>
      <c r="Q1217" s="8">
        <v>42.610500000000002</v>
      </c>
      <c r="R1217" s="8">
        <v>22.22</v>
      </c>
      <c r="S1217" s="8">
        <v>20.390500000000003</v>
      </c>
      <c r="T1217" s="10">
        <v>0.47853228664296366</v>
      </c>
      <c r="U1217" s="7"/>
      <c r="V1217" s="10"/>
      <c r="W1217" s="11"/>
      <c r="X1217" s="10"/>
    </row>
    <row r="1218" spans="1:24" ht="15.6">
      <c r="A1218" s="4">
        <v>3273</v>
      </c>
      <c r="B1218" s="5">
        <v>46200</v>
      </c>
      <c r="C1218" s="1">
        <f t="shared" si="36"/>
        <v>2026</v>
      </c>
      <c r="D1218" s="1" t="str">
        <f>"Q" &amp;ROUNDUP(MONTH(SalesDataTable[[#This Row],[Order Date]])/3,0)</f>
        <v>Q2</v>
      </c>
      <c r="E1218" s="1">
        <f t="shared" si="37"/>
        <v>6</v>
      </c>
      <c r="F1218" s="1" t="str">
        <f>TEXT(SalesDataTable[[#This Row],[Order Date]],"MMM")</f>
        <v>Jun</v>
      </c>
      <c r="G1218" s="6" t="s">
        <v>28</v>
      </c>
      <c r="H1218" s="6" t="s">
        <v>35</v>
      </c>
      <c r="I1218" s="6" t="s">
        <v>19</v>
      </c>
      <c r="J1218" s="6" t="s">
        <v>33</v>
      </c>
      <c r="K1218" s="6" t="s">
        <v>40</v>
      </c>
      <c r="L1218" s="6" t="s">
        <v>41</v>
      </c>
      <c r="M1218" s="11">
        <v>2</v>
      </c>
      <c r="N1218" s="8">
        <v>345.82</v>
      </c>
      <c r="O1218" s="9">
        <v>0.05</v>
      </c>
      <c r="P1218" s="8">
        <v>196.24</v>
      </c>
      <c r="Q1218" s="8">
        <v>657.05799999999999</v>
      </c>
      <c r="R1218" s="8">
        <v>392.48</v>
      </c>
      <c r="S1218" s="8">
        <v>264.57799999999997</v>
      </c>
      <c r="T1218" s="10">
        <v>0.40267069269379563</v>
      </c>
      <c r="U1218" s="7"/>
      <c r="V1218" s="10"/>
      <c r="W1218" s="11"/>
      <c r="X1218" s="10"/>
    </row>
    <row r="1219" spans="1:24" ht="15.6">
      <c r="A1219" s="4">
        <v>5041</v>
      </c>
      <c r="B1219" s="5">
        <v>46200</v>
      </c>
      <c r="C1219" s="1">
        <f t="shared" ref="C1219:C1282" si="38">YEAR(B1219)</f>
        <v>2026</v>
      </c>
      <c r="D1219" s="1" t="str">
        <f>"Q" &amp;ROUNDUP(MONTH(SalesDataTable[[#This Row],[Order Date]])/3,0)</f>
        <v>Q2</v>
      </c>
      <c r="E1219" s="1">
        <f t="shared" ref="E1219:E1282" si="39">MONTH(B1219)</f>
        <v>6</v>
      </c>
      <c r="F1219" s="1" t="str">
        <f>TEXT(SalesDataTable[[#This Row],[Order Date]],"MMM")</f>
        <v>Jun</v>
      </c>
      <c r="G1219" s="6" t="s">
        <v>17</v>
      </c>
      <c r="H1219" s="6" t="s">
        <v>67</v>
      </c>
      <c r="I1219" s="6" t="s">
        <v>36</v>
      </c>
      <c r="J1219" s="6" t="s">
        <v>30</v>
      </c>
      <c r="K1219" s="6" t="s">
        <v>40</v>
      </c>
      <c r="L1219" s="6" t="s">
        <v>68</v>
      </c>
      <c r="M1219" s="11">
        <v>1</v>
      </c>
      <c r="N1219" s="8">
        <v>126.12</v>
      </c>
      <c r="O1219" s="9">
        <v>0</v>
      </c>
      <c r="P1219" s="8">
        <v>62.18</v>
      </c>
      <c r="Q1219" s="8">
        <v>126.12</v>
      </c>
      <c r="R1219" s="8">
        <v>62.18</v>
      </c>
      <c r="S1219" s="8">
        <v>63.940000000000005</v>
      </c>
      <c r="T1219" s="10">
        <v>0.50697748176339996</v>
      </c>
      <c r="U1219" s="7"/>
      <c r="V1219" s="10"/>
      <c r="W1219" s="11"/>
      <c r="X1219" s="10"/>
    </row>
    <row r="1220" spans="1:24" ht="15.6">
      <c r="A1220" s="4">
        <v>312</v>
      </c>
      <c r="B1220" s="5">
        <v>46201</v>
      </c>
      <c r="C1220" s="1">
        <f t="shared" si="38"/>
        <v>2026</v>
      </c>
      <c r="D1220" s="1" t="str">
        <f>"Q" &amp;ROUNDUP(MONTH(SalesDataTable[[#This Row],[Order Date]])/3,0)</f>
        <v>Q2</v>
      </c>
      <c r="E1220" s="1">
        <f t="shared" si="39"/>
        <v>6</v>
      </c>
      <c r="F1220" s="1" t="str">
        <f>TEXT(SalesDataTable[[#This Row],[Order Date]],"MMM")</f>
        <v>Jun</v>
      </c>
      <c r="G1220" s="6" t="s">
        <v>37</v>
      </c>
      <c r="H1220" s="6" t="s">
        <v>48</v>
      </c>
      <c r="I1220" s="6" t="s">
        <v>45</v>
      </c>
      <c r="J1220" s="6" t="s">
        <v>20</v>
      </c>
      <c r="K1220" s="6" t="s">
        <v>51</v>
      </c>
      <c r="L1220" s="6" t="s">
        <v>59</v>
      </c>
      <c r="M1220" s="11">
        <v>1</v>
      </c>
      <c r="N1220" s="8">
        <v>36</v>
      </c>
      <c r="O1220" s="9">
        <v>0</v>
      </c>
      <c r="P1220" s="8">
        <v>13.95</v>
      </c>
      <c r="Q1220" s="8">
        <v>36</v>
      </c>
      <c r="R1220" s="8">
        <v>13.95</v>
      </c>
      <c r="S1220" s="8">
        <v>22.05</v>
      </c>
      <c r="T1220" s="10">
        <v>0.61250000000000004</v>
      </c>
      <c r="U1220" s="7"/>
      <c r="V1220" s="10"/>
      <c r="W1220" s="11"/>
      <c r="X1220" s="10"/>
    </row>
    <row r="1221" spans="1:24" ht="15.6">
      <c r="A1221" s="4">
        <v>647</v>
      </c>
      <c r="B1221" s="5">
        <v>46201</v>
      </c>
      <c r="C1221" s="1">
        <f t="shared" si="38"/>
        <v>2026</v>
      </c>
      <c r="D1221" s="1" t="str">
        <f>"Q" &amp;ROUNDUP(MONTH(SalesDataTable[[#This Row],[Order Date]])/3,0)</f>
        <v>Q2</v>
      </c>
      <c r="E1221" s="1">
        <f t="shared" si="39"/>
        <v>6</v>
      </c>
      <c r="F1221" s="1" t="str">
        <f>TEXT(SalesDataTable[[#This Row],[Order Date]],"MMM")</f>
        <v>Jun</v>
      </c>
      <c r="G1221" s="6" t="s">
        <v>17</v>
      </c>
      <c r="H1221" s="6" t="s">
        <v>18</v>
      </c>
      <c r="I1221" s="6" t="s">
        <v>19</v>
      </c>
      <c r="J1221" s="6" t="s">
        <v>20</v>
      </c>
      <c r="K1221" s="6" t="s">
        <v>31</v>
      </c>
      <c r="L1221" s="6" t="s">
        <v>65</v>
      </c>
      <c r="M1221" s="11">
        <v>1</v>
      </c>
      <c r="N1221" s="8">
        <v>162.25</v>
      </c>
      <c r="O1221" s="9">
        <v>0.05</v>
      </c>
      <c r="P1221" s="8">
        <v>89.28</v>
      </c>
      <c r="Q1221" s="8">
        <v>154.13749999999999</v>
      </c>
      <c r="R1221" s="8">
        <v>89.28</v>
      </c>
      <c r="S1221" s="8">
        <v>64.857499999999987</v>
      </c>
      <c r="T1221" s="10">
        <v>0.42077690373854509</v>
      </c>
      <c r="U1221" s="7"/>
      <c r="V1221" s="10"/>
      <c r="W1221" s="11"/>
      <c r="X1221" s="10"/>
    </row>
    <row r="1222" spans="1:24" ht="15.6">
      <c r="A1222" s="4">
        <v>708</v>
      </c>
      <c r="B1222" s="5">
        <v>46201</v>
      </c>
      <c r="C1222" s="1">
        <f t="shared" si="38"/>
        <v>2026</v>
      </c>
      <c r="D1222" s="1" t="str">
        <f>"Q" &amp;ROUNDUP(MONTH(SalesDataTable[[#This Row],[Order Date]])/3,0)</f>
        <v>Q2</v>
      </c>
      <c r="E1222" s="1">
        <f t="shared" si="39"/>
        <v>6</v>
      </c>
      <c r="F1222" s="1" t="str">
        <f>TEXT(SalesDataTable[[#This Row],[Order Date]],"MMM")</f>
        <v>Jun</v>
      </c>
      <c r="G1222" s="6" t="s">
        <v>23</v>
      </c>
      <c r="H1222" s="6" t="s">
        <v>58</v>
      </c>
      <c r="I1222" s="6" t="s">
        <v>19</v>
      </c>
      <c r="J1222" s="6" t="s">
        <v>20</v>
      </c>
      <c r="K1222" s="6" t="s">
        <v>26</v>
      </c>
      <c r="L1222" s="6" t="s">
        <v>54</v>
      </c>
      <c r="M1222" s="11">
        <v>1</v>
      </c>
      <c r="N1222" s="8">
        <v>150.44</v>
      </c>
      <c r="O1222" s="9">
        <v>0</v>
      </c>
      <c r="P1222" s="8">
        <v>80.5</v>
      </c>
      <c r="Q1222" s="8">
        <v>150.44</v>
      </c>
      <c r="R1222" s="8">
        <v>80.5</v>
      </c>
      <c r="S1222" s="8">
        <v>69.94</v>
      </c>
      <c r="T1222" s="10">
        <v>0.46490295134272797</v>
      </c>
      <c r="U1222" s="7"/>
      <c r="V1222" s="10"/>
      <c r="W1222" s="11"/>
      <c r="X1222" s="10"/>
    </row>
    <row r="1223" spans="1:24" ht="15.6">
      <c r="A1223" s="4">
        <v>886</v>
      </c>
      <c r="B1223" s="5">
        <v>46201</v>
      </c>
      <c r="C1223" s="1">
        <f t="shared" si="38"/>
        <v>2026</v>
      </c>
      <c r="D1223" s="1" t="str">
        <f>"Q" &amp;ROUNDUP(MONTH(SalesDataTable[[#This Row],[Order Date]])/3,0)</f>
        <v>Q2</v>
      </c>
      <c r="E1223" s="1">
        <f t="shared" si="39"/>
        <v>6</v>
      </c>
      <c r="F1223" s="1" t="str">
        <f>TEXT(SalesDataTable[[#This Row],[Order Date]],"MMM")</f>
        <v>Jun</v>
      </c>
      <c r="G1223" s="6" t="s">
        <v>17</v>
      </c>
      <c r="H1223" s="6" t="s">
        <v>18</v>
      </c>
      <c r="I1223" s="6" t="s">
        <v>36</v>
      </c>
      <c r="J1223" s="6" t="s">
        <v>33</v>
      </c>
      <c r="K1223" s="6" t="s">
        <v>40</v>
      </c>
      <c r="L1223" s="6" t="s">
        <v>68</v>
      </c>
      <c r="M1223" s="11">
        <v>2</v>
      </c>
      <c r="N1223" s="8">
        <v>126.17</v>
      </c>
      <c r="O1223" s="9">
        <v>0.05</v>
      </c>
      <c r="P1223" s="8">
        <v>61.13</v>
      </c>
      <c r="Q1223" s="8">
        <v>239.72299999999998</v>
      </c>
      <c r="R1223" s="8">
        <v>122.26</v>
      </c>
      <c r="S1223" s="8">
        <v>117.46299999999998</v>
      </c>
      <c r="T1223" s="10">
        <v>0.48999470221881081</v>
      </c>
      <c r="U1223" s="7"/>
      <c r="V1223" s="10"/>
      <c r="W1223" s="11"/>
      <c r="X1223" s="10"/>
    </row>
    <row r="1224" spans="1:24" ht="15.6">
      <c r="A1224" s="4">
        <v>944</v>
      </c>
      <c r="B1224" s="5">
        <v>46201</v>
      </c>
      <c r="C1224" s="1">
        <f t="shared" si="38"/>
        <v>2026</v>
      </c>
      <c r="D1224" s="1" t="str">
        <f>"Q" &amp;ROUNDUP(MONTH(SalesDataTable[[#This Row],[Order Date]])/3,0)</f>
        <v>Q2</v>
      </c>
      <c r="E1224" s="1">
        <f t="shared" si="39"/>
        <v>6</v>
      </c>
      <c r="F1224" s="1" t="str">
        <f>TEXT(SalesDataTable[[#This Row],[Order Date]],"MMM")</f>
        <v>Jun</v>
      </c>
      <c r="G1224" s="6" t="s">
        <v>37</v>
      </c>
      <c r="H1224" s="6" t="s">
        <v>48</v>
      </c>
      <c r="I1224" s="6" t="s">
        <v>45</v>
      </c>
      <c r="J1224" s="6" t="s">
        <v>20</v>
      </c>
      <c r="K1224" s="6" t="s">
        <v>40</v>
      </c>
      <c r="L1224" s="6" t="s">
        <v>57</v>
      </c>
      <c r="M1224" s="11">
        <v>2</v>
      </c>
      <c r="N1224" s="8">
        <v>83.72</v>
      </c>
      <c r="O1224" s="9">
        <v>0</v>
      </c>
      <c r="P1224" s="8">
        <v>38.96</v>
      </c>
      <c r="Q1224" s="8">
        <v>167.44</v>
      </c>
      <c r="R1224" s="8">
        <v>77.92</v>
      </c>
      <c r="S1224" s="8">
        <v>89.52</v>
      </c>
      <c r="T1224" s="10">
        <v>0.53463927376970855</v>
      </c>
      <c r="U1224" s="7"/>
      <c r="V1224" s="10"/>
      <c r="W1224" s="11"/>
      <c r="X1224" s="10"/>
    </row>
    <row r="1225" spans="1:24" ht="15.6">
      <c r="A1225" s="4">
        <v>1050</v>
      </c>
      <c r="B1225" s="5">
        <v>46201</v>
      </c>
      <c r="C1225" s="1">
        <f t="shared" si="38"/>
        <v>2026</v>
      </c>
      <c r="D1225" s="1" t="str">
        <f>"Q" &amp;ROUNDUP(MONTH(SalesDataTable[[#This Row],[Order Date]])/3,0)</f>
        <v>Q2</v>
      </c>
      <c r="E1225" s="1">
        <f t="shared" si="39"/>
        <v>6</v>
      </c>
      <c r="F1225" s="1" t="str">
        <f>TEXT(SalesDataTable[[#This Row],[Order Date]],"MMM")</f>
        <v>Jun</v>
      </c>
      <c r="G1225" s="6" t="s">
        <v>37</v>
      </c>
      <c r="H1225" s="6" t="s">
        <v>50</v>
      </c>
      <c r="I1225" s="6" t="s">
        <v>45</v>
      </c>
      <c r="J1225" s="6" t="s">
        <v>30</v>
      </c>
      <c r="K1225" s="6" t="s">
        <v>26</v>
      </c>
      <c r="L1225" s="6" t="s">
        <v>63</v>
      </c>
      <c r="M1225" s="11">
        <v>1</v>
      </c>
      <c r="N1225" s="8">
        <v>70.58</v>
      </c>
      <c r="O1225" s="9">
        <v>0</v>
      </c>
      <c r="P1225" s="8">
        <v>32.78</v>
      </c>
      <c r="Q1225" s="8">
        <v>70.58</v>
      </c>
      <c r="R1225" s="8">
        <v>32.78</v>
      </c>
      <c r="S1225" s="8">
        <v>37.799999999999997</v>
      </c>
      <c r="T1225" s="10">
        <v>0.53556248228960046</v>
      </c>
      <c r="U1225" s="7"/>
      <c r="V1225" s="10"/>
      <c r="W1225" s="11"/>
      <c r="X1225" s="10"/>
    </row>
    <row r="1226" spans="1:24" ht="15.6">
      <c r="A1226" s="4">
        <v>1677</v>
      </c>
      <c r="B1226" s="5">
        <v>46201</v>
      </c>
      <c r="C1226" s="1">
        <f t="shared" si="38"/>
        <v>2026</v>
      </c>
      <c r="D1226" s="1" t="str">
        <f>"Q" &amp;ROUNDUP(MONTH(SalesDataTable[[#This Row],[Order Date]])/3,0)</f>
        <v>Q2</v>
      </c>
      <c r="E1226" s="1">
        <f t="shared" si="39"/>
        <v>6</v>
      </c>
      <c r="F1226" s="1" t="str">
        <f>TEXT(SalesDataTable[[#This Row],[Order Date]],"MMM")</f>
        <v>Jun</v>
      </c>
      <c r="G1226" s="6" t="s">
        <v>37</v>
      </c>
      <c r="H1226" s="6" t="s">
        <v>64</v>
      </c>
      <c r="I1226" s="6" t="s">
        <v>25</v>
      </c>
      <c r="J1226" s="6" t="s">
        <v>33</v>
      </c>
      <c r="K1226" s="6" t="s">
        <v>40</v>
      </c>
      <c r="L1226" s="6" t="s">
        <v>57</v>
      </c>
      <c r="M1226" s="11">
        <v>5</v>
      </c>
      <c r="N1226" s="8">
        <v>81.96</v>
      </c>
      <c r="O1226" s="9">
        <v>0.05</v>
      </c>
      <c r="P1226" s="8">
        <v>39.130000000000003</v>
      </c>
      <c r="Q1226" s="8">
        <v>389.30999999999995</v>
      </c>
      <c r="R1226" s="8">
        <v>195.65</v>
      </c>
      <c r="S1226" s="8">
        <v>193.65999999999994</v>
      </c>
      <c r="T1226" s="10">
        <v>0.497444196141892</v>
      </c>
      <c r="U1226" s="7"/>
      <c r="V1226" s="10"/>
      <c r="W1226" s="11"/>
      <c r="X1226" s="10"/>
    </row>
    <row r="1227" spans="1:24" ht="15.6">
      <c r="A1227" s="4">
        <v>2109</v>
      </c>
      <c r="B1227" s="5">
        <v>46201</v>
      </c>
      <c r="C1227" s="1">
        <f t="shared" si="38"/>
        <v>2026</v>
      </c>
      <c r="D1227" s="1" t="str">
        <f>"Q" &amp;ROUNDUP(MONTH(SalesDataTable[[#This Row],[Order Date]])/3,0)</f>
        <v>Q2</v>
      </c>
      <c r="E1227" s="1">
        <f t="shared" si="39"/>
        <v>6</v>
      </c>
      <c r="F1227" s="1" t="str">
        <f>TEXT(SalesDataTable[[#This Row],[Order Date]],"MMM")</f>
        <v>Jun</v>
      </c>
      <c r="G1227" s="6" t="s">
        <v>23</v>
      </c>
      <c r="H1227" s="6" t="s">
        <v>66</v>
      </c>
      <c r="I1227" s="6" t="s">
        <v>19</v>
      </c>
      <c r="J1227" s="6" t="s">
        <v>30</v>
      </c>
      <c r="K1227" s="6" t="s">
        <v>21</v>
      </c>
      <c r="L1227" s="6" t="s">
        <v>43</v>
      </c>
      <c r="M1227" s="11">
        <v>1</v>
      </c>
      <c r="N1227" s="8">
        <v>40.67</v>
      </c>
      <c r="O1227" s="9">
        <v>0</v>
      </c>
      <c r="P1227" s="8">
        <v>16.5</v>
      </c>
      <c r="Q1227" s="8">
        <v>40.67</v>
      </c>
      <c r="R1227" s="8">
        <v>16.5</v>
      </c>
      <c r="S1227" s="8">
        <v>24.17</v>
      </c>
      <c r="T1227" s="10">
        <v>0.59429554954511932</v>
      </c>
      <c r="U1227" s="7"/>
      <c r="V1227" s="10"/>
      <c r="W1227" s="11"/>
      <c r="X1227" s="10"/>
    </row>
    <row r="1228" spans="1:24" ht="15.6">
      <c r="A1228" s="4">
        <v>3688</v>
      </c>
      <c r="B1228" s="5">
        <v>46201</v>
      </c>
      <c r="C1228" s="1">
        <f t="shared" si="38"/>
        <v>2026</v>
      </c>
      <c r="D1228" s="1" t="str">
        <f>"Q" &amp;ROUNDUP(MONTH(SalesDataTable[[#This Row],[Order Date]])/3,0)</f>
        <v>Q2</v>
      </c>
      <c r="E1228" s="1">
        <f t="shared" si="39"/>
        <v>6</v>
      </c>
      <c r="F1228" s="1" t="str">
        <f>TEXT(SalesDataTable[[#This Row],[Order Date]],"MMM")</f>
        <v>Jun</v>
      </c>
      <c r="G1228" s="6" t="s">
        <v>28</v>
      </c>
      <c r="H1228" s="6" t="s">
        <v>69</v>
      </c>
      <c r="I1228" s="6" t="s">
        <v>36</v>
      </c>
      <c r="J1228" s="6" t="s">
        <v>30</v>
      </c>
      <c r="K1228" s="6" t="s">
        <v>51</v>
      </c>
      <c r="L1228" s="6" t="s">
        <v>52</v>
      </c>
      <c r="M1228" s="11">
        <v>1</v>
      </c>
      <c r="N1228" s="8">
        <v>40.94</v>
      </c>
      <c r="O1228" s="9">
        <v>0</v>
      </c>
      <c r="P1228" s="8">
        <v>14.47</v>
      </c>
      <c r="Q1228" s="8">
        <v>40.94</v>
      </c>
      <c r="R1228" s="8">
        <v>14.47</v>
      </c>
      <c r="S1228" s="8">
        <v>26.47</v>
      </c>
      <c r="T1228" s="10">
        <v>0.64655593551538837</v>
      </c>
      <c r="U1228" s="7"/>
      <c r="V1228" s="10"/>
      <c r="W1228" s="11"/>
      <c r="X1228" s="10"/>
    </row>
    <row r="1229" spans="1:24" ht="15.6">
      <c r="A1229" s="4">
        <v>521</v>
      </c>
      <c r="B1229" s="5">
        <v>46202</v>
      </c>
      <c r="C1229" s="1">
        <f t="shared" si="38"/>
        <v>2026</v>
      </c>
      <c r="D1229" s="1" t="str">
        <f>"Q" &amp;ROUNDUP(MONTH(SalesDataTable[[#This Row],[Order Date]])/3,0)</f>
        <v>Q2</v>
      </c>
      <c r="E1229" s="1">
        <f t="shared" si="39"/>
        <v>6</v>
      </c>
      <c r="F1229" s="1" t="str">
        <f>TEXT(SalesDataTable[[#This Row],[Order Date]],"MMM")</f>
        <v>Jun</v>
      </c>
      <c r="G1229" s="6" t="s">
        <v>37</v>
      </c>
      <c r="H1229" s="6" t="s">
        <v>50</v>
      </c>
      <c r="I1229" s="6" t="s">
        <v>25</v>
      </c>
      <c r="J1229" s="6" t="s">
        <v>33</v>
      </c>
      <c r="K1229" s="6" t="s">
        <v>21</v>
      </c>
      <c r="L1229" s="6" t="s">
        <v>47</v>
      </c>
      <c r="M1229" s="11">
        <v>3</v>
      </c>
      <c r="N1229" s="8">
        <v>100.89</v>
      </c>
      <c r="O1229" s="9">
        <v>0.05</v>
      </c>
      <c r="P1229" s="8">
        <v>49.08</v>
      </c>
      <c r="Q1229" s="8">
        <v>287.53649999999999</v>
      </c>
      <c r="R1229" s="8">
        <v>147.24</v>
      </c>
      <c r="S1229" s="8">
        <v>140.29649999999998</v>
      </c>
      <c r="T1229" s="10">
        <v>0.48792588071427451</v>
      </c>
      <c r="U1229" s="7"/>
      <c r="V1229" s="10"/>
      <c r="W1229" s="11"/>
      <c r="X1229" s="10"/>
    </row>
    <row r="1230" spans="1:24" ht="15.6">
      <c r="A1230" s="4">
        <v>557</v>
      </c>
      <c r="B1230" s="5">
        <v>46202</v>
      </c>
      <c r="C1230" s="1">
        <f t="shared" si="38"/>
        <v>2026</v>
      </c>
      <c r="D1230" s="1" t="str">
        <f>"Q" &amp;ROUNDUP(MONTH(SalesDataTable[[#This Row],[Order Date]])/3,0)</f>
        <v>Q2</v>
      </c>
      <c r="E1230" s="1">
        <f t="shared" si="39"/>
        <v>6</v>
      </c>
      <c r="F1230" s="1" t="str">
        <f>TEXT(SalesDataTable[[#This Row],[Order Date]],"MMM")</f>
        <v>Jun</v>
      </c>
      <c r="G1230" s="6" t="s">
        <v>23</v>
      </c>
      <c r="H1230" s="6" t="s">
        <v>60</v>
      </c>
      <c r="I1230" s="6" t="s">
        <v>25</v>
      </c>
      <c r="J1230" s="6" t="s">
        <v>33</v>
      </c>
      <c r="K1230" s="6" t="s">
        <v>21</v>
      </c>
      <c r="L1230" s="6" t="s">
        <v>43</v>
      </c>
      <c r="M1230" s="11">
        <v>3</v>
      </c>
      <c r="N1230" s="8">
        <v>39.78</v>
      </c>
      <c r="O1230" s="9">
        <v>0.15</v>
      </c>
      <c r="P1230" s="8">
        <v>16.850000000000001</v>
      </c>
      <c r="Q1230" s="8">
        <v>101.43900000000001</v>
      </c>
      <c r="R1230" s="8">
        <v>50.550000000000004</v>
      </c>
      <c r="S1230" s="8">
        <v>50.889000000000003</v>
      </c>
      <c r="T1230" s="10">
        <v>0.50167095495815217</v>
      </c>
      <c r="U1230" s="7"/>
      <c r="V1230" s="10"/>
      <c r="W1230" s="11"/>
      <c r="X1230" s="10"/>
    </row>
    <row r="1231" spans="1:24" ht="15.6">
      <c r="A1231" s="4">
        <v>929</v>
      </c>
      <c r="B1231" s="5">
        <v>46202</v>
      </c>
      <c r="C1231" s="1">
        <f t="shared" si="38"/>
        <v>2026</v>
      </c>
      <c r="D1231" s="1" t="str">
        <f>"Q" &amp;ROUNDUP(MONTH(SalesDataTable[[#This Row],[Order Date]])/3,0)</f>
        <v>Q2</v>
      </c>
      <c r="E1231" s="1">
        <f t="shared" si="39"/>
        <v>6</v>
      </c>
      <c r="F1231" s="1" t="str">
        <f>TEXT(SalesDataTable[[#This Row],[Order Date]],"MMM")</f>
        <v>Jun</v>
      </c>
      <c r="G1231" s="6" t="s">
        <v>17</v>
      </c>
      <c r="H1231" s="6" t="s">
        <v>18</v>
      </c>
      <c r="I1231" s="6" t="s">
        <v>19</v>
      </c>
      <c r="J1231" s="6" t="s">
        <v>20</v>
      </c>
      <c r="K1231" s="6" t="s">
        <v>51</v>
      </c>
      <c r="L1231" s="6" t="s">
        <v>52</v>
      </c>
      <c r="M1231" s="11">
        <v>1</v>
      </c>
      <c r="N1231" s="8">
        <v>40.299999999999997</v>
      </c>
      <c r="O1231" s="9">
        <v>0.05</v>
      </c>
      <c r="P1231" s="8">
        <v>14.79</v>
      </c>
      <c r="Q1231" s="8">
        <v>38.284999999999997</v>
      </c>
      <c r="R1231" s="8">
        <v>14.79</v>
      </c>
      <c r="S1231" s="8">
        <v>23.494999999999997</v>
      </c>
      <c r="T1231" s="10">
        <v>0.61368682251534545</v>
      </c>
      <c r="U1231" s="7"/>
      <c r="V1231" s="10"/>
      <c r="W1231" s="11"/>
      <c r="X1231" s="10"/>
    </row>
    <row r="1232" spans="1:24" ht="15.6">
      <c r="A1232" s="4">
        <v>1089</v>
      </c>
      <c r="B1232" s="5">
        <v>46202</v>
      </c>
      <c r="C1232" s="1">
        <f t="shared" si="38"/>
        <v>2026</v>
      </c>
      <c r="D1232" s="1" t="str">
        <f>"Q" &amp;ROUNDUP(MONTH(SalesDataTable[[#This Row],[Order Date]])/3,0)</f>
        <v>Q2</v>
      </c>
      <c r="E1232" s="1">
        <f t="shared" si="39"/>
        <v>6</v>
      </c>
      <c r="F1232" s="1" t="str">
        <f>TEXT(SalesDataTable[[#This Row],[Order Date]],"MMM")</f>
        <v>Jun</v>
      </c>
      <c r="G1232" s="6" t="s">
        <v>23</v>
      </c>
      <c r="H1232" s="6" t="s">
        <v>58</v>
      </c>
      <c r="I1232" s="6" t="s">
        <v>36</v>
      </c>
      <c r="J1232" s="6" t="s">
        <v>20</v>
      </c>
      <c r="K1232" s="6" t="s">
        <v>26</v>
      </c>
      <c r="L1232" s="6" t="s">
        <v>27</v>
      </c>
      <c r="M1232" s="11">
        <v>1</v>
      </c>
      <c r="N1232" s="8">
        <v>90.91</v>
      </c>
      <c r="O1232" s="9">
        <v>0.05</v>
      </c>
      <c r="P1232" s="8">
        <v>45.9</v>
      </c>
      <c r="Q1232" s="8">
        <v>86.364499999999992</v>
      </c>
      <c r="R1232" s="8">
        <v>45.9</v>
      </c>
      <c r="S1232" s="8">
        <v>40.464499999999994</v>
      </c>
      <c r="T1232" s="10">
        <v>0.46853163047316893</v>
      </c>
      <c r="U1232" s="7"/>
      <c r="V1232" s="10"/>
      <c r="W1232" s="11"/>
      <c r="X1232" s="10"/>
    </row>
    <row r="1233" spans="1:24" ht="15.6">
      <c r="A1233" s="4">
        <v>1655</v>
      </c>
      <c r="B1233" s="5">
        <v>46202</v>
      </c>
      <c r="C1233" s="1">
        <f t="shared" si="38"/>
        <v>2026</v>
      </c>
      <c r="D1233" s="1" t="str">
        <f>"Q" &amp;ROUNDUP(MONTH(SalesDataTable[[#This Row],[Order Date]])/3,0)</f>
        <v>Q2</v>
      </c>
      <c r="E1233" s="1">
        <f t="shared" si="39"/>
        <v>6</v>
      </c>
      <c r="F1233" s="1" t="str">
        <f>TEXT(SalesDataTable[[#This Row],[Order Date]],"MMM")</f>
        <v>Jun</v>
      </c>
      <c r="G1233" s="6" t="s">
        <v>17</v>
      </c>
      <c r="H1233" s="6" t="s">
        <v>18</v>
      </c>
      <c r="I1233" s="6" t="s">
        <v>25</v>
      </c>
      <c r="J1233" s="6" t="s">
        <v>33</v>
      </c>
      <c r="K1233" s="6" t="s">
        <v>31</v>
      </c>
      <c r="L1233" s="6" t="s">
        <v>65</v>
      </c>
      <c r="M1233" s="11">
        <v>5</v>
      </c>
      <c r="N1233" s="8">
        <v>162.29</v>
      </c>
      <c r="O1233" s="9">
        <v>0.15</v>
      </c>
      <c r="P1233" s="8">
        <v>86.66</v>
      </c>
      <c r="Q1233" s="8">
        <v>689.73249999999996</v>
      </c>
      <c r="R1233" s="8">
        <v>433.29999999999995</v>
      </c>
      <c r="S1233" s="8">
        <v>256.4325</v>
      </c>
      <c r="T1233" s="10">
        <v>0.37178543855770174</v>
      </c>
      <c r="U1233" s="7"/>
      <c r="V1233" s="10"/>
      <c r="W1233" s="11"/>
      <c r="X1233" s="10"/>
    </row>
    <row r="1234" spans="1:24" ht="15.6">
      <c r="A1234" s="4">
        <v>1897</v>
      </c>
      <c r="B1234" s="5">
        <v>46202</v>
      </c>
      <c r="C1234" s="1">
        <f t="shared" si="38"/>
        <v>2026</v>
      </c>
      <c r="D1234" s="1" t="str">
        <f>"Q" &amp;ROUNDUP(MONTH(SalesDataTable[[#This Row],[Order Date]])/3,0)</f>
        <v>Q2</v>
      </c>
      <c r="E1234" s="1">
        <f t="shared" si="39"/>
        <v>6</v>
      </c>
      <c r="F1234" s="1" t="str">
        <f>TEXT(SalesDataTable[[#This Row],[Order Date]],"MMM")</f>
        <v>Jun</v>
      </c>
      <c r="G1234" s="6" t="s">
        <v>23</v>
      </c>
      <c r="H1234" s="6" t="s">
        <v>58</v>
      </c>
      <c r="I1234" s="6" t="s">
        <v>19</v>
      </c>
      <c r="J1234" s="6" t="s">
        <v>33</v>
      </c>
      <c r="K1234" s="6" t="s">
        <v>21</v>
      </c>
      <c r="L1234" s="6" t="s">
        <v>39</v>
      </c>
      <c r="M1234" s="11">
        <v>2</v>
      </c>
      <c r="N1234" s="8">
        <v>51.03</v>
      </c>
      <c r="O1234" s="9">
        <v>0</v>
      </c>
      <c r="P1234" s="8">
        <v>22.59</v>
      </c>
      <c r="Q1234" s="8">
        <v>102.06</v>
      </c>
      <c r="R1234" s="8">
        <v>45.18</v>
      </c>
      <c r="S1234" s="8">
        <v>56.88</v>
      </c>
      <c r="T1234" s="10">
        <v>0.55731922398589062</v>
      </c>
      <c r="U1234" s="7"/>
      <c r="V1234" s="10"/>
      <c r="W1234" s="11"/>
      <c r="X1234" s="10"/>
    </row>
    <row r="1235" spans="1:24" ht="15.6">
      <c r="A1235" s="4">
        <v>2417</v>
      </c>
      <c r="B1235" s="5">
        <v>46202</v>
      </c>
      <c r="C1235" s="1">
        <f t="shared" si="38"/>
        <v>2026</v>
      </c>
      <c r="D1235" s="1" t="str">
        <f>"Q" &amp;ROUNDUP(MONTH(SalesDataTable[[#This Row],[Order Date]])/3,0)</f>
        <v>Q2</v>
      </c>
      <c r="E1235" s="1">
        <f t="shared" si="39"/>
        <v>6</v>
      </c>
      <c r="F1235" s="1" t="str">
        <f>TEXT(SalesDataTable[[#This Row],[Order Date]],"MMM")</f>
        <v>Jun</v>
      </c>
      <c r="G1235" s="6" t="s">
        <v>23</v>
      </c>
      <c r="H1235" s="6" t="s">
        <v>60</v>
      </c>
      <c r="I1235" s="6" t="s">
        <v>19</v>
      </c>
      <c r="J1235" s="6" t="s">
        <v>33</v>
      </c>
      <c r="K1235" s="6" t="s">
        <v>51</v>
      </c>
      <c r="L1235" s="6" t="s">
        <v>62</v>
      </c>
      <c r="M1235" s="11">
        <v>1</v>
      </c>
      <c r="N1235" s="8">
        <v>50.67</v>
      </c>
      <c r="O1235" s="9">
        <v>0</v>
      </c>
      <c r="P1235" s="8">
        <v>22.18</v>
      </c>
      <c r="Q1235" s="8">
        <v>50.67</v>
      </c>
      <c r="R1235" s="8">
        <v>22.18</v>
      </c>
      <c r="S1235" s="8">
        <v>28.490000000000002</v>
      </c>
      <c r="T1235" s="10">
        <v>0.56226564041839355</v>
      </c>
      <c r="U1235" s="7"/>
      <c r="V1235" s="10"/>
      <c r="W1235" s="11"/>
      <c r="X1235" s="10"/>
    </row>
    <row r="1236" spans="1:24" ht="15.6">
      <c r="A1236" s="4">
        <v>3474</v>
      </c>
      <c r="B1236" s="5">
        <v>46202</v>
      </c>
      <c r="C1236" s="1">
        <f t="shared" si="38"/>
        <v>2026</v>
      </c>
      <c r="D1236" s="1" t="str">
        <f>"Q" &amp;ROUNDUP(MONTH(SalesDataTable[[#This Row],[Order Date]])/3,0)</f>
        <v>Q2</v>
      </c>
      <c r="E1236" s="1">
        <f t="shared" si="39"/>
        <v>6</v>
      </c>
      <c r="F1236" s="1" t="str">
        <f>TEXT(SalesDataTable[[#This Row],[Order Date]],"MMM")</f>
        <v>Jun</v>
      </c>
      <c r="G1236" s="6" t="s">
        <v>37</v>
      </c>
      <c r="H1236" s="6" t="s">
        <v>50</v>
      </c>
      <c r="I1236" s="6" t="s">
        <v>25</v>
      </c>
      <c r="J1236" s="6" t="s">
        <v>20</v>
      </c>
      <c r="K1236" s="6" t="s">
        <v>31</v>
      </c>
      <c r="L1236" s="6" t="s">
        <v>61</v>
      </c>
      <c r="M1236" s="11">
        <v>10</v>
      </c>
      <c r="N1236" s="8">
        <v>130.62</v>
      </c>
      <c r="O1236" s="9">
        <v>0.05</v>
      </c>
      <c r="P1236" s="8">
        <v>67.05</v>
      </c>
      <c r="Q1236" s="8">
        <v>1240.8899999999999</v>
      </c>
      <c r="R1236" s="8">
        <v>670.5</v>
      </c>
      <c r="S1236" s="8">
        <v>570.38999999999987</v>
      </c>
      <c r="T1236" s="10">
        <v>0.45966201677828006</v>
      </c>
      <c r="U1236" s="7"/>
      <c r="V1236" s="10"/>
      <c r="W1236" s="11"/>
      <c r="X1236" s="10"/>
    </row>
    <row r="1237" spans="1:24" ht="15.6">
      <c r="A1237" s="4">
        <v>4079</v>
      </c>
      <c r="B1237" s="5">
        <v>46202</v>
      </c>
      <c r="C1237" s="1">
        <f t="shared" si="38"/>
        <v>2026</v>
      </c>
      <c r="D1237" s="1" t="str">
        <f>"Q" &amp;ROUNDUP(MONTH(SalesDataTable[[#This Row],[Order Date]])/3,0)</f>
        <v>Q2</v>
      </c>
      <c r="E1237" s="1">
        <f t="shared" si="39"/>
        <v>6</v>
      </c>
      <c r="F1237" s="1" t="str">
        <f>TEXT(SalesDataTable[[#This Row],[Order Date]],"MMM")</f>
        <v>Jun</v>
      </c>
      <c r="G1237" s="6" t="s">
        <v>28</v>
      </c>
      <c r="H1237" s="6" t="s">
        <v>42</v>
      </c>
      <c r="I1237" s="6" t="s">
        <v>19</v>
      </c>
      <c r="J1237" s="6" t="s">
        <v>30</v>
      </c>
      <c r="K1237" s="6" t="s">
        <v>40</v>
      </c>
      <c r="L1237" s="6" t="s">
        <v>46</v>
      </c>
      <c r="M1237" s="11">
        <v>4</v>
      </c>
      <c r="N1237" s="8">
        <v>194.6</v>
      </c>
      <c r="O1237" s="9">
        <v>0</v>
      </c>
      <c r="P1237" s="8">
        <v>104.64</v>
      </c>
      <c r="Q1237" s="8">
        <v>778.4</v>
      </c>
      <c r="R1237" s="8">
        <v>418.56</v>
      </c>
      <c r="S1237" s="8">
        <v>359.84</v>
      </c>
      <c r="T1237" s="10">
        <v>0.46228160328879753</v>
      </c>
      <c r="U1237" s="7"/>
      <c r="V1237" s="10"/>
      <c r="W1237" s="11"/>
      <c r="X1237" s="10"/>
    </row>
    <row r="1238" spans="1:24" ht="15.6">
      <c r="A1238" s="4">
        <v>45</v>
      </c>
      <c r="B1238" s="5">
        <v>46203</v>
      </c>
      <c r="C1238" s="1">
        <f t="shared" si="38"/>
        <v>2026</v>
      </c>
      <c r="D1238" s="1" t="str">
        <f>"Q" &amp;ROUNDUP(MONTH(SalesDataTable[[#This Row],[Order Date]])/3,0)</f>
        <v>Q2</v>
      </c>
      <c r="E1238" s="1">
        <f t="shared" si="39"/>
        <v>6</v>
      </c>
      <c r="F1238" s="1" t="str">
        <f>TEXT(SalesDataTable[[#This Row],[Order Date]],"MMM")</f>
        <v>Jun</v>
      </c>
      <c r="G1238" s="6" t="s">
        <v>28</v>
      </c>
      <c r="H1238" s="6" t="s">
        <v>29</v>
      </c>
      <c r="I1238" s="6" t="s">
        <v>36</v>
      </c>
      <c r="J1238" s="6" t="s">
        <v>30</v>
      </c>
      <c r="K1238" s="6" t="s">
        <v>26</v>
      </c>
      <c r="L1238" s="6" t="s">
        <v>27</v>
      </c>
      <c r="M1238" s="11">
        <v>1</v>
      </c>
      <c r="N1238" s="8">
        <v>94</v>
      </c>
      <c r="O1238" s="9">
        <v>0</v>
      </c>
      <c r="P1238" s="8">
        <v>45.62</v>
      </c>
      <c r="Q1238" s="8">
        <v>94</v>
      </c>
      <c r="R1238" s="8">
        <v>45.62</v>
      </c>
      <c r="S1238" s="8">
        <v>48.38</v>
      </c>
      <c r="T1238" s="10">
        <v>0.51468085106382977</v>
      </c>
      <c r="U1238" s="7"/>
      <c r="V1238" s="10"/>
      <c r="W1238" s="11"/>
      <c r="X1238" s="10"/>
    </row>
    <row r="1239" spans="1:24" ht="15.6">
      <c r="A1239" s="4">
        <v>2895</v>
      </c>
      <c r="B1239" s="5">
        <v>46203</v>
      </c>
      <c r="C1239" s="1">
        <f t="shared" si="38"/>
        <v>2026</v>
      </c>
      <c r="D1239" s="1" t="str">
        <f>"Q" &amp;ROUNDUP(MONTH(SalesDataTable[[#This Row],[Order Date]])/3,0)</f>
        <v>Q2</v>
      </c>
      <c r="E1239" s="1">
        <f t="shared" si="39"/>
        <v>6</v>
      </c>
      <c r="F1239" s="1" t="str">
        <f>TEXT(SalesDataTable[[#This Row],[Order Date]],"MMM")</f>
        <v>Jun</v>
      </c>
      <c r="G1239" s="6" t="s">
        <v>37</v>
      </c>
      <c r="H1239" s="6" t="s">
        <v>50</v>
      </c>
      <c r="I1239" s="6" t="s">
        <v>19</v>
      </c>
      <c r="J1239" s="6" t="s">
        <v>20</v>
      </c>
      <c r="K1239" s="6" t="s">
        <v>51</v>
      </c>
      <c r="L1239" s="6" t="s">
        <v>52</v>
      </c>
      <c r="M1239" s="11">
        <v>2</v>
      </c>
      <c r="N1239" s="8">
        <v>40.46</v>
      </c>
      <c r="O1239" s="9">
        <v>0</v>
      </c>
      <c r="P1239" s="8">
        <v>15.15</v>
      </c>
      <c r="Q1239" s="8">
        <v>80.92</v>
      </c>
      <c r="R1239" s="8">
        <v>30.3</v>
      </c>
      <c r="S1239" s="8">
        <v>50.620000000000005</v>
      </c>
      <c r="T1239" s="10">
        <v>0.62555610479485912</v>
      </c>
      <c r="U1239" s="7"/>
      <c r="V1239" s="10"/>
      <c r="W1239" s="11"/>
      <c r="X1239" s="10"/>
    </row>
    <row r="1240" spans="1:24" ht="15.6">
      <c r="A1240" s="4">
        <v>5158</v>
      </c>
      <c r="B1240" s="5">
        <v>46203</v>
      </c>
      <c r="C1240" s="1">
        <f t="shared" si="38"/>
        <v>2026</v>
      </c>
      <c r="D1240" s="1" t="str">
        <f>"Q" &amp;ROUNDUP(MONTH(SalesDataTable[[#This Row],[Order Date]])/3,0)</f>
        <v>Q2</v>
      </c>
      <c r="E1240" s="1">
        <f t="shared" si="39"/>
        <v>6</v>
      </c>
      <c r="F1240" s="1" t="str">
        <f>TEXT(SalesDataTable[[#This Row],[Order Date]],"MMM")</f>
        <v>Jun</v>
      </c>
      <c r="G1240" s="6" t="s">
        <v>23</v>
      </c>
      <c r="H1240" s="6" t="s">
        <v>44</v>
      </c>
      <c r="I1240" s="6" t="s">
        <v>36</v>
      </c>
      <c r="J1240" s="6" t="s">
        <v>30</v>
      </c>
      <c r="K1240" s="6" t="s">
        <v>26</v>
      </c>
      <c r="L1240" s="6" t="s">
        <v>54</v>
      </c>
      <c r="M1240" s="11">
        <v>1</v>
      </c>
      <c r="N1240" s="8">
        <v>156.11000000000001</v>
      </c>
      <c r="O1240" s="9">
        <v>0</v>
      </c>
      <c r="P1240" s="8">
        <v>79.52</v>
      </c>
      <c r="Q1240" s="8">
        <v>156.11000000000001</v>
      </c>
      <c r="R1240" s="8">
        <v>79.52</v>
      </c>
      <c r="S1240" s="8">
        <v>76.590000000000018</v>
      </c>
      <c r="T1240" s="10">
        <v>0.49061559157004681</v>
      </c>
      <c r="U1240" s="7"/>
      <c r="V1240" s="10"/>
      <c r="W1240" s="11"/>
      <c r="X1240" s="10"/>
    </row>
    <row r="1241" spans="1:24" ht="15.6">
      <c r="A1241" s="4">
        <v>1217</v>
      </c>
      <c r="B1241" s="5">
        <v>46204</v>
      </c>
      <c r="C1241" s="1">
        <f t="shared" si="38"/>
        <v>2026</v>
      </c>
      <c r="D1241" s="1" t="str">
        <f>"Q" &amp;ROUNDUP(MONTH(SalesDataTable[[#This Row],[Order Date]])/3,0)</f>
        <v>Q3</v>
      </c>
      <c r="E1241" s="1">
        <f t="shared" si="39"/>
        <v>7</v>
      </c>
      <c r="F1241" s="1" t="str">
        <f>TEXT(SalesDataTable[[#This Row],[Order Date]],"MMM")</f>
        <v>Jul</v>
      </c>
      <c r="G1241" s="6" t="s">
        <v>28</v>
      </c>
      <c r="H1241" s="6" t="s">
        <v>35</v>
      </c>
      <c r="I1241" s="6" t="s">
        <v>19</v>
      </c>
      <c r="J1241" s="6" t="s">
        <v>20</v>
      </c>
      <c r="K1241" s="6" t="s">
        <v>40</v>
      </c>
      <c r="L1241" s="6" t="s">
        <v>68</v>
      </c>
      <c r="M1241" s="11">
        <v>2</v>
      </c>
      <c r="N1241" s="8">
        <v>121.78</v>
      </c>
      <c r="O1241" s="9">
        <v>0.1</v>
      </c>
      <c r="P1241" s="8">
        <v>59.62</v>
      </c>
      <c r="Q1241" s="8">
        <v>219.20400000000001</v>
      </c>
      <c r="R1241" s="8">
        <v>119.24</v>
      </c>
      <c r="S1241" s="8">
        <v>99.964000000000013</v>
      </c>
      <c r="T1241" s="10">
        <v>0.45603182423678407</v>
      </c>
      <c r="U1241" s="7"/>
      <c r="V1241" s="10"/>
      <c r="W1241" s="11"/>
      <c r="X1241" s="10"/>
    </row>
    <row r="1242" spans="1:24" ht="15.6">
      <c r="A1242" s="4">
        <v>2249</v>
      </c>
      <c r="B1242" s="5">
        <v>46204</v>
      </c>
      <c r="C1242" s="1">
        <f t="shared" si="38"/>
        <v>2026</v>
      </c>
      <c r="D1242" s="1" t="str">
        <f>"Q" &amp;ROUNDUP(MONTH(SalesDataTable[[#This Row],[Order Date]])/3,0)</f>
        <v>Q3</v>
      </c>
      <c r="E1242" s="1">
        <f t="shared" si="39"/>
        <v>7</v>
      </c>
      <c r="F1242" s="1" t="str">
        <f>TEXT(SalesDataTable[[#This Row],[Order Date]],"MMM")</f>
        <v>Jul</v>
      </c>
      <c r="G1242" s="6" t="s">
        <v>17</v>
      </c>
      <c r="H1242" s="6" t="s">
        <v>67</v>
      </c>
      <c r="I1242" s="6" t="s">
        <v>45</v>
      </c>
      <c r="J1242" s="6" t="s">
        <v>30</v>
      </c>
      <c r="K1242" s="6" t="s">
        <v>51</v>
      </c>
      <c r="L1242" s="6" t="s">
        <v>59</v>
      </c>
      <c r="M1242" s="11">
        <v>3</v>
      </c>
      <c r="N1242" s="8">
        <v>36.22</v>
      </c>
      <c r="O1242" s="9">
        <v>0.1</v>
      </c>
      <c r="P1242" s="8">
        <v>13.83</v>
      </c>
      <c r="Q1242" s="8">
        <v>97.793999999999997</v>
      </c>
      <c r="R1242" s="8">
        <v>41.49</v>
      </c>
      <c r="S1242" s="8">
        <v>56.303999999999995</v>
      </c>
      <c r="T1242" s="10">
        <v>0.57574084299650286</v>
      </c>
      <c r="U1242" s="7"/>
      <c r="V1242" s="10"/>
      <c r="W1242" s="11"/>
      <c r="X1242" s="10"/>
    </row>
    <row r="1243" spans="1:24" ht="15.6">
      <c r="A1243" s="4">
        <v>2650</v>
      </c>
      <c r="B1243" s="5">
        <v>46204</v>
      </c>
      <c r="C1243" s="1">
        <f t="shared" si="38"/>
        <v>2026</v>
      </c>
      <c r="D1243" s="1" t="str">
        <f>"Q" &amp;ROUNDUP(MONTH(SalesDataTable[[#This Row],[Order Date]])/3,0)</f>
        <v>Q3</v>
      </c>
      <c r="E1243" s="1">
        <f t="shared" si="39"/>
        <v>7</v>
      </c>
      <c r="F1243" s="1" t="str">
        <f>TEXT(SalesDataTable[[#This Row],[Order Date]],"MMM")</f>
        <v>Jul</v>
      </c>
      <c r="G1243" s="6" t="s">
        <v>37</v>
      </c>
      <c r="H1243" s="6" t="s">
        <v>48</v>
      </c>
      <c r="I1243" s="6" t="s">
        <v>25</v>
      </c>
      <c r="J1243" s="6" t="s">
        <v>33</v>
      </c>
      <c r="K1243" s="6" t="s">
        <v>31</v>
      </c>
      <c r="L1243" s="6" t="s">
        <v>65</v>
      </c>
      <c r="M1243" s="11">
        <v>10</v>
      </c>
      <c r="N1243" s="8">
        <v>161.78</v>
      </c>
      <c r="O1243" s="9">
        <v>0.1</v>
      </c>
      <c r="P1243" s="8">
        <v>85.11</v>
      </c>
      <c r="Q1243" s="8">
        <v>1456.02</v>
      </c>
      <c r="R1243" s="8">
        <v>851.1</v>
      </c>
      <c r="S1243" s="8">
        <v>604.91999999999996</v>
      </c>
      <c r="T1243" s="10">
        <v>0.4154613260806857</v>
      </c>
      <c r="U1243" s="7"/>
      <c r="V1243" s="10"/>
      <c r="W1243" s="11"/>
      <c r="X1243" s="10"/>
    </row>
    <row r="1244" spans="1:24" ht="15.6">
      <c r="A1244" s="4">
        <v>3937</v>
      </c>
      <c r="B1244" s="5">
        <v>46204</v>
      </c>
      <c r="C1244" s="1">
        <f t="shared" si="38"/>
        <v>2026</v>
      </c>
      <c r="D1244" s="1" t="str">
        <f>"Q" &amp;ROUNDUP(MONTH(SalesDataTable[[#This Row],[Order Date]])/3,0)</f>
        <v>Q3</v>
      </c>
      <c r="E1244" s="1">
        <f t="shared" si="39"/>
        <v>7</v>
      </c>
      <c r="F1244" s="1" t="str">
        <f>TEXT(SalesDataTable[[#This Row],[Order Date]],"MMM")</f>
        <v>Jul</v>
      </c>
      <c r="G1244" s="6" t="s">
        <v>37</v>
      </c>
      <c r="H1244" s="6" t="s">
        <v>48</v>
      </c>
      <c r="I1244" s="6" t="s">
        <v>19</v>
      </c>
      <c r="J1244" s="6" t="s">
        <v>33</v>
      </c>
      <c r="K1244" s="6" t="s">
        <v>40</v>
      </c>
      <c r="L1244" s="6" t="s">
        <v>68</v>
      </c>
      <c r="M1244" s="11">
        <v>3</v>
      </c>
      <c r="N1244" s="8">
        <v>126.23</v>
      </c>
      <c r="O1244" s="9">
        <v>0.05</v>
      </c>
      <c r="P1244" s="8">
        <v>61.81</v>
      </c>
      <c r="Q1244" s="8">
        <v>359.75549999999998</v>
      </c>
      <c r="R1244" s="8">
        <v>185.43</v>
      </c>
      <c r="S1244" s="8">
        <v>174.32549999999998</v>
      </c>
      <c r="T1244" s="10">
        <v>0.4845666014835075</v>
      </c>
      <c r="U1244" s="7"/>
      <c r="V1244" s="10"/>
      <c r="W1244" s="11"/>
      <c r="X1244" s="10"/>
    </row>
    <row r="1245" spans="1:24" ht="15.6">
      <c r="A1245" s="4">
        <v>4122</v>
      </c>
      <c r="B1245" s="5">
        <v>46204</v>
      </c>
      <c r="C1245" s="1">
        <f t="shared" si="38"/>
        <v>2026</v>
      </c>
      <c r="D1245" s="1" t="str">
        <f>"Q" &amp;ROUNDUP(MONTH(SalesDataTable[[#This Row],[Order Date]])/3,0)</f>
        <v>Q3</v>
      </c>
      <c r="E1245" s="1">
        <f t="shared" si="39"/>
        <v>7</v>
      </c>
      <c r="F1245" s="1" t="str">
        <f>TEXT(SalesDataTable[[#This Row],[Order Date]],"MMM")</f>
        <v>Jul</v>
      </c>
      <c r="G1245" s="6" t="s">
        <v>37</v>
      </c>
      <c r="H1245" s="6" t="s">
        <v>50</v>
      </c>
      <c r="I1245" s="6" t="s">
        <v>19</v>
      </c>
      <c r="J1245" s="6" t="s">
        <v>20</v>
      </c>
      <c r="K1245" s="6" t="s">
        <v>21</v>
      </c>
      <c r="L1245" s="6" t="s">
        <v>22</v>
      </c>
      <c r="M1245" s="11">
        <v>4</v>
      </c>
      <c r="N1245" s="8">
        <v>79.97</v>
      </c>
      <c r="O1245" s="9">
        <v>0.1</v>
      </c>
      <c r="P1245" s="8">
        <v>43.36</v>
      </c>
      <c r="Q1245" s="8">
        <v>287.892</v>
      </c>
      <c r="R1245" s="8">
        <v>173.44</v>
      </c>
      <c r="S1245" s="8">
        <v>114.452</v>
      </c>
      <c r="T1245" s="10">
        <v>0.39755185972517471</v>
      </c>
      <c r="U1245" s="7"/>
      <c r="V1245" s="10"/>
      <c r="W1245" s="11"/>
      <c r="X1245" s="10"/>
    </row>
    <row r="1246" spans="1:24" ht="15.6">
      <c r="A1246" s="4">
        <v>4589</v>
      </c>
      <c r="B1246" s="5">
        <v>46204</v>
      </c>
      <c r="C1246" s="1">
        <f t="shared" si="38"/>
        <v>2026</v>
      </c>
      <c r="D1246" s="1" t="str">
        <f>"Q" &amp;ROUNDUP(MONTH(SalesDataTable[[#This Row],[Order Date]])/3,0)</f>
        <v>Q3</v>
      </c>
      <c r="E1246" s="1">
        <f t="shared" si="39"/>
        <v>7</v>
      </c>
      <c r="F1246" s="1" t="str">
        <f>TEXT(SalesDataTable[[#This Row],[Order Date]],"MMM")</f>
        <v>Jul</v>
      </c>
      <c r="G1246" s="6" t="s">
        <v>37</v>
      </c>
      <c r="H1246" s="6" t="s">
        <v>50</v>
      </c>
      <c r="I1246" s="6" t="s">
        <v>36</v>
      </c>
      <c r="J1246" s="6" t="s">
        <v>30</v>
      </c>
      <c r="K1246" s="6" t="s">
        <v>21</v>
      </c>
      <c r="L1246" s="6" t="s">
        <v>47</v>
      </c>
      <c r="M1246" s="11">
        <v>2</v>
      </c>
      <c r="N1246" s="8">
        <v>102.37</v>
      </c>
      <c r="O1246" s="9">
        <v>0</v>
      </c>
      <c r="P1246" s="8">
        <v>50.25</v>
      </c>
      <c r="Q1246" s="8">
        <v>204.74</v>
      </c>
      <c r="R1246" s="8">
        <v>100.5</v>
      </c>
      <c r="S1246" s="8">
        <v>104.24000000000001</v>
      </c>
      <c r="T1246" s="10">
        <v>0.50913353521539517</v>
      </c>
      <c r="U1246" s="7"/>
      <c r="V1246" s="10"/>
      <c r="W1246" s="11"/>
      <c r="X1246" s="10"/>
    </row>
    <row r="1247" spans="1:24" ht="15.6">
      <c r="A1247" s="4">
        <v>4873</v>
      </c>
      <c r="B1247" s="5">
        <v>46204</v>
      </c>
      <c r="C1247" s="1">
        <f t="shared" si="38"/>
        <v>2026</v>
      </c>
      <c r="D1247" s="1" t="str">
        <f>"Q" &amp;ROUNDUP(MONTH(SalesDataTable[[#This Row],[Order Date]])/3,0)</f>
        <v>Q3</v>
      </c>
      <c r="E1247" s="1">
        <f t="shared" si="39"/>
        <v>7</v>
      </c>
      <c r="F1247" s="1" t="str">
        <f>TEXT(SalesDataTable[[#This Row],[Order Date]],"MMM")</f>
        <v>Jul</v>
      </c>
      <c r="G1247" s="6" t="s">
        <v>37</v>
      </c>
      <c r="H1247" s="6" t="s">
        <v>64</v>
      </c>
      <c r="I1247" s="6" t="s">
        <v>19</v>
      </c>
      <c r="J1247" s="6" t="s">
        <v>30</v>
      </c>
      <c r="K1247" s="6" t="s">
        <v>21</v>
      </c>
      <c r="L1247" s="6" t="s">
        <v>47</v>
      </c>
      <c r="M1247" s="11">
        <v>1</v>
      </c>
      <c r="N1247" s="8">
        <v>102.13</v>
      </c>
      <c r="O1247" s="9">
        <v>0</v>
      </c>
      <c r="P1247" s="8">
        <v>49.17</v>
      </c>
      <c r="Q1247" s="8">
        <v>102.13</v>
      </c>
      <c r="R1247" s="8">
        <v>49.17</v>
      </c>
      <c r="S1247" s="8">
        <v>52.959999999999994</v>
      </c>
      <c r="T1247" s="10">
        <v>0.5185547831195535</v>
      </c>
      <c r="U1247" s="7"/>
      <c r="V1247" s="10"/>
      <c r="W1247" s="11"/>
      <c r="X1247" s="10"/>
    </row>
    <row r="1248" spans="1:24" ht="15.6">
      <c r="A1248" s="4">
        <v>729</v>
      </c>
      <c r="B1248" s="5">
        <v>46205</v>
      </c>
      <c r="C1248" s="1">
        <f t="shared" si="38"/>
        <v>2026</v>
      </c>
      <c r="D1248" s="1" t="str">
        <f>"Q" &amp;ROUNDUP(MONTH(SalesDataTable[[#This Row],[Order Date]])/3,0)</f>
        <v>Q3</v>
      </c>
      <c r="E1248" s="1">
        <f t="shared" si="39"/>
        <v>7</v>
      </c>
      <c r="F1248" s="1" t="str">
        <f>TEXT(SalesDataTable[[#This Row],[Order Date]],"MMM")</f>
        <v>Jul</v>
      </c>
      <c r="G1248" s="6" t="s">
        <v>28</v>
      </c>
      <c r="H1248" s="6" t="s">
        <v>29</v>
      </c>
      <c r="I1248" s="6" t="s">
        <v>19</v>
      </c>
      <c r="J1248" s="6" t="s">
        <v>20</v>
      </c>
      <c r="K1248" s="6" t="s">
        <v>31</v>
      </c>
      <c r="L1248" s="6" t="s">
        <v>65</v>
      </c>
      <c r="M1248" s="11">
        <v>1</v>
      </c>
      <c r="N1248" s="8">
        <v>161.82</v>
      </c>
      <c r="O1248" s="9">
        <v>0</v>
      </c>
      <c r="P1248" s="8">
        <v>87.15</v>
      </c>
      <c r="Q1248" s="8">
        <v>161.82</v>
      </c>
      <c r="R1248" s="8">
        <v>87.15</v>
      </c>
      <c r="S1248" s="8">
        <v>74.669999999999987</v>
      </c>
      <c r="T1248" s="10">
        <v>0.46143863552094916</v>
      </c>
      <c r="U1248" s="7"/>
      <c r="V1248" s="10"/>
      <c r="W1248" s="11"/>
      <c r="X1248" s="10"/>
    </row>
    <row r="1249" spans="1:24" ht="15.6">
      <c r="A1249" s="4">
        <v>906</v>
      </c>
      <c r="B1249" s="5">
        <v>46205</v>
      </c>
      <c r="C1249" s="1">
        <f t="shared" si="38"/>
        <v>2026</v>
      </c>
      <c r="D1249" s="1" t="str">
        <f>"Q" &amp;ROUNDUP(MONTH(SalesDataTable[[#This Row],[Order Date]])/3,0)</f>
        <v>Q3</v>
      </c>
      <c r="E1249" s="1">
        <f t="shared" si="39"/>
        <v>7</v>
      </c>
      <c r="F1249" s="1" t="str">
        <f>TEXT(SalesDataTable[[#This Row],[Order Date]],"MMM")</f>
        <v>Jul</v>
      </c>
      <c r="G1249" s="6" t="s">
        <v>37</v>
      </c>
      <c r="H1249" s="6" t="s">
        <v>50</v>
      </c>
      <c r="I1249" s="6" t="s">
        <v>19</v>
      </c>
      <c r="J1249" s="6" t="s">
        <v>30</v>
      </c>
      <c r="K1249" s="6" t="s">
        <v>21</v>
      </c>
      <c r="L1249" s="6" t="s">
        <v>22</v>
      </c>
      <c r="M1249" s="11">
        <v>2</v>
      </c>
      <c r="N1249" s="8">
        <v>83.29</v>
      </c>
      <c r="O1249" s="9">
        <v>0</v>
      </c>
      <c r="P1249" s="8">
        <v>42.45</v>
      </c>
      <c r="Q1249" s="8">
        <v>166.58</v>
      </c>
      <c r="R1249" s="8">
        <v>84.9</v>
      </c>
      <c r="S1249" s="8">
        <v>81.680000000000007</v>
      </c>
      <c r="T1249" s="10">
        <v>0.49033497418657701</v>
      </c>
      <c r="U1249" s="7"/>
      <c r="V1249" s="10"/>
      <c r="W1249" s="11"/>
      <c r="X1249" s="10"/>
    </row>
    <row r="1250" spans="1:24" ht="15.6">
      <c r="A1250" s="4">
        <v>1531</v>
      </c>
      <c r="B1250" s="5">
        <v>46205</v>
      </c>
      <c r="C1250" s="1">
        <f t="shared" si="38"/>
        <v>2026</v>
      </c>
      <c r="D1250" s="1" t="str">
        <f>"Q" &amp;ROUNDUP(MONTH(SalesDataTable[[#This Row],[Order Date]])/3,0)</f>
        <v>Q3</v>
      </c>
      <c r="E1250" s="1">
        <f t="shared" si="39"/>
        <v>7</v>
      </c>
      <c r="F1250" s="1" t="str">
        <f>TEXT(SalesDataTable[[#This Row],[Order Date]],"MMM")</f>
        <v>Jul</v>
      </c>
      <c r="G1250" s="6" t="s">
        <v>28</v>
      </c>
      <c r="H1250" s="6" t="s">
        <v>69</v>
      </c>
      <c r="I1250" s="6" t="s">
        <v>19</v>
      </c>
      <c r="J1250" s="6" t="s">
        <v>30</v>
      </c>
      <c r="K1250" s="6" t="s">
        <v>31</v>
      </c>
      <c r="L1250" s="6" t="s">
        <v>61</v>
      </c>
      <c r="M1250" s="11">
        <v>2</v>
      </c>
      <c r="N1250" s="8">
        <v>136.72999999999999</v>
      </c>
      <c r="O1250" s="9">
        <v>0</v>
      </c>
      <c r="P1250" s="8">
        <v>66.03</v>
      </c>
      <c r="Q1250" s="8">
        <v>273.45999999999998</v>
      </c>
      <c r="R1250" s="8">
        <v>132.06</v>
      </c>
      <c r="S1250" s="8">
        <v>141.39999999999998</v>
      </c>
      <c r="T1250" s="10">
        <v>0.5170774519125283</v>
      </c>
      <c r="U1250" s="7"/>
      <c r="V1250" s="10"/>
      <c r="W1250" s="11"/>
      <c r="X1250" s="10"/>
    </row>
    <row r="1251" spans="1:24" ht="15.6">
      <c r="A1251" s="4">
        <v>1683</v>
      </c>
      <c r="B1251" s="5">
        <v>46205</v>
      </c>
      <c r="C1251" s="1">
        <f t="shared" si="38"/>
        <v>2026</v>
      </c>
      <c r="D1251" s="1" t="str">
        <f>"Q" &amp;ROUNDUP(MONTH(SalesDataTable[[#This Row],[Order Date]])/3,0)</f>
        <v>Q3</v>
      </c>
      <c r="E1251" s="1">
        <f t="shared" si="39"/>
        <v>7</v>
      </c>
      <c r="F1251" s="1" t="str">
        <f>TEXT(SalesDataTable[[#This Row],[Order Date]],"MMM")</f>
        <v>Jul</v>
      </c>
      <c r="G1251" s="6" t="s">
        <v>28</v>
      </c>
      <c r="H1251" s="6" t="s">
        <v>29</v>
      </c>
      <c r="I1251" s="6" t="s">
        <v>45</v>
      </c>
      <c r="J1251" s="6" t="s">
        <v>20</v>
      </c>
      <c r="K1251" s="6" t="s">
        <v>26</v>
      </c>
      <c r="L1251" s="6" t="s">
        <v>54</v>
      </c>
      <c r="M1251" s="11">
        <v>2</v>
      </c>
      <c r="N1251" s="8">
        <v>152.44</v>
      </c>
      <c r="O1251" s="9">
        <v>0</v>
      </c>
      <c r="P1251" s="8">
        <v>81.23</v>
      </c>
      <c r="Q1251" s="8">
        <v>304.88</v>
      </c>
      <c r="R1251" s="8">
        <v>162.46</v>
      </c>
      <c r="S1251" s="8">
        <v>142.41999999999999</v>
      </c>
      <c r="T1251" s="10">
        <v>0.46713461033849379</v>
      </c>
      <c r="U1251" s="7"/>
      <c r="V1251" s="10"/>
      <c r="W1251" s="11"/>
      <c r="X1251" s="10"/>
    </row>
    <row r="1252" spans="1:24" ht="15.6">
      <c r="A1252" s="4">
        <v>2363</v>
      </c>
      <c r="B1252" s="5">
        <v>46205</v>
      </c>
      <c r="C1252" s="1">
        <f t="shared" si="38"/>
        <v>2026</v>
      </c>
      <c r="D1252" s="1" t="str">
        <f>"Q" &amp;ROUNDUP(MONTH(SalesDataTable[[#This Row],[Order Date]])/3,0)</f>
        <v>Q3</v>
      </c>
      <c r="E1252" s="1">
        <f t="shared" si="39"/>
        <v>7</v>
      </c>
      <c r="F1252" s="1" t="str">
        <f>TEXT(SalesDataTable[[#This Row],[Order Date]],"MMM")</f>
        <v>Jul</v>
      </c>
      <c r="G1252" s="6" t="s">
        <v>37</v>
      </c>
      <c r="H1252" s="6" t="s">
        <v>48</v>
      </c>
      <c r="I1252" s="6" t="s">
        <v>19</v>
      </c>
      <c r="J1252" s="6" t="s">
        <v>30</v>
      </c>
      <c r="K1252" s="6" t="s">
        <v>26</v>
      </c>
      <c r="L1252" s="6" t="s">
        <v>63</v>
      </c>
      <c r="M1252" s="11">
        <v>2</v>
      </c>
      <c r="N1252" s="8">
        <v>71.28</v>
      </c>
      <c r="O1252" s="9">
        <v>0.1</v>
      </c>
      <c r="P1252" s="8">
        <v>32.67</v>
      </c>
      <c r="Q1252" s="8">
        <v>128.304</v>
      </c>
      <c r="R1252" s="8">
        <v>65.34</v>
      </c>
      <c r="S1252" s="8">
        <v>62.963999999999999</v>
      </c>
      <c r="T1252" s="10">
        <v>0.4907407407407407</v>
      </c>
      <c r="U1252" s="7"/>
      <c r="V1252" s="10"/>
      <c r="W1252" s="11"/>
      <c r="X1252" s="10"/>
    </row>
    <row r="1253" spans="1:24" ht="15.6">
      <c r="A1253" s="4">
        <v>3858</v>
      </c>
      <c r="B1253" s="5">
        <v>46205</v>
      </c>
      <c r="C1253" s="1">
        <f t="shared" si="38"/>
        <v>2026</v>
      </c>
      <c r="D1253" s="1" t="str">
        <f>"Q" &amp;ROUNDUP(MONTH(SalesDataTable[[#This Row],[Order Date]])/3,0)</f>
        <v>Q3</v>
      </c>
      <c r="E1253" s="1">
        <f t="shared" si="39"/>
        <v>7</v>
      </c>
      <c r="F1253" s="1" t="str">
        <f>TEXT(SalesDataTable[[#This Row],[Order Date]],"MMM")</f>
        <v>Jul</v>
      </c>
      <c r="G1253" s="6" t="s">
        <v>28</v>
      </c>
      <c r="H1253" s="6" t="s">
        <v>35</v>
      </c>
      <c r="I1253" s="6" t="s">
        <v>45</v>
      </c>
      <c r="J1253" s="6" t="s">
        <v>20</v>
      </c>
      <c r="K1253" s="6" t="s">
        <v>21</v>
      </c>
      <c r="L1253" s="6" t="s">
        <v>22</v>
      </c>
      <c r="M1253" s="11">
        <v>1</v>
      </c>
      <c r="N1253" s="8">
        <v>80.290000000000006</v>
      </c>
      <c r="O1253" s="9">
        <v>0.1</v>
      </c>
      <c r="P1253" s="8">
        <v>43.47</v>
      </c>
      <c r="Q1253" s="8">
        <v>72.26100000000001</v>
      </c>
      <c r="R1253" s="8">
        <v>43.47</v>
      </c>
      <c r="S1253" s="8">
        <v>28.791000000000011</v>
      </c>
      <c r="T1253" s="10">
        <v>0.39843068875326948</v>
      </c>
      <c r="U1253" s="7"/>
      <c r="V1253" s="10"/>
      <c r="W1253" s="11"/>
      <c r="X1253" s="10"/>
    </row>
    <row r="1254" spans="1:24" ht="15.6">
      <c r="A1254" s="4">
        <v>4233</v>
      </c>
      <c r="B1254" s="5">
        <v>46205</v>
      </c>
      <c r="C1254" s="1">
        <f t="shared" si="38"/>
        <v>2026</v>
      </c>
      <c r="D1254" s="1" t="str">
        <f>"Q" &amp;ROUNDUP(MONTH(SalesDataTable[[#This Row],[Order Date]])/3,0)</f>
        <v>Q3</v>
      </c>
      <c r="E1254" s="1">
        <f t="shared" si="39"/>
        <v>7</v>
      </c>
      <c r="F1254" s="1" t="str">
        <f>TEXT(SalesDataTable[[#This Row],[Order Date]],"MMM")</f>
        <v>Jul</v>
      </c>
      <c r="G1254" s="6" t="s">
        <v>23</v>
      </c>
      <c r="H1254" s="6" t="s">
        <v>44</v>
      </c>
      <c r="I1254" s="6" t="s">
        <v>45</v>
      </c>
      <c r="J1254" s="6" t="s">
        <v>30</v>
      </c>
      <c r="K1254" s="6" t="s">
        <v>26</v>
      </c>
      <c r="L1254" s="6" t="s">
        <v>34</v>
      </c>
      <c r="M1254" s="11">
        <v>1</v>
      </c>
      <c r="N1254" s="8">
        <v>142.38</v>
      </c>
      <c r="O1254" s="9">
        <v>0.05</v>
      </c>
      <c r="P1254" s="8">
        <v>77.17</v>
      </c>
      <c r="Q1254" s="8">
        <v>135.261</v>
      </c>
      <c r="R1254" s="8">
        <v>77.17</v>
      </c>
      <c r="S1254" s="8">
        <v>58.090999999999994</v>
      </c>
      <c r="T1254" s="10">
        <v>0.42947338848596417</v>
      </c>
      <c r="U1254" s="7"/>
      <c r="V1254" s="10"/>
      <c r="W1254" s="11"/>
      <c r="X1254" s="10"/>
    </row>
    <row r="1255" spans="1:24" ht="15.6">
      <c r="A1255" s="4">
        <v>5071</v>
      </c>
      <c r="B1255" s="5">
        <v>46205</v>
      </c>
      <c r="C1255" s="1">
        <f t="shared" si="38"/>
        <v>2026</v>
      </c>
      <c r="D1255" s="1" t="str">
        <f>"Q" &amp;ROUNDUP(MONTH(SalesDataTable[[#This Row],[Order Date]])/3,0)</f>
        <v>Q3</v>
      </c>
      <c r="E1255" s="1">
        <f t="shared" si="39"/>
        <v>7</v>
      </c>
      <c r="F1255" s="1" t="str">
        <f>TEXT(SalesDataTable[[#This Row],[Order Date]],"MMM")</f>
        <v>Jul</v>
      </c>
      <c r="G1255" s="6" t="s">
        <v>37</v>
      </c>
      <c r="H1255" s="6" t="s">
        <v>48</v>
      </c>
      <c r="I1255" s="6" t="s">
        <v>19</v>
      </c>
      <c r="J1255" s="6" t="s">
        <v>30</v>
      </c>
      <c r="K1255" s="6" t="s">
        <v>26</v>
      </c>
      <c r="L1255" s="6" t="s">
        <v>27</v>
      </c>
      <c r="M1255" s="11">
        <v>3</v>
      </c>
      <c r="N1255" s="8">
        <v>91.47</v>
      </c>
      <c r="O1255" s="9">
        <v>0.05</v>
      </c>
      <c r="P1255" s="8">
        <v>45.6</v>
      </c>
      <c r="Q1255" s="8">
        <v>260.68949999999995</v>
      </c>
      <c r="R1255" s="8">
        <v>136.80000000000001</v>
      </c>
      <c r="S1255" s="8">
        <v>123.88949999999994</v>
      </c>
      <c r="T1255" s="10">
        <v>0.47523778287963253</v>
      </c>
      <c r="U1255" s="7"/>
      <c r="V1255" s="10"/>
      <c r="W1255" s="11"/>
      <c r="X1255" s="10"/>
    </row>
    <row r="1256" spans="1:24" ht="15.6">
      <c r="A1256" s="4">
        <v>5174</v>
      </c>
      <c r="B1256" s="5">
        <v>46205</v>
      </c>
      <c r="C1256" s="1">
        <f t="shared" si="38"/>
        <v>2026</v>
      </c>
      <c r="D1256" s="1" t="str">
        <f>"Q" &amp;ROUNDUP(MONTH(SalesDataTable[[#This Row],[Order Date]])/3,0)</f>
        <v>Q3</v>
      </c>
      <c r="E1256" s="1">
        <f t="shared" si="39"/>
        <v>7</v>
      </c>
      <c r="F1256" s="1" t="str">
        <f>TEXT(SalesDataTable[[#This Row],[Order Date]],"MMM")</f>
        <v>Jul</v>
      </c>
      <c r="G1256" s="6" t="s">
        <v>23</v>
      </c>
      <c r="H1256" s="6" t="s">
        <v>58</v>
      </c>
      <c r="I1256" s="6" t="s">
        <v>36</v>
      </c>
      <c r="J1256" s="6" t="s">
        <v>30</v>
      </c>
      <c r="K1256" s="6" t="s">
        <v>31</v>
      </c>
      <c r="L1256" s="6" t="s">
        <v>49</v>
      </c>
      <c r="M1256" s="11">
        <v>1</v>
      </c>
      <c r="N1256" s="8">
        <v>45.92</v>
      </c>
      <c r="O1256" s="9">
        <v>0.05</v>
      </c>
      <c r="P1256" s="8">
        <v>17.91</v>
      </c>
      <c r="Q1256" s="8">
        <v>43.624000000000002</v>
      </c>
      <c r="R1256" s="8">
        <v>17.91</v>
      </c>
      <c r="S1256" s="8">
        <v>25.714000000000002</v>
      </c>
      <c r="T1256" s="10">
        <v>0.58944617641665142</v>
      </c>
      <c r="U1256" s="7"/>
      <c r="V1256" s="10"/>
      <c r="W1256" s="11"/>
      <c r="X1256" s="10"/>
    </row>
    <row r="1257" spans="1:24" ht="15.6">
      <c r="A1257" s="4">
        <v>727</v>
      </c>
      <c r="B1257" s="5">
        <v>46206</v>
      </c>
      <c r="C1257" s="1">
        <f t="shared" si="38"/>
        <v>2026</v>
      </c>
      <c r="D1257" s="1" t="str">
        <f>"Q" &amp;ROUNDUP(MONTH(SalesDataTable[[#This Row],[Order Date]])/3,0)</f>
        <v>Q3</v>
      </c>
      <c r="E1257" s="1">
        <f t="shared" si="39"/>
        <v>7</v>
      </c>
      <c r="F1257" s="1" t="str">
        <f>TEXT(SalesDataTable[[#This Row],[Order Date]],"MMM")</f>
        <v>Jul</v>
      </c>
      <c r="G1257" s="6" t="s">
        <v>37</v>
      </c>
      <c r="H1257" s="6" t="s">
        <v>38</v>
      </c>
      <c r="I1257" s="6" t="s">
        <v>36</v>
      </c>
      <c r="J1257" s="6" t="s">
        <v>30</v>
      </c>
      <c r="K1257" s="6" t="s">
        <v>51</v>
      </c>
      <c r="L1257" s="6" t="s">
        <v>59</v>
      </c>
      <c r="M1257" s="11">
        <v>1</v>
      </c>
      <c r="N1257" s="8">
        <v>36.01</v>
      </c>
      <c r="O1257" s="9">
        <v>0</v>
      </c>
      <c r="P1257" s="8">
        <v>14.11</v>
      </c>
      <c r="Q1257" s="8">
        <v>36.01</v>
      </c>
      <c r="R1257" s="8">
        <v>14.11</v>
      </c>
      <c r="S1257" s="8">
        <v>21.9</v>
      </c>
      <c r="T1257" s="10">
        <v>0.60816439877811723</v>
      </c>
      <c r="U1257" s="7"/>
      <c r="V1257" s="10"/>
      <c r="W1257" s="11"/>
      <c r="X1257" s="10"/>
    </row>
    <row r="1258" spans="1:24" ht="15.6">
      <c r="A1258" s="4">
        <v>1546</v>
      </c>
      <c r="B1258" s="5">
        <v>46206</v>
      </c>
      <c r="C1258" s="1">
        <f t="shared" si="38"/>
        <v>2026</v>
      </c>
      <c r="D1258" s="1" t="str">
        <f>"Q" &amp;ROUNDUP(MONTH(SalesDataTable[[#This Row],[Order Date]])/3,0)</f>
        <v>Q3</v>
      </c>
      <c r="E1258" s="1">
        <f t="shared" si="39"/>
        <v>7</v>
      </c>
      <c r="F1258" s="1" t="str">
        <f>TEXT(SalesDataTable[[#This Row],[Order Date]],"MMM")</f>
        <v>Jul</v>
      </c>
      <c r="G1258" s="6" t="s">
        <v>37</v>
      </c>
      <c r="H1258" s="6" t="s">
        <v>64</v>
      </c>
      <c r="I1258" s="6" t="s">
        <v>19</v>
      </c>
      <c r="J1258" s="6" t="s">
        <v>33</v>
      </c>
      <c r="K1258" s="6" t="s">
        <v>31</v>
      </c>
      <c r="L1258" s="6" t="s">
        <v>65</v>
      </c>
      <c r="M1258" s="11">
        <v>1</v>
      </c>
      <c r="N1258" s="8">
        <v>165.8</v>
      </c>
      <c r="O1258" s="9">
        <v>0.1</v>
      </c>
      <c r="P1258" s="8">
        <v>88.32</v>
      </c>
      <c r="Q1258" s="8">
        <v>149.22000000000003</v>
      </c>
      <c r="R1258" s="8">
        <v>88.32</v>
      </c>
      <c r="S1258" s="8">
        <v>60.900000000000034</v>
      </c>
      <c r="T1258" s="10">
        <v>0.40812223562525146</v>
      </c>
      <c r="U1258" s="7"/>
      <c r="V1258" s="10"/>
      <c r="W1258" s="11"/>
      <c r="X1258" s="10"/>
    </row>
    <row r="1259" spans="1:24" ht="15.6">
      <c r="A1259" s="4">
        <v>3610</v>
      </c>
      <c r="B1259" s="5">
        <v>46206</v>
      </c>
      <c r="C1259" s="1">
        <f t="shared" si="38"/>
        <v>2026</v>
      </c>
      <c r="D1259" s="1" t="str">
        <f>"Q" &amp;ROUNDUP(MONTH(SalesDataTable[[#This Row],[Order Date]])/3,0)</f>
        <v>Q3</v>
      </c>
      <c r="E1259" s="1">
        <f t="shared" si="39"/>
        <v>7</v>
      </c>
      <c r="F1259" s="1" t="str">
        <f>TEXT(SalesDataTable[[#This Row],[Order Date]],"MMM")</f>
        <v>Jul</v>
      </c>
      <c r="G1259" s="6" t="s">
        <v>28</v>
      </c>
      <c r="H1259" s="6" t="s">
        <v>29</v>
      </c>
      <c r="I1259" s="6" t="s">
        <v>25</v>
      </c>
      <c r="J1259" s="6" t="s">
        <v>33</v>
      </c>
      <c r="K1259" s="6" t="s">
        <v>51</v>
      </c>
      <c r="L1259" s="6" t="s">
        <v>52</v>
      </c>
      <c r="M1259" s="11">
        <v>5</v>
      </c>
      <c r="N1259" s="8">
        <v>40.36</v>
      </c>
      <c r="O1259" s="9">
        <v>0.15</v>
      </c>
      <c r="P1259" s="8">
        <v>14.57</v>
      </c>
      <c r="Q1259" s="8">
        <v>171.53</v>
      </c>
      <c r="R1259" s="8">
        <v>72.849999999999994</v>
      </c>
      <c r="S1259" s="8">
        <v>98.68</v>
      </c>
      <c r="T1259" s="10">
        <v>0.57529295167026184</v>
      </c>
      <c r="U1259" s="7"/>
      <c r="V1259" s="10"/>
      <c r="W1259" s="11"/>
      <c r="X1259" s="10"/>
    </row>
    <row r="1260" spans="1:24" ht="15.6">
      <c r="A1260" s="4">
        <v>3931</v>
      </c>
      <c r="B1260" s="5">
        <v>46206</v>
      </c>
      <c r="C1260" s="1">
        <f t="shared" si="38"/>
        <v>2026</v>
      </c>
      <c r="D1260" s="1" t="str">
        <f>"Q" &amp;ROUNDUP(MONTH(SalesDataTable[[#This Row],[Order Date]])/3,0)</f>
        <v>Q3</v>
      </c>
      <c r="E1260" s="1">
        <f t="shared" si="39"/>
        <v>7</v>
      </c>
      <c r="F1260" s="1" t="str">
        <f>TEXT(SalesDataTable[[#This Row],[Order Date]],"MMM")</f>
        <v>Jul</v>
      </c>
      <c r="G1260" s="6" t="s">
        <v>28</v>
      </c>
      <c r="H1260" s="6" t="s">
        <v>69</v>
      </c>
      <c r="I1260" s="6" t="s">
        <v>25</v>
      </c>
      <c r="J1260" s="6" t="s">
        <v>33</v>
      </c>
      <c r="K1260" s="6" t="s">
        <v>26</v>
      </c>
      <c r="L1260" s="6" t="s">
        <v>34</v>
      </c>
      <c r="M1260" s="11">
        <v>12</v>
      </c>
      <c r="N1260" s="8">
        <v>143.77000000000001</v>
      </c>
      <c r="O1260" s="9">
        <v>0.1</v>
      </c>
      <c r="P1260" s="8">
        <v>81.680000000000007</v>
      </c>
      <c r="Q1260" s="8">
        <v>1552.7160000000003</v>
      </c>
      <c r="R1260" s="8">
        <v>980.16000000000008</v>
      </c>
      <c r="S1260" s="8">
        <v>572.55600000000027</v>
      </c>
      <c r="T1260" s="10">
        <v>0.3687448316369511</v>
      </c>
      <c r="U1260" s="7"/>
      <c r="V1260" s="10"/>
      <c r="W1260" s="11"/>
      <c r="X1260" s="10"/>
    </row>
    <row r="1261" spans="1:24" ht="15.6">
      <c r="A1261" s="4">
        <v>3942</v>
      </c>
      <c r="B1261" s="5">
        <v>46206</v>
      </c>
      <c r="C1261" s="1">
        <f t="shared" si="38"/>
        <v>2026</v>
      </c>
      <c r="D1261" s="1" t="str">
        <f>"Q" &amp;ROUNDUP(MONTH(SalesDataTable[[#This Row],[Order Date]])/3,0)</f>
        <v>Q3</v>
      </c>
      <c r="E1261" s="1">
        <f t="shared" si="39"/>
        <v>7</v>
      </c>
      <c r="F1261" s="1" t="str">
        <f>TEXT(SalesDataTable[[#This Row],[Order Date]],"MMM")</f>
        <v>Jul</v>
      </c>
      <c r="G1261" s="6" t="s">
        <v>23</v>
      </c>
      <c r="H1261" s="6" t="s">
        <v>60</v>
      </c>
      <c r="I1261" s="6" t="s">
        <v>19</v>
      </c>
      <c r="J1261" s="6" t="s">
        <v>30</v>
      </c>
      <c r="K1261" s="6" t="s">
        <v>26</v>
      </c>
      <c r="L1261" s="6" t="s">
        <v>63</v>
      </c>
      <c r="M1261" s="11">
        <v>2</v>
      </c>
      <c r="N1261" s="8">
        <v>70.5</v>
      </c>
      <c r="O1261" s="9">
        <v>0</v>
      </c>
      <c r="P1261" s="8">
        <v>32.51</v>
      </c>
      <c r="Q1261" s="8">
        <v>141</v>
      </c>
      <c r="R1261" s="8">
        <v>65.02</v>
      </c>
      <c r="S1261" s="8">
        <v>75.98</v>
      </c>
      <c r="T1261" s="10">
        <v>0.53886524822695037</v>
      </c>
      <c r="U1261" s="7"/>
      <c r="V1261" s="10"/>
      <c r="W1261" s="11"/>
      <c r="X1261" s="10"/>
    </row>
    <row r="1262" spans="1:24" ht="15.6">
      <c r="A1262" s="4">
        <v>4165</v>
      </c>
      <c r="B1262" s="5">
        <v>46206</v>
      </c>
      <c r="C1262" s="1">
        <f t="shared" si="38"/>
        <v>2026</v>
      </c>
      <c r="D1262" s="1" t="str">
        <f>"Q" &amp;ROUNDUP(MONTH(SalesDataTable[[#This Row],[Order Date]])/3,0)</f>
        <v>Q3</v>
      </c>
      <c r="E1262" s="1">
        <f t="shared" si="39"/>
        <v>7</v>
      </c>
      <c r="F1262" s="1" t="str">
        <f>TEXT(SalesDataTable[[#This Row],[Order Date]],"MMM")</f>
        <v>Jul</v>
      </c>
      <c r="G1262" s="6" t="s">
        <v>23</v>
      </c>
      <c r="H1262" s="6" t="s">
        <v>66</v>
      </c>
      <c r="I1262" s="6" t="s">
        <v>19</v>
      </c>
      <c r="J1262" s="6" t="s">
        <v>30</v>
      </c>
      <c r="K1262" s="6" t="s">
        <v>26</v>
      </c>
      <c r="L1262" s="6" t="s">
        <v>54</v>
      </c>
      <c r="M1262" s="11">
        <v>2</v>
      </c>
      <c r="N1262" s="8">
        <v>152.88999999999999</v>
      </c>
      <c r="O1262" s="9">
        <v>0</v>
      </c>
      <c r="P1262" s="8">
        <v>81.34</v>
      </c>
      <c r="Q1262" s="8">
        <v>305.77999999999997</v>
      </c>
      <c r="R1262" s="8">
        <v>162.68</v>
      </c>
      <c r="S1262" s="8">
        <v>143.09999999999997</v>
      </c>
      <c r="T1262" s="10">
        <v>0.46798351756164558</v>
      </c>
      <c r="U1262" s="7"/>
      <c r="V1262" s="10"/>
      <c r="W1262" s="11"/>
      <c r="X1262" s="10"/>
    </row>
    <row r="1263" spans="1:24" ht="15.6">
      <c r="A1263" s="4">
        <v>1149</v>
      </c>
      <c r="B1263" s="5">
        <v>46207</v>
      </c>
      <c r="C1263" s="1">
        <f t="shared" si="38"/>
        <v>2026</v>
      </c>
      <c r="D1263" s="1" t="str">
        <f>"Q" &amp;ROUNDUP(MONTH(SalesDataTable[[#This Row],[Order Date]])/3,0)</f>
        <v>Q3</v>
      </c>
      <c r="E1263" s="1">
        <f t="shared" si="39"/>
        <v>7</v>
      </c>
      <c r="F1263" s="1" t="str">
        <f>TEXT(SalesDataTable[[#This Row],[Order Date]],"MMM")</f>
        <v>Jul</v>
      </c>
      <c r="G1263" s="6" t="s">
        <v>17</v>
      </c>
      <c r="H1263" s="6" t="s">
        <v>67</v>
      </c>
      <c r="I1263" s="6" t="s">
        <v>19</v>
      </c>
      <c r="J1263" s="6" t="s">
        <v>30</v>
      </c>
      <c r="K1263" s="6" t="s">
        <v>21</v>
      </c>
      <c r="L1263" s="6" t="s">
        <v>22</v>
      </c>
      <c r="M1263" s="11">
        <v>2</v>
      </c>
      <c r="N1263" s="8">
        <v>81.900000000000006</v>
      </c>
      <c r="O1263" s="9">
        <v>0</v>
      </c>
      <c r="P1263" s="8">
        <v>42.61</v>
      </c>
      <c r="Q1263" s="8">
        <v>163.80000000000001</v>
      </c>
      <c r="R1263" s="8">
        <v>85.22</v>
      </c>
      <c r="S1263" s="8">
        <v>78.580000000000013</v>
      </c>
      <c r="T1263" s="10">
        <v>0.47973137973137975</v>
      </c>
      <c r="U1263" s="7"/>
      <c r="V1263" s="10"/>
      <c r="W1263" s="11"/>
      <c r="X1263" s="10"/>
    </row>
    <row r="1264" spans="1:24" ht="15.6">
      <c r="A1264" s="4">
        <v>1310</v>
      </c>
      <c r="B1264" s="5">
        <v>46207</v>
      </c>
      <c r="C1264" s="1">
        <f t="shared" si="38"/>
        <v>2026</v>
      </c>
      <c r="D1264" s="1" t="str">
        <f>"Q" &amp;ROUNDUP(MONTH(SalesDataTable[[#This Row],[Order Date]])/3,0)</f>
        <v>Q3</v>
      </c>
      <c r="E1264" s="1">
        <f t="shared" si="39"/>
        <v>7</v>
      </c>
      <c r="F1264" s="1" t="str">
        <f>TEXT(SalesDataTable[[#This Row],[Order Date]],"MMM")</f>
        <v>Jul</v>
      </c>
      <c r="G1264" s="6" t="s">
        <v>28</v>
      </c>
      <c r="H1264" s="6" t="s">
        <v>56</v>
      </c>
      <c r="I1264" s="6" t="s">
        <v>36</v>
      </c>
      <c r="J1264" s="6" t="s">
        <v>30</v>
      </c>
      <c r="K1264" s="6" t="s">
        <v>21</v>
      </c>
      <c r="L1264" s="6" t="s">
        <v>47</v>
      </c>
      <c r="M1264" s="11">
        <v>1</v>
      </c>
      <c r="N1264" s="8">
        <v>103.58</v>
      </c>
      <c r="O1264" s="9">
        <v>0</v>
      </c>
      <c r="P1264" s="8">
        <v>51.94</v>
      </c>
      <c r="Q1264" s="8">
        <v>103.58</v>
      </c>
      <c r="R1264" s="8">
        <v>51.94</v>
      </c>
      <c r="S1264" s="8">
        <v>51.64</v>
      </c>
      <c r="T1264" s="10">
        <v>0.49855184398532537</v>
      </c>
      <c r="U1264" s="7"/>
      <c r="V1264" s="10"/>
      <c r="W1264" s="11"/>
      <c r="X1264" s="10"/>
    </row>
    <row r="1265" spans="1:24" ht="15.6">
      <c r="A1265" s="4">
        <v>2352</v>
      </c>
      <c r="B1265" s="5">
        <v>46207</v>
      </c>
      <c r="C1265" s="1">
        <f t="shared" si="38"/>
        <v>2026</v>
      </c>
      <c r="D1265" s="1" t="str">
        <f>"Q" &amp;ROUNDUP(MONTH(SalesDataTable[[#This Row],[Order Date]])/3,0)</f>
        <v>Q3</v>
      </c>
      <c r="E1265" s="1">
        <f t="shared" si="39"/>
        <v>7</v>
      </c>
      <c r="F1265" s="1" t="str">
        <f>TEXT(SalesDataTable[[#This Row],[Order Date]],"MMM")</f>
        <v>Jul</v>
      </c>
      <c r="G1265" s="6" t="s">
        <v>28</v>
      </c>
      <c r="H1265" s="6" t="s">
        <v>35</v>
      </c>
      <c r="I1265" s="6" t="s">
        <v>25</v>
      </c>
      <c r="J1265" s="6" t="s">
        <v>20</v>
      </c>
      <c r="K1265" s="6" t="s">
        <v>26</v>
      </c>
      <c r="L1265" s="6" t="s">
        <v>63</v>
      </c>
      <c r="M1265" s="11">
        <v>4</v>
      </c>
      <c r="N1265" s="8">
        <v>69.7</v>
      </c>
      <c r="O1265" s="9">
        <v>0.1</v>
      </c>
      <c r="P1265" s="8">
        <v>32.799999999999997</v>
      </c>
      <c r="Q1265" s="8">
        <v>250.92000000000002</v>
      </c>
      <c r="R1265" s="8">
        <v>131.19999999999999</v>
      </c>
      <c r="S1265" s="8">
        <v>119.72000000000003</v>
      </c>
      <c r="T1265" s="10">
        <v>0.47712418300653603</v>
      </c>
      <c r="U1265" s="7"/>
      <c r="V1265" s="10"/>
      <c r="W1265" s="11"/>
      <c r="X1265" s="10"/>
    </row>
    <row r="1266" spans="1:24" ht="15.6">
      <c r="A1266" s="4">
        <v>2547</v>
      </c>
      <c r="B1266" s="5">
        <v>46207</v>
      </c>
      <c r="C1266" s="1">
        <f t="shared" si="38"/>
        <v>2026</v>
      </c>
      <c r="D1266" s="1" t="str">
        <f>"Q" &amp;ROUNDUP(MONTH(SalesDataTable[[#This Row],[Order Date]])/3,0)</f>
        <v>Q3</v>
      </c>
      <c r="E1266" s="1">
        <f t="shared" si="39"/>
        <v>7</v>
      </c>
      <c r="F1266" s="1" t="str">
        <f>TEXT(SalesDataTable[[#This Row],[Order Date]],"MMM")</f>
        <v>Jul</v>
      </c>
      <c r="G1266" s="6" t="s">
        <v>23</v>
      </c>
      <c r="H1266" s="6" t="s">
        <v>60</v>
      </c>
      <c r="I1266" s="6" t="s">
        <v>19</v>
      </c>
      <c r="J1266" s="6" t="s">
        <v>33</v>
      </c>
      <c r="K1266" s="6" t="s">
        <v>51</v>
      </c>
      <c r="L1266" s="6" t="s">
        <v>52</v>
      </c>
      <c r="M1266" s="11">
        <v>1</v>
      </c>
      <c r="N1266" s="8">
        <v>40.549999999999997</v>
      </c>
      <c r="O1266" s="9">
        <v>0.05</v>
      </c>
      <c r="P1266" s="8">
        <v>14.44</v>
      </c>
      <c r="Q1266" s="8">
        <v>38.522499999999994</v>
      </c>
      <c r="R1266" s="8">
        <v>14.44</v>
      </c>
      <c r="S1266" s="8">
        <v>24.082499999999996</v>
      </c>
      <c r="T1266" s="10">
        <v>0.62515413070283599</v>
      </c>
      <c r="U1266" s="7"/>
      <c r="V1266" s="10"/>
      <c r="W1266" s="11"/>
      <c r="X1266" s="10"/>
    </row>
    <row r="1267" spans="1:24" ht="15.6">
      <c r="A1267" s="4">
        <v>2720</v>
      </c>
      <c r="B1267" s="5">
        <v>46207</v>
      </c>
      <c r="C1267" s="1">
        <f t="shared" si="38"/>
        <v>2026</v>
      </c>
      <c r="D1267" s="1" t="str">
        <f>"Q" &amp;ROUNDUP(MONTH(SalesDataTable[[#This Row],[Order Date]])/3,0)</f>
        <v>Q3</v>
      </c>
      <c r="E1267" s="1">
        <f t="shared" si="39"/>
        <v>7</v>
      </c>
      <c r="F1267" s="1" t="str">
        <f>TEXT(SalesDataTable[[#This Row],[Order Date]],"MMM")</f>
        <v>Jul</v>
      </c>
      <c r="G1267" s="6" t="s">
        <v>37</v>
      </c>
      <c r="H1267" s="6" t="s">
        <v>50</v>
      </c>
      <c r="I1267" s="6" t="s">
        <v>19</v>
      </c>
      <c r="J1267" s="6" t="s">
        <v>30</v>
      </c>
      <c r="K1267" s="6" t="s">
        <v>26</v>
      </c>
      <c r="L1267" s="6" t="s">
        <v>34</v>
      </c>
      <c r="M1267" s="11">
        <v>2</v>
      </c>
      <c r="N1267" s="8">
        <v>145.88999999999999</v>
      </c>
      <c r="O1267" s="9">
        <v>0</v>
      </c>
      <c r="P1267" s="8">
        <v>80.709999999999994</v>
      </c>
      <c r="Q1267" s="8">
        <v>291.77999999999997</v>
      </c>
      <c r="R1267" s="8">
        <v>161.41999999999999</v>
      </c>
      <c r="S1267" s="8">
        <v>130.35999999999999</v>
      </c>
      <c r="T1267" s="10">
        <v>0.4467749674412228</v>
      </c>
      <c r="U1267" s="7"/>
      <c r="V1267" s="10"/>
      <c r="W1267" s="11"/>
      <c r="X1267" s="10"/>
    </row>
    <row r="1268" spans="1:24" ht="15.6">
      <c r="A1268" s="4">
        <v>3591</v>
      </c>
      <c r="B1268" s="5">
        <v>46207</v>
      </c>
      <c r="C1268" s="1">
        <f t="shared" si="38"/>
        <v>2026</v>
      </c>
      <c r="D1268" s="1" t="str">
        <f>"Q" &amp;ROUNDUP(MONTH(SalesDataTable[[#This Row],[Order Date]])/3,0)</f>
        <v>Q3</v>
      </c>
      <c r="E1268" s="1">
        <f t="shared" si="39"/>
        <v>7</v>
      </c>
      <c r="F1268" s="1" t="str">
        <f>TEXT(SalesDataTable[[#This Row],[Order Date]],"MMM")</f>
        <v>Jul</v>
      </c>
      <c r="G1268" s="6" t="s">
        <v>37</v>
      </c>
      <c r="H1268" s="6" t="s">
        <v>64</v>
      </c>
      <c r="I1268" s="6" t="s">
        <v>19</v>
      </c>
      <c r="J1268" s="6" t="s">
        <v>20</v>
      </c>
      <c r="K1268" s="6" t="s">
        <v>31</v>
      </c>
      <c r="L1268" s="6" t="s">
        <v>65</v>
      </c>
      <c r="M1268" s="11">
        <v>1</v>
      </c>
      <c r="N1268" s="8">
        <v>163.25</v>
      </c>
      <c r="O1268" s="9">
        <v>0</v>
      </c>
      <c r="P1268" s="8">
        <v>89.71</v>
      </c>
      <c r="Q1268" s="8">
        <v>163.25</v>
      </c>
      <c r="R1268" s="8">
        <v>89.71</v>
      </c>
      <c r="S1268" s="8">
        <v>73.540000000000006</v>
      </c>
      <c r="T1268" s="10">
        <v>0.45047473200612559</v>
      </c>
      <c r="U1268" s="7"/>
      <c r="V1268" s="10"/>
      <c r="W1268" s="11"/>
      <c r="X1268" s="10"/>
    </row>
    <row r="1269" spans="1:24" ht="15.6">
      <c r="A1269" s="4">
        <v>3819</v>
      </c>
      <c r="B1269" s="5">
        <v>46207</v>
      </c>
      <c r="C1269" s="1">
        <f t="shared" si="38"/>
        <v>2026</v>
      </c>
      <c r="D1269" s="1" t="str">
        <f>"Q" &amp;ROUNDUP(MONTH(SalesDataTable[[#This Row],[Order Date]])/3,0)</f>
        <v>Q3</v>
      </c>
      <c r="E1269" s="1">
        <f t="shared" si="39"/>
        <v>7</v>
      </c>
      <c r="F1269" s="1" t="str">
        <f>TEXT(SalesDataTable[[#This Row],[Order Date]],"MMM")</f>
        <v>Jul</v>
      </c>
      <c r="G1269" s="6" t="s">
        <v>23</v>
      </c>
      <c r="H1269" s="6" t="s">
        <v>24</v>
      </c>
      <c r="I1269" s="6" t="s">
        <v>19</v>
      </c>
      <c r="J1269" s="6" t="s">
        <v>20</v>
      </c>
      <c r="K1269" s="6" t="s">
        <v>51</v>
      </c>
      <c r="L1269" s="6" t="s">
        <v>52</v>
      </c>
      <c r="M1269" s="11">
        <v>1</v>
      </c>
      <c r="N1269" s="8">
        <v>40.39</v>
      </c>
      <c r="O1269" s="9">
        <v>0.1</v>
      </c>
      <c r="P1269" s="8">
        <v>14.38</v>
      </c>
      <c r="Q1269" s="8">
        <v>36.350999999999999</v>
      </c>
      <c r="R1269" s="8">
        <v>14.38</v>
      </c>
      <c r="S1269" s="8">
        <v>21.970999999999997</v>
      </c>
      <c r="T1269" s="10">
        <v>0.60441253335534095</v>
      </c>
      <c r="U1269" s="7"/>
      <c r="V1269" s="10"/>
      <c r="W1269" s="11"/>
      <c r="X1269" s="10"/>
    </row>
    <row r="1270" spans="1:24" ht="15.6">
      <c r="A1270" s="4">
        <v>4869</v>
      </c>
      <c r="B1270" s="5">
        <v>46207</v>
      </c>
      <c r="C1270" s="1">
        <f t="shared" si="38"/>
        <v>2026</v>
      </c>
      <c r="D1270" s="1" t="str">
        <f>"Q" &amp;ROUNDUP(MONTH(SalesDataTable[[#This Row],[Order Date]])/3,0)</f>
        <v>Q3</v>
      </c>
      <c r="E1270" s="1">
        <f t="shared" si="39"/>
        <v>7</v>
      </c>
      <c r="F1270" s="1" t="str">
        <f>TEXT(SalesDataTable[[#This Row],[Order Date]],"MMM")</f>
        <v>Jul</v>
      </c>
      <c r="G1270" s="6" t="s">
        <v>17</v>
      </c>
      <c r="H1270" s="6" t="s">
        <v>67</v>
      </c>
      <c r="I1270" s="6" t="s">
        <v>36</v>
      </c>
      <c r="J1270" s="6" t="s">
        <v>20</v>
      </c>
      <c r="K1270" s="6" t="s">
        <v>40</v>
      </c>
      <c r="L1270" s="6" t="s">
        <v>46</v>
      </c>
      <c r="M1270" s="11">
        <v>1</v>
      </c>
      <c r="N1270" s="8">
        <v>200.22</v>
      </c>
      <c r="O1270" s="9">
        <v>0</v>
      </c>
      <c r="P1270" s="8">
        <v>104.38</v>
      </c>
      <c r="Q1270" s="8">
        <v>200.22</v>
      </c>
      <c r="R1270" s="8">
        <v>104.38</v>
      </c>
      <c r="S1270" s="8">
        <v>95.84</v>
      </c>
      <c r="T1270" s="10">
        <v>0.47867345919488563</v>
      </c>
      <c r="U1270" s="7"/>
      <c r="V1270" s="10"/>
      <c r="W1270" s="11"/>
      <c r="X1270" s="10"/>
    </row>
    <row r="1271" spans="1:24" ht="15.6">
      <c r="A1271" s="4">
        <v>4940</v>
      </c>
      <c r="B1271" s="5">
        <v>46207</v>
      </c>
      <c r="C1271" s="1">
        <f t="shared" si="38"/>
        <v>2026</v>
      </c>
      <c r="D1271" s="1" t="str">
        <f>"Q" &amp;ROUNDUP(MONTH(SalesDataTable[[#This Row],[Order Date]])/3,0)</f>
        <v>Q3</v>
      </c>
      <c r="E1271" s="1">
        <f t="shared" si="39"/>
        <v>7</v>
      </c>
      <c r="F1271" s="1" t="str">
        <f>TEXT(SalesDataTable[[#This Row],[Order Date]],"MMM")</f>
        <v>Jul</v>
      </c>
      <c r="G1271" s="6" t="s">
        <v>23</v>
      </c>
      <c r="H1271" s="6" t="s">
        <v>44</v>
      </c>
      <c r="I1271" s="6" t="s">
        <v>19</v>
      </c>
      <c r="J1271" s="6" t="s">
        <v>20</v>
      </c>
      <c r="K1271" s="6" t="s">
        <v>31</v>
      </c>
      <c r="L1271" s="6" t="s">
        <v>65</v>
      </c>
      <c r="M1271" s="11">
        <v>1</v>
      </c>
      <c r="N1271" s="8">
        <v>164.78</v>
      </c>
      <c r="O1271" s="9">
        <v>0.1</v>
      </c>
      <c r="P1271" s="8">
        <v>88.72</v>
      </c>
      <c r="Q1271" s="8">
        <v>148.30199999999999</v>
      </c>
      <c r="R1271" s="8">
        <v>88.72</v>
      </c>
      <c r="S1271" s="8">
        <v>59.581999999999994</v>
      </c>
      <c r="T1271" s="10">
        <v>0.4017612709201494</v>
      </c>
      <c r="U1271" s="7"/>
      <c r="V1271" s="10"/>
      <c r="W1271" s="11"/>
      <c r="X1271" s="10"/>
    </row>
    <row r="1272" spans="1:24" ht="15.6">
      <c r="A1272" s="4">
        <v>5164</v>
      </c>
      <c r="B1272" s="5">
        <v>46207</v>
      </c>
      <c r="C1272" s="1">
        <f t="shared" si="38"/>
        <v>2026</v>
      </c>
      <c r="D1272" s="1" t="str">
        <f>"Q" &amp;ROUNDUP(MONTH(SalesDataTable[[#This Row],[Order Date]])/3,0)</f>
        <v>Q3</v>
      </c>
      <c r="E1272" s="1">
        <f t="shared" si="39"/>
        <v>7</v>
      </c>
      <c r="F1272" s="1" t="str">
        <f>TEXT(SalesDataTable[[#This Row],[Order Date]],"MMM")</f>
        <v>Jul</v>
      </c>
      <c r="G1272" s="6" t="s">
        <v>23</v>
      </c>
      <c r="H1272" s="6" t="s">
        <v>66</v>
      </c>
      <c r="I1272" s="6" t="s">
        <v>19</v>
      </c>
      <c r="J1272" s="6" t="s">
        <v>20</v>
      </c>
      <c r="K1272" s="6" t="s">
        <v>26</v>
      </c>
      <c r="L1272" s="6" t="s">
        <v>34</v>
      </c>
      <c r="M1272" s="11">
        <v>4</v>
      </c>
      <c r="N1272" s="8">
        <v>142.86000000000001</v>
      </c>
      <c r="O1272" s="9">
        <v>0</v>
      </c>
      <c r="P1272" s="8">
        <v>81.62</v>
      </c>
      <c r="Q1272" s="8">
        <v>571.44000000000005</v>
      </c>
      <c r="R1272" s="8">
        <v>326.48</v>
      </c>
      <c r="S1272" s="8">
        <v>244.96000000000004</v>
      </c>
      <c r="T1272" s="10">
        <v>0.42867142657146862</v>
      </c>
      <c r="U1272" s="7"/>
      <c r="V1272" s="10"/>
      <c r="W1272" s="11"/>
      <c r="X1272" s="10"/>
    </row>
    <row r="1273" spans="1:24" ht="15.6">
      <c r="A1273" s="4">
        <v>659</v>
      </c>
      <c r="B1273" s="5">
        <v>46208</v>
      </c>
      <c r="C1273" s="1">
        <f t="shared" si="38"/>
        <v>2026</v>
      </c>
      <c r="D1273" s="1" t="str">
        <f>"Q" &amp;ROUNDUP(MONTH(SalesDataTable[[#This Row],[Order Date]])/3,0)</f>
        <v>Q3</v>
      </c>
      <c r="E1273" s="1">
        <f t="shared" si="39"/>
        <v>7</v>
      </c>
      <c r="F1273" s="1" t="str">
        <f>TEXT(SalesDataTable[[#This Row],[Order Date]],"MMM")</f>
        <v>Jul</v>
      </c>
      <c r="G1273" s="6" t="s">
        <v>37</v>
      </c>
      <c r="H1273" s="6" t="s">
        <v>64</v>
      </c>
      <c r="I1273" s="6" t="s">
        <v>45</v>
      </c>
      <c r="J1273" s="6" t="s">
        <v>33</v>
      </c>
      <c r="K1273" s="6" t="s">
        <v>21</v>
      </c>
      <c r="L1273" s="6" t="s">
        <v>43</v>
      </c>
      <c r="M1273" s="11">
        <v>1</v>
      </c>
      <c r="N1273" s="8">
        <v>41.18</v>
      </c>
      <c r="O1273" s="9">
        <v>0</v>
      </c>
      <c r="P1273" s="8">
        <v>16.25</v>
      </c>
      <c r="Q1273" s="8">
        <v>41.18</v>
      </c>
      <c r="R1273" s="8">
        <v>16.25</v>
      </c>
      <c r="S1273" s="8">
        <v>24.93</v>
      </c>
      <c r="T1273" s="10">
        <v>0.6053909664885867</v>
      </c>
      <c r="U1273" s="7"/>
      <c r="V1273" s="10"/>
      <c r="W1273" s="11"/>
      <c r="X1273" s="10"/>
    </row>
    <row r="1274" spans="1:24" ht="15.6">
      <c r="A1274" s="4">
        <v>969</v>
      </c>
      <c r="B1274" s="5">
        <v>46208</v>
      </c>
      <c r="C1274" s="1">
        <f t="shared" si="38"/>
        <v>2026</v>
      </c>
      <c r="D1274" s="1" t="str">
        <f>"Q" &amp;ROUNDUP(MONTH(SalesDataTable[[#This Row],[Order Date]])/3,0)</f>
        <v>Q3</v>
      </c>
      <c r="E1274" s="1">
        <f t="shared" si="39"/>
        <v>7</v>
      </c>
      <c r="F1274" s="1" t="str">
        <f>TEXT(SalesDataTable[[#This Row],[Order Date]],"MMM")</f>
        <v>Jul</v>
      </c>
      <c r="G1274" s="6" t="s">
        <v>23</v>
      </c>
      <c r="H1274" s="6" t="s">
        <v>58</v>
      </c>
      <c r="I1274" s="6" t="s">
        <v>25</v>
      </c>
      <c r="J1274" s="6" t="s">
        <v>33</v>
      </c>
      <c r="K1274" s="6" t="s">
        <v>51</v>
      </c>
      <c r="L1274" s="6" t="s">
        <v>59</v>
      </c>
      <c r="M1274" s="11">
        <v>12</v>
      </c>
      <c r="N1274" s="8">
        <v>35.81</v>
      </c>
      <c r="O1274" s="9">
        <v>0.15</v>
      </c>
      <c r="P1274" s="8">
        <v>14.29</v>
      </c>
      <c r="Q1274" s="8">
        <v>365.262</v>
      </c>
      <c r="R1274" s="8">
        <v>171.48</v>
      </c>
      <c r="S1274" s="8">
        <v>193.78200000000001</v>
      </c>
      <c r="T1274" s="10">
        <v>0.53052877112866936</v>
      </c>
      <c r="U1274" s="7"/>
      <c r="V1274" s="10"/>
      <c r="W1274" s="11"/>
      <c r="X1274" s="10"/>
    </row>
    <row r="1275" spans="1:24" ht="15.6">
      <c r="A1275" s="4">
        <v>1096</v>
      </c>
      <c r="B1275" s="5">
        <v>46208</v>
      </c>
      <c r="C1275" s="1">
        <f t="shared" si="38"/>
        <v>2026</v>
      </c>
      <c r="D1275" s="1" t="str">
        <f>"Q" &amp;ROUNDUP(MONTH(SalesDataTable[[#This Row],[Order Date]])/3,0)</f>
        <v>Q3</v>
      </c>
      <c r="E1275" s="1">
        <f t="shared" si="39"/>
        <v>7</v>
      </c>
      <c r="F1275" s="1" t="str">
        <f>TEXT(SalesDataTable[[#This Row],[Order Date]],"MMM")</f>
        <v>Jul</v>
      </c>
      <c r="G1275" s="6" t="s">
        <v>23</v>
      </c>
      <c r="H1275" s="6" t="s">
        <v>66</v>
      </c>
      <c r="I1275" s="6" t="s">
        <v>36</v>
      </c>
      <c r="J1275" s="6" t="s">
        <v>30</v>
      </c>
      <c r="K1275" s="6" t="s">
        <v>40</v>
      </c>
      <c r="L1275" s="6" t="s">
        <v>41</v>
      </c>
      <c r="M1275" s="11">
        <v>3</v>
      </c>
      <c r="N1275" s="8">
        <v>345.42</v>
      </c>
      <c r="O1275" s="9">
        <v>0</v>
      </c>
      <c r="P1275" s="8">
        <v>198.69</v>
      </c>
      <c r="Q1275" s="8">
        <v>1036.26</v>
      </c>
      <c r="R1275" s="8">
        <v>596.06999999999994</v>
      </c>
      <c r="S1275" s="8">
        <v>440.19000000000005</v>
      </c>
      <c r="T1275" s="10">
        <v>0.42478721556366167</v>
      </c>
      <c r="U1275" s="7"/>
      <c r="V1275" s="10"/>
      <c r="W1275" s="11"/>
      <c r="X1275" s="10"/>
    </row>
    <row r="1276" spans="1:24" ht="15.6">
      <c r="A1276" s="4">
        <v>1440</v>
      </c>
      <c r="B1276" s="5">
        <v>46208</v>
      </c>
      <c r="C1276" s="1">
        <f t="shared" si="38"/>
        <v>2026</v>
      </c>
      <c r="D1276" s="1" t="str">
        <f>"Q" &amp;ROUNDUP(MONTH(SalesDataTable[[#This Row],[Order Date]])/3,0)</f>
        <v>Q3</v>
      </c>
      <c r="E1276" s="1">
        <f t="shared" si="39"/>
        <v>7</v>
      </c>
      <c r="F1276" s="1" t="str">
        <f>TEXT(SalesDataTable[[#This Row],[Order Date]],"MMM")</f>
        <v>Jul</v>
      </c>
      <c r="G1276" s="6" t="s">
        <v>37</v>
      </c>
      <c r="H1276" s="6" t="s">
        <v>50</v>
      </c>
      <c r="I1276" s="6" t="s">
        <v>19</v>
      </c>
      <c r="J1276" s="6" t="s">
        <v>20</v>
      </c>
      <c r="K1276" s="6" t="s">
        <v>21</v>
      </c>
      <c r="L1276" s="6" t="s">
        <v>47</v>
      </c>
      <c r="M1276" s="11">
        <v>4</v>
      </c>
      <c r="N1276" s="8">
        <v>101.66</v>
      </c>
      <c r="O1276" s="9">
        <v>0.1</v>
      </c>
      <c r="P1276" s="8">
        <v>51.55</v>
      </c>
      <c r="Q1276" s="8">
        <v>365.976</v>
      </c>
      <c r="R1276" s="8">
        <v>206.2</v>
      </c>
      <c r="S1276" s="8">
        <v>159.77600000000001</v>
      </c>
      <c r="T1276" s="10">
        <v>0.43657507596126527</v>
      </c>
      <c r="U1276" s="7"/>
      <c r="V1276" s="10"/>
      <c r="W1276" s="11"/>
      <c r="X1276" s="10"/>
    </row>
    <row r="1277" spans="1:24" ht="15.6">
      <c r="A1277" s="4">
        <v>2052</v>
      </c>
      <c r="B1277" s="5">
        <v>46208</v>
      </c>
      <c r="C1277" s="1">
        <f t="shared" si="38"/>
        <v>2026</v>
      </c>
      <c r="D1277" s="1" t="str">
        <f>"Q" &amp;ROUNDUP(MONTH(SalesDataTable[[#This Row],[Order Date]])/3,0)</f>
        <v>Q3</v>
      </c>
      <c r="E1277" s="1">
        <f t="shared" si="39"/>
        <v>7</v>
      </c>
      <c r="F1277" s="1" t="str">
        <f>TEXT(SalesDataTable[[#This Row],[Order Date]],"MMM")</f>
        <v>Jul</v>
      </c>
      <c r="G1277" s="6" t="s">
        <v>37</v>
      </c>
      <c r="H1277" s="6" t="s">
        <v>64</v>
      </c>
      <c r="I1277" s="6" t="s">
        <v>19</v>
      </c>
      <c r="J1277" s="6" t="s">
        <v>33</v>
      </c>
      <c r="K1277" s="6" t="s">
        <v>26</v>
      </c>
      <c r="L1277" s="6" t="s">
        <v>34</v>
      </c>
      <c r="M1277" s="11">
        <v>3</v>
      </c>
      <c r="N1277" s="8">
        <v>146.88999999999999</v>
      </c>
      <c r="O1277" s="9">
        <v>0</v>
      </c>
      <c r="P1277" s="8">
        <v>77.650000000000006</v>
      </c>
      <c r="Q1277" s="8">
        <v>440.66999999999996</v>
      </c>
      <c r="R1277" s="8">
        <v>232.95000000000002</v>
      </c>
      <c r="S1277" s="8">
        <v>207.71999999999994</v>
      </c>
      <c r="T1277" s="10">
        <v>0.47137313636054179</v>
      </c>
      <c r="U1277" s="7"/>
      <c r="V1277" s="10"/>
      <c r="W1277" s="11"/>
      <c r="X1277" s="10"/>
    </row>
    <row r="1278" spans="1:24" ht="15.6">
      <c r="A1278" s="4">
        <v>2096</v>
      </c>
      <c r="B1278" s="5">
        <v>46208</v>
      </c>
      <c r="C1278" s="1">
        <f t="shared" si="38"/>
        <v>2026</v>
      </c>
      <c r="D1278" s="1" t="str">
        <f>"Q" &amp;ROUNDUP(MONTH(SalesDataTable[[#This Row],[Order Date]])/3,0)</f>
        <v>Q3</v>
      </c>
      <c r="E1278" s="1">
        <f t="shared" si="39"/>
        <v>7</v>
      </c>
      <c r="F1278" s="1" t="str">
        <f>TEXT(SalesDataTable[[#This Row],[Order Date]],"MMM")</f>
        <v>Jul</v>
      </c>
      <c r="G1278" s="6" t="s">
        <v>37</v>
      </c>
      <c r="H1278" s="6" t="s">
        <v>64</v>
      </c>
      <c r="I1278" s="6" t="s">
        <v>45</v>
      </c>
      <c r="J1278" s="6" t="s">
        <v>20</v>
      </c>
      <c r="K1278" s="6" t="s">
        <v>31</v>
      </c>
      <c r="L1278" s="6" t="s">
        <v>65</v>
      </c>
      <c r="M1278" s="11">
        <v>2</v>
      </c>
      <c r="N1278" s="8">
        <v>161.21</v>
      </c>
      <c r="O1278" s="9">
        <v>0</v>
      </c>
      <c r="P1278" s="8">
        <v>85.2</v>
      </c>
      <c r="Q1278" s="8">
        <v>322.42</v>
      </c>
      <c r="R1278" s="8">
        <v>170.4</v>
      </c>
      <c r="S1278" s="8">
        <v>152.02000000000001</v>
      </c>
      <c r="T1278" s="10">
        <v>0.47149680540909372</v>
      </c>
      <c r="U1278" s="7"/>
      <c r="V1278" s="10"/>
      <c r="W1278" s="11"/>
      <c r="X1278" s="10"/>
    </row>
    <row r="1279" spans="1:24" ht="15.6">
      <c r="A1279" s="4">
        <v>2488</v>
      </c>
      <c r="B1279" s="5">
        <v>46208</v>
      </c>
      <c r="C1279" s="1">
        <f t="shared" si="38"/>
        <v>2026</v>
      </c>
      <c r="D1279" s="1" t="str">
        <f>"Q" &amp;ROUNDUP(MONTH(SalesDataTable[[#This Row],[Order Date]])/3,0)</f>
        <v>Q3</v>
      </c>
      <c r="E1279" s="1">
        <f t="shared" si="39"/>
        <v>7</v>
      </c>
      <c r="F1279" s="1" t="str">
        <f>TEXT(SalesDataTable[[#This Row],[Order Date]],"MMM")</f>
        <v>Jul</v>
      </c>
      <c r="G1279" s="6" t="s">
        <v>37</v>
      </c>
      <c r="H1279" s="6" t="s">
        <v>50</v>
      </c>
      <c r="I1279" s="6" t="s">
        <v>36</v>
      </c>
      <c r="J1279" s="6" t="s">
        <v>30</v>
      </c>
      <c r="K1279" s="6" t="s">
        <v>26</v>
      </c>
      <c r="L1279" s="6" t="s">
        <v>63</v>
      </c>
      <c r="M1279" s="11">
        <v>2</v>
      </c>
      <c r="N1279" s="8">
        <v>71.27</v>
      </c>
      <c r="O1279" s="9">
        <v>0.05</v>
      </c>
      <c r="P1279" s="8">
        <v>32.85</v>
      </c>
      <c r="Q1279" s="8">
        <v>135.41299999999998</v>
      </c>
      <c r="R1279" s="8">
        <v>65.7</v>
      </c>
      <c r="S1279" s="8">
        <v>69.71299999999998</v>
      </c>
      <c r="T1279" s="10">
        <v>0.5148176319851121</v>
      </c>
      <c r="U1279" s="7"/>
      <c r="V1279" s="10"/>
      <c r="W1279" s="11"/>
      <c r="X1279" s="10"/>
    </row>
    <row r="1280" spans="1:24" ht="15.6">
      <c r="A1280" s="4">
        <v>3220</v>
      </c>
      <c r="B1280" s="5">
        <v>46208</v>
      </c>
      <c r="C1280" s="1">
        <f t="shared" si="38"/>
        <v>2026</v>
      </c>
      <c r="D1280" s="1" t="str">
        <f>"Q" &amp;ROUNDUP(MONTH(SalesDataTable[[#This Row],[Order Date]])/3,0)</f>
        <v>Q3</v>
      </c>
      <c r="E1280" s="1">
        <f t="shared" si="39"/>
        <v>7</v>
      </c>
      <c r="F1280" s="1" t="str">
        <f>TEXT(SalesDataTable[[#This Row],[Order Date]],"MMM")</f>
        <v>Jul</v>
      </c>
      <c r="G1280" s="6" t="s">
        <v>17</v>
      </c>
      <c r="H1280" s="6" t="s">
        <v>53</v>
      </c>
      <c r="I1280" s="6" t="s">
        <v>36</v>
      </c>
      <c r="J1280" s="6" t="s">
        <v>20</v>
      </c>
      <c r="K1280" s="6" t="s">
        <v>51</v>
      </c>
      <c r="L1280" s="6" t="s">
        <v>62</v>
      </c>
      <c r="M1280" s="11">
        <v>3</v>
      </c>
      <c r="N1280" s="8">
        <v>50.16</v>
      </c>
      <c r="O1280" s="9">
        <v>0.05</v>
      </c>
      <c r="P1280" s="8">
        <v>22.24</v>
      </c>
      <c r="Q1280" s="8">
        <v>142.95599999999999</v>
      </c>
      <c r="R1280" s="8">
        <v>66.72</v>
      </c>
      <c r="S1280" s="8">
        <v>76.23599999999999</v>
      </c>
      <c r="T1280" s="10">
        <v>0.53328296818601528</v>
      </c>
      <c r="U1280" s="7"/>
      <c r="V1280" s="10"/>
      <c r="W1280" s="11"/>
      <c r="X1280" s="10"/>
    </row>
    <row r="1281" spans="1:24" ht="15.6">
      <c r="A1281" s="4">
        <v>3711</v>
      </c>
      <c r="B1281" s="5">
        <v>46208</v>
      </c>
      <c r="C1281" s="1">
        <f t="shared" si="38"/>
        <v>2026</v>
      </c>
      <c r="D1281" s="1" t="str">
        <f>"Q" &amp;ROUNDUP(MONTH(SalesDataTable[[#This Row],[Order Date]])/3,0)</f>
        <v>Q3</v>
      </c>
      <c r="E1281" s="1">
        <f t="shared" si="39"/>
        <v>7</v>
      </c>
      <c r="F1281" s="1" t="str">
        <f>TEXT(SalesDataTable[[#This Row],[Order Date]],"MMM")</f>
        <v>Jul</v>
      </c>
      <c r="G1281" s="6" t="s">
        <v>37</v>
      </c>
      <c r="H1281" s="6" t="s">
        <v>38</v>
      </c>
      <c r="I1281" s="6" t="s">
        <v>45</v>
      </c>
      <c r="J1281" s="6" t="s">
        <v>30</v>
      </c>
      <c r="K1281" s="6" t="s">
        <v>26</v>
      </c>
      <c r="L1281" s="6" t="s">
        <v>34</v>
      </c>
      <c r="M1281" s="11">
        <v>1</v>
      </c>
      <c r="N1281" s="8">
        <v>145.37</v>
      </c>
      <c r="O1281" s="9">
        <v>0.05</v>
      </c>
      <c r="P1281" s="8">
        <v>81.02</v>
      </c>
      <c r="Q1281" s="8">
        <v>138.10149999999999</v>
      </c>
      <c r="R1281" s="8">
        <v>81.02</v>
      </c>
      <c r="S1281" s="8">
        <v>57.081499999999991</v>
      </c>
      <c r="T1281" s="10">
        <v>0.41333005072356199</v>
      </c>
      <c r="U1281" s="7"/>
      <c r="V1281" s="10"/>
      <c r="W1281" s="11"/>
      <c r="X1281" s="10"/>
    </row>
    <row r="1282" spans="1:24" ht="15.6">
      <c r="A1282" s="4">
        <v>3823</v>
      </c>
      <c r="B1282" s="5">
        <v>46208</v>
      </c>
      <c r="C1282" s="1">
        <f t="shared" si="38"/>
        <v>2026</v>
      </c>
      <c r="D1282" s="1" t="str">
        <f>"Q" &amp;ROUNDUP(MONTH(SalesDataTable[[#This Row],[Order Date]])/3,0)</f>
        <v>Q3</v>
      </c>
      <c r="E1282" s="1">
        <f t="shared" si="39"/>
        <v>7</v>
      </c>
      <c r="F1282" s="1" t="str">
        <f>TEXT(SalesDataTable[[#This Row],[Order Date]],"MMM")</f>
        <v>Jul</v>
      </c>
      <c r="G1282" s="6" t="s">
        <v>37</v>
      </c>
      <c r="H1282" s="6" t="s">
        <v>48</v>
      </c>
      <c r="I1282" s="6" t="s">
        <v>36</v>
      </c>
      <c r="J1282" s="6" t="s">
        <v>30</v>
      </c>
      <c r="K1282" s="6" t="s">
        <v>31</v>
      </c>
      <c r="L1282" s="6" t="s">
        <v>49</v>
      </c>
      <c r="M1282" s="11">
        <v>2</v>
      </c>
      <c r="N1282" s="8">
        <v>47.1</v>
      </c>
      <c r="O1282" s="9">
        <v>0</v>
      </c>
      <c r="P1282" s="8">
        <v>17.920000000000002</v>
      </c>
      <c r="Q1282" s="8">
        <v>94.2</v>
      </c>
      <c r="R1282" s="8">
        <v>35.840000000000003</v>
      </c>
      <c r="S1282" s="8">
        <v>58.36</v>
      </c>
      <c r="T1282" s="10">
        <v>0.6195329087048832</v>
      </c>
      <c r="U1282" s="7"/>
      <c r="V1282" s="10"/>
      <c r="W1282" s="11"/>
      <c r="X1282" s="10"/>
    </row>
    <row r="1283" spans="1:24" ht="15.6">
      <c r="A1283" s="4">
        <v>4058</v>
      </c>
      <c r="B1283" s="5">
        <v>46208</v>
      </c>
      <c r="C1283" s="1">
        <f t="shared" ref="C1283:C1346" si="40">YEAR(B1283)</f>
        <v>2026</v>
      </c>
      <c r="D1283" s="1" t="str">
        <f>"Q" &amp;ROUNDUP(MONTH(SalesDataTable[[#This Row],[Order Date]])/3,0)</f>
        <v>Q3</v>
      </c>
      <c r="E1283" s="1">
        <f t="shared" ref="E1283:E1346" si="41">MONTH(B1283)</f>
        <v>7</v>
      </c>
      <c r="F1283" s="1" t="str">
        <f>TEXT(SalesDataTable[[#This Row],[Order Date]],"MMM")</f>
        <v>Jul</v>
      </c>
      <c r="G1283" s="6" t="s">
        <v>37</v>
      </c>
      <c r="H1283" s="6" t="s">
        <v>64</v>
      </c>
      <c r="I1283" s="6" t="s">
        <v>25</v>
      </c>
      <c r="J1283" s="6" t="s">
        <v>33</v>
      </c>
      <c r="K1283" s="6" t="s">
        <v>26</v>
      </c>
      <c r="L1283" s="6" t="s">
        <v>54</v>
      </c>
      <c r="M1283" s="11">
        <v>5</v>
      </c>
      <c r="N1283" s="8">
        <v>155.09</v>
      </c>
      <c r="O1283" s="9">
        <v>0.1</v>
      </c>
      <c r="P1283" s="8">
        <v>78.52</v>
      </c>
      <c r="Q1283" s="8">
        <v>697.90500000000009</v>
      </c>
      <c r="R1283" s="8">
        <v>392.59999999999997</v>
      </c>
      <c r="S1283" s="8">
        <v>305.30500000000012</v>
      </c>
      <c r="T1283" s="10">
        <v>0.43745925305020034</v>
      </c>
      <c r="U1283" s="7"/>
      <c r="V1283" s="10"/>
      <c r="W1283" s="11"/>
      <c r="X1283" s="10"/>
    </row>
    <row r="1284" spans="1:24" ht="15.6">
      <c r="A1284" s="4">
        <v>4126</v>
      </c>
      <c r="B1284" s="5">
        <v>46208</v>
      </c>
      <c r="C1284" s="1">
        <f t="shared" si="40"/>
        <v>2026</v>
      </c>
      <c r="D1284" s="1" t="str">
        <f>"Q" &amp;ROUNDUP(MONTH(SalesDataTable[[#This Row],[Order Date]])/3,0)</f>
        <v>Q3</v>
      </c>
      <c r="E1284" s="1">
        <f t="shared" si="41"/>
        <v>7</v>
      </c>
      <c r="F1284" s="1" t="str">
        <f>TEXT(SalesDataTable[[#This Row],[Order Date]],"MMM")</f>
        <v>Jul</v>
      </c>
      <c r="G1284" s="6" t="s">
        <v>37</v>
      </c>
      <c r="H1284" s="6" t="s">
        <v>64</v>
      </c>
      <c r="I1284" s="6" t="s">
        <v>19</v>
      </c>
      <c r="J1284" s="6" t="s">
        <v>30</v>
      </c>
      <c r="K1284" s="6" t="s">
        <v>21</v>
      </c>
      <c r="L1284" s="6" t="s">
        <v>22</v>
      </c>
      <c r="M1284" s="11">
        <v>3</v>
      </c>
      <c r="N1284" s="8">
        <v>82.89</v>
      </c>
      <c r="O1284" s="9">
        <v>0</v>
      </c>
      <c r="P1284" s="8">
        <v>42.31</v>
      </c>
      <c r="Q1284" s="8">
        <v>248.67000000000002</v>
      </c>
      <c r="R1284" s="8">
        <v>126.93</v>
      </c>
      <c r="S1284" s="8">
        <v>121.74000000000001</v>
      </c>
      <c r="T1284" s="10">
        <v>0.48956448304982508</v>
      </c>
      <c r="U1284" s="7"/>
      <c r="V1284" s="10"/>
      <c r="W1284" s="11"/>
      <c r="X1284" s="10"/>
    </row>
    <row r="1285" spans="1:24" ht="15.6">
      <c r="A1285" s="4">
        <v>5080</v>
      </c>
      <c r="B1285" s="5">
        <v>46208</v>
      </c>
      <c r="C1285" s="1">
        <f t="shared" si="40"/>
        <v>2026</v>
      </c>
      <c r="D1285" s="1" t="str">
        <f>"Q" &amp;ROUNDUP(MONTH(SalesDataTable[[#This Row],[Order Date]])/3,0)</f>
        <v>Q3</v>
      </c>
      <c r="E1285" s="1">
        <f t="shared" si="41"/>
        <v>7</v>
      </c>
      <c r="F1285" s="1" t="str">
        <f>TEXT(SalesDataTable[[#This Row],[Order Date]],"MMM")</f>
        <v>Jul</v>
      </c>
      <c r="G1285" s="6" t="s">
        <v>28</v>
      </c>
      <c r="H1285" s="6" t="s">
        <v>35</v>
      </c>
      <c r="I1285" s="6" t="s">
        <v>36</v>
      </c>
      <c r="J1285" s="6" t="s">
        <v>30</v>
      </c>
      <c r="K1285" s="6" t="s">
        <v>21</v>
      </c>
      <c r="L1285" s="6" t="s">
        <v>22</v>
      </c>
      <c r="M1285" s="11">
        <v>2</v>
      </c>
      <c r="N1285" s="8">
        <v>80.8</v>
      </c>
      <c r="O1285" s="9">
        <v>0</v>
      </c>
      <c r="P1285" s="8">
        <v>42.21</v>
      </c>
      <c r="Q1285" s="8">
        <v>161.6</v>
      </c>
      <c r="R1285" s="8">
        <v>84.42</v>
      </c>
      <c r="S1285" s="8">
        <v>77.179999999999993</v>
      </c>
      <c r="T1285" s="10">
        <v>0.47759900990099008</v>
      </c>
      <c r="U1285" s="7"/>
      <c r="V1285" s="10"/>
      <c r="W1285" s="11"/>
      <c r="X1285" s="10"/>
    </row>
    <row r="1286" spans="1:24" ht="15.6">
      <c r="A1286" s="4">
        <v>923</v>
      </c>
      <c r="B1286" s="5">
        <v>46209</v>
      </c>
      <c r="C1286" s="1">
        <f t="shared" si="40"/>
        <v>2026</v>
      </c>
      <c r="D1286" s="1" t="str">
        <f>"Q" &amp;ROUNDUP(MONTH(SalesDataTable[[#This Row],[Order Date]])/3,0)</f>
        <v>Q3</v>
      </c>
      <c r="E1286" s="1">
        <f t="shared" si="41"/>
        <v>7</v>
      </c>
      <c r="F1286" s="1" t="str">
        <f>TEXT(SalesDataTable[[#This Row],[Order Date]],"MMM")</f>
        <v>Jul</v>
      </c>
      <c r="G1286" s="6" t="s">
        <v>28</v>
      </c>
      <c r="H1286" s="6" t="s">
        <v>42</v>
      </c>
      <c r="I1286" s="6" t="s">
        <v>19</v>
      </c>
      <c r="J1286" s="6" t="s">
        <v>30</v>
      </c>
      <c r="K1286" s="6" t="s">
        <v>51</v>
      </c>
      <c r="L1286" s="6" t="s">
        <v>52</v>
      </c>
      <c r="M1286" s="11">
        <v>2</v>
      </c>
      <c r="N1286" s="8">
        <v>39.54</v>
      </c>
      <c r="O1286" s="9">
        <v>0.05</v>
      </c>
      <c r="P1286" s="8">
        <v>14.68</v>
      </c>
      <c r="Q1286" s="8">
        <v>75.125999999999991</v>
      </c>
      <c r="R1286" s="8">
        <v>29.36</v>
      </c>
      <c r="S1286" s="8">
        <v>45.765999999999991</v>
      </c>
      <c r="T1286" s="10">
        <v>0.60918989431089099</v>
      </c>
      <c r="U1286" s="7"/>
      <c r="V1286" s="10"/>
      <c r="W1286" s="11"/>
      <c r="X1286" s="10"/>
    </row>
    <row r="1287" spans="1:24" ht="15.6">
      <c r="A1287" s="4">
        <v>1549</v>
      </c>
      <c r="B1287" s="5">
        <v>46209</v>
      </c>
      <c r="C1287" s="1">
        <f t="shared" si="40"/>
        <v>2026</v>
      </c>
      <c r="D1287" s="1" t="str">
        <f>"Q" &amp;ROUNDUP(MONTH(SalesDataTable[[#This Row],[Order Date]])/3,0)</f>
        <v>Q3</v>
      </c>
      <c r="E1287" s="1">
        <f t="shared" si="41"/>
        <v>7</v>
      </c>
      <c r="F1287" s="1" t="str">
        <f>TEXT(SalesDataTable[[#This Row],[Order Date]],"MMM")</f>
        <v>Jul</v>
      </c>
      <c r="G1287" s="6" t="s">
        <v>28</v>
      </c>
      <c r="H1287" s="6" t="s">
        <v>29</v>
      </c>
      <c r="I1287" s="6" t="s">
        <v>19</v>
      </c>
      <c r="J1287" s="6" t="s">
        <v>30</v>
      </c>
      <c r="K1287" s="6" t="s">
        <v>51</v>
      </c>
      <c r="L1287" s="6" t="s">
        <v>55</v>
      </c>
      <c r="M1287" s="11">
        <v>2</v>
      </c>
      <c r="N1287" s="8">
        <v>121.35</v>
      </c>
      <c r="O1287" s="9">
        <v>0</v>
      </c>
      <c r="P1287" s="8">
        <v>71.06</v>
      </c>
      <c r="Q1287" s="8">
        <v>242.7</v>
      </c>
      <c r="R1287" s="8">
        <v>142.12</v>
      </c>
      <c r="S1287" s="8">
        <v>100.57999999999998</v>
      </c>
      <c r="T1287" s="10">
        <v>0.41442109600329619</v>
      </c>
      <c r="U1287" s="7"/>
      <c r="V1287" s="10"/>
      <c r="W1287" s="11"/>
      <c r="X1287" s="10"/>
    </row>
    <row r="1288" spans="1:24" ht="15.6">
      <c r="A1288" s="4">
        <v>1839</v>
      </c>
      <c r="B1288" s="5">
        <v>46209</v>
      </c>
      <c r="C1288" s="1">
        <f t="shared" si="40"/>
        <v>2026</v>
      </c>
      <c r="D1288" s="1" t="str">
        <f>"Q" &amp;ROUNDUP(MONTH(SalesDataTable[[#This Row],[Order Date]])/3,0)</f>
        <v>Q3</v>
      </c>
      <c r="E1288" s="1">
        <f t="shared" si="41"/>
        <v>7</v>
      </c>
      <c r="F1288" s="1" t="str">
        <f>TEXT(SalesDataTable[[#This Row],[Order Date]],"MMM")</f>
        <v>Jul</v>
      </c>
      <c r="G1288" s="6" t="s">
        <v>37</v>
      </c>
      <c r="H1288" s="6" t="s">
        <v>50</v>
      </c>
      <c r="I1288" s="6" t="s">
        <v>36</v>
      </c>
      <c r="J1288" s="6" t="s">
        <v>20</v>
      </c>
      <c r="K1288" s="6" t="s">
        <v>51</v>
      </c>
      <c r="L1288" s="6" t="s">
        <v>52</v>
      </c>
      <c r="M1288" s="11">
        <v>1</v>
      </c>
      <c r="N1288" s="8">
        <v>41.37</v>
      </c>
      <c r="O1288" s="9">
        <v>0</v>
      </c>
      <c r="P1288" s="8">
        <v>15.12</v>
      </c>
      <c r="Q1288" s="8">
        <v>41.37</v>
      </c>
      <c r="R1288" s="8">
        <v>15.12</v>
      </c>
      <c r="S1288" s="8">
        <v>26.25</v>
      </c>
      <c r="T1288" s="10">
        <v>0.63451776649746194</v>
      </c>
      <c r="U1288" s="7"/>
      <c r="V1288" s="10"/>
      <c r="W1288" s="11"/>
      <c r="X1288" s="10"/>
    </row>
    <row r="1289" spans="1:24" ht="15.6">
      <c r="A1289" s="4">
        <v>2053</v>
      </c>
      <c r="B1289" s="5">
        <v>46209</v>
      </c>
      <c r="C1289" s="1">
        <f t="shared" si="40"/>
        <v>2026</v>
      </c>
      <c r="D1289" s="1" t="str">
        <f>"Q" &amp;ROUNDUP(MONTH(SalesDataTable[[#This Row],[Order Date]])/3,0)</f>
        <v>Q3</v>
      </c>
      <c r="E1289" s="1">
        <f t="shared" si="41"/>
        <v>7</v>
      </c>
      <c r="F1289" s="1" t="str">
        <f>TEXT(SalesDataTable[[#This Row],[Order Date]],"MMM")</f>
        <v>Jul</v>
      </c>
      <c r="G1289" s="6" t="s">
        <v>23</v>
      </c>
      <c r="H1289" s="6" t="s">
        <v>60</v>
      </c>
      <c r="I1289" s="6" t="s">
        <v>19</v>
      </c>
      <c r="J1289" s="6" t="s">
        <v>30</v>
      </c>
      <c r="K1289" s="6" t="s">
        <v>21</v>
      </c>
      <c r="L1289" s="6" t="s">
        <v>22</v>
      </c>
      <c r="M1289" s="11">
        <v>5</v>
      </c>
      <c r="N1289" s="8">
        <v>81.63</v>
      </c>
      <c r="O1289" s="9">
        <v>0.05</v>
      </c>
      <c r="P1289" s="8">
        <v>42.36</v>
      </c>
      <c r="Q1289" s="8">
        <v>387.74249999999995</v>
      </c>
      <c r="R1289" s="8">
        <v>211.8</v>
      </c>
      <c r="S1289" s="8">
        <v>175.94249999999994</v>
      </c>
      <c r="T1289" s="10">
        <v>0.45376119460724568</v>
      </c>
      <c r="U1289" s="7"/>
      <c r="V1289" s="10"/>
      <c r="W1289" s="11"/>
      <c r="X1289" s="10"/>
    </row>
    <row r="1290" spans="1:24" ht="15.6">
      <c r="A1290" s="4">
        <v>2342</v>
      </c>
      <c r="B1290" s="5">
        <v>46209</v>
      </c>
      <c r="C1290" s="1">
        <f t="shared" si="40"/>
        <v>2026</v>
      </c>
      <c r="D1290" s="1" t="str">
        <f>"Q" &amp;ROUNDUP(MONTH(SalesDataTable[[#This Row],[Order Date]])/3,0)</f>
        <v>Q3</v>
      </c>
      <c r="E1290" s="1">
        <f t="shared" si="41"/>
        <v>7</v>
      </c>
      <c r="F1290" s="1" t="str">
        <f>TEXT(SalesDataTable[[#This Row],[Order Date]],"MMM")</f>
        <v>Jul</v>
      </c>
      <c r="G1290" s="6" t="s">
        <v>23</v>
      </c>
      <c r="H1290" s="6" t="s">
        <v>24</v>
      </c>
      <c r="I1290" s="6" t="s">
        <v>19</v>
      </c>
      <c r="J1290" s="6" t="s">
        <v>20</v>
      </c>
      <c r="K1290" s="6" t="s">
        <v>51</v>
      </c>
      <c r="L1290" s="6" t="s">
        <v>59</v>
      </c>
      <c r="M1290" s="11">
        <v>1</v>
      </c>
      <c r="N1290" s="8">
        <v>36.19</v>
      </c>
      <c r="O1290" s="9">
        <v>0</v>
      </c>
      <c r="P1290" s="8">
        <v>13.91</v>
      </c>
      <c r="Q1290" s="8">
        <v>36.19</v>
      </c>
      <c r="R1290" s="8">
        <v>13.91</v>
      </c>
      <c r="S1290" s="8">
        <v>22.279999999999998</v>
      </c>
      <c r="T1290" s="10">
        <v>0.61563967946946663</v>
      </c>
      <c r="U1290" s="7"/>
      <c r="V1290" s="10"/>
      <c r="W1290" s="11"/>
      <c r="X1290" s="10"/>
    </row>
    <row r="1291" spans="1:24" ht="15.6">
      <c r="A1291" s="4">
        <v>2465</v>
      </c>
      <c r="B1291" s="5">
        <v>46209</v>
      </c>
      <c r="C1291" s="1">
        <f t="shared" si="40"/>
        <v>2026</v>
      </c>
      <c r="D1291" s="1" t="str">
        <f>"Q" &amp;ROUNDUP(MONTH(SalesDataTable[[#This Row],[Order Date]])/3,0)</f>
        <v>Q3</v>
      </c>
      <c r="E1291" s="1">
        <f t="shared" si="41"/>
        <v>7</v>
      </c>
      <c r="F1291" s="1" t="str">
        <f>TEXT(SalesDataTable[[#This Row],[Order Date]],"MMM")</f>
        <v>Jul</v>
      </c>
      <c r="G1291" s="6" t="s">
        <v>23</v>
      </c>
      <c r="H1291" s="6" t="s">
        <v>24</v>
      </c>
      <c r="I1291" s="6" t="s">
        <v>45</v>
      </c>
      <c r="J1291" s="6" t="s">
        <v>30</v>
      </c>
      <c r="K1291" s="6" t="s">
        <v>26</v>
      </c>
      <c r="L1291" s="6" t="s">
        <v>34</v>
      </c>
      <c r="M1291" s="11">
        <v>1</v>
      </c>
      <c r="N1291" s="8">
        <v>142.04</v>
      </c>
      <c r="O1291" s="9">
        <v>0</v>
      </c>
      <c r="P1291" s="8">
        <v>81.67</v>
      </c>
      <c r="Q1291" s="8">
        <v>142.04</v>
      </c>
      <c r="R1291" s="8">
        <v>81.67</v>
      </c>
      <c r="S1291" s="8">
        <v>60.36999999999999</v>
      </c>
      <c r="T1291" s="10">
        <v>0.4250211208110391</v>
      </c>
      <c r="U1291" s="7"/>
      <c r="V1291" s="10"/>
      <c r="W1291" s="11"/>
      <c r="X1291" s="10"/>
    </row>
    <row r="1292" spans="1:24" ht="15.6">
      <c r="A1292" s="4">
        <v>3990</v>
      </c>
      <c r="B1292" s="5">
        <v>46209</v>
      </c>
      <c r="C1292" s="1">
        <f t="shared" si="40"/>
        <v>2026</v>
      </c>
      <c r="D1292" s="1" t="str">
        <f>"Q" &amp;ROUNDUP(MONTH(SalesDataTable[[#This Row],[Order Date]])/3,0)</f>
        <v>Q3</v>
      </c>
      <c r="E1292" s="1">
        <f t="shared" si="41"/>
        <v>7</v>
      </c>
      <c r="F1292" s="1" t="str">
        <f>TEXT(SalesDataTable[[#This Row],[Order Date]],"MMM")</f>
        <v>Jul</v>
      </c>
      <c r="G1292" s="6" t="s">
        <v>28</v>
      </c>
      <c r="H1292" s="6" t="s">
        <v>42</v>
      </c>
      <c r="I1292" s="6" t="s">
        <v>19</v>
      </c>
      <c r="J1292" s="6" t="s">
        <v>33</v>
      </c>
      <c r="K1292" s="6" t="s">
        <v>31</v>
      </c>
      <c r="L1292" s="6" t="s">
        <v>61</v>
      </c>
      <c r="M1292" s="11">
        <v>1</v>
      </c>
      <c r="N1292" s="8">
        <v>133.66999999999999</v>
      </c>
      <c r="O1292" s="9">
        <v>0</v>
      </c>
      <c r="P1292" s="8">
        <v>68.25</v>
      </c>
      <c r="Q1292" s="8">
        <v>133.66999999999999</v>
      </c>
      <c r="R1292" s="8">
        <v>68.25</v>
      </c>
      <c r="S1292" s="8">
        <v>65.419999999999987</v>
      </c>
      <c r="T1292" s="10">
        <v>0.48941422907159415</v>
      </c>
      <c r="U1292" s="7"/>
      <c r="V1292" s="10"/>
      <c r="W1292" s="11"/>
      <c r="X1292" s="10"/>
    </row>
    <row r="1293" spans="1:24" ht="15.6">
      <c r="A1293" s="4">
        <v>4370</v>
      </c>
      <c r="B1293" s="5">
        <v>46209</v>
      </c>
      <c r="C1293" s="1">
        <f t="shared" si="40"/>
        <v>2026</v>
      </c>
      <c r="D1293" s="1" t="str">
        <f>"Q" &amp;ROUNDUP(MONTH(SalesDataTable[[#This Row],[Order Date]])/3,0)</f>
        <v>Q3</v>
      </c>
      <c r="E1293" s="1">
        <f t="shared" si="41"/>
        <v>7</v>
      </c>
      <c r="F1293" s="1" t="str">
        <f>TEXT(SalesDataTable[[#This Row],[Order Date]],"MMM")</f>
        <v>Jul</v>
      </c>
      <c r="G1293" s="6" t="s">
        <v>28</v>
      </c>
      <c r="H1293" s="6" t="s">
        <v>56</v>
      </c>
      <c r="I1293" s="6" t="s">
        <v>19</v>
      </c>
      <c r="J1293" s="6" t="s">
        <v>30</v>
      </c>
      <c r="K1293" s="6" t="s">
        <v>31</v>
      </c>
      <c r="L1293" s="6" t="s">
        <v>65</v>
      </c>
      <c r="M1293" s="11">
        <v>6</v>
      </c>
      <c r="N1293" s="8">
        <v>166.6</v>
      </c>
      <c r="O1293" s="9">
        <v>0</v>
      </c>
      <c r="P1293" s="8">
        <v>88.14</v>
      </c>
      <c r="Q1293" s="8">
        <v>999.59999999999991</v>
      </c>
      <c r="R1293" s="8">
        <v>528.84</v>
      </c>
      <c r="S1293" s="8">
        <v>470.75999999999988</v>
      </c>
      <c r="T1293" s="10">
        <v>0.47094837935174061</v>
      </c>
      <c r="U1293" s="7"/>
      <c r="V1293" s="10"/>
      <c r="W1293" s="11"/>
      <c r="X1293" s="10"/>
    </row>
    <row r="1294" spans="1:24" ht="15.6">
      <c r="A1294" s="4">
        <v>4856</v>
      </c>
      <c r="B1294" s="5">
        <v>46209</v>
      </c>
      <c r="C1294" s="1">
        <f t="shared" si="40"/>
        <v>2026</v>
      </c>
      <c r="D1294" s="1" t="str">
        <f>"Q" &amp;ROUNDUP(MONTH(SalesDataTable[[#This Row],[Order Date]])/3,0)</f>
        <v>Q3</v>
      </c>
      <c r="E1294" s="1">
        <f t="shared" si="41"/>
        <v>7</v>
      </c>
      <c r="F1294" s="1" t="str">
        <f>TEXT(SalesDataTable[[#This Row],[Order Date]],"MMM")</f>
        <v>Jul</v>
      </c>
      <c r="G1294" s="6" t="s">
        <v>23</v>
      </c>
      <c r="H1294" s="6" t="s">
        <v>60</v>
      </c>
      <c r="I1294" s="6" t="s">
        <v>19</v>
      </c>
      <c r="J1294" s="6" t="s">
        <v>20</v>
      </c>
      <c r="K1294" s="6" t="s">
        <v>21</v>
      </c>
      <c r="L1294" s="6" t="s">
        <v>47</v>
      </c>
      <c r="M1294" s="11">
        <v>2</v>
      </c>
      <c r="N1294" s="8">
        <v>99.93</v>
      </c>
      <c r="O1294" s="9">
        <v>0.1</v>
      </c>
      <c r="P1294" s="8">
        <v>51.96</v>
      </c>
      <c r="Q1294" s="8">
        <v>179.87400000000002</v>
      </c>
      <c r="R1294" s="8">
        <v>103.92</v>
      </c>
      <c r="S1294" s="8">
        <v>75.954000000000022</v>
      </c>
      <c r="T1294" s="10">
        <v>0.422262250241836</v>
      </c>
      <c r="U1294" s="7"/>
      <c r="V1294" s="10"/>
      <c r="W1294" s="11"/>
      <c r="X1294" s="10"/>
    </row>
    <row r="1295" spans="1:24" ht="15.6">
      <c r="A1295" s="4">
        <v>337</v>
      </c>
      <c r="B1295" s="5">
        <v>46210</v>
      </c>
      <c r="C1295" s="1">
        <f t="shared" si="40"/>
        <v>2026</v>
      </c>
      <c r="D1295" s="1" t="str">
        <f>"Q" &amp;ROUNDUP(MONTH(SalesDataTable[[#This Row],[Order Date]])/3,0)</f>
        <v>Q3</v>
      </c>
      <c r="E1295" s="1">
        <f t="shared" si="41"/>
        <v>7</v>
      </c>
      <c r="F1295" s="1" t="str">
        <f>TEXT(SalesDataTable[[#This Row],[Order Date]],"MMM")</f>
        <v>Jul</v>
      </c>
      <c r="G1295" s="6" t="s">
        <v>17</v>
      </c>
      <c r="H1295" s="6" t="s">
        <v>67</v>
      </c>
      <c r="I1295" s="6" t="s">
        <v>36</v>
      </c>
      <c r="J1295" s="6" t="s">
        <v>20</v>
      </c>
      <c r="K1295" s="6" t="s">
        <v>21</v>
      </c>
      <c r="L1295" s="6" t="s">
        <v>47</v>
      </c>
      <c r="M1295" s="11">
        <v>6</v>
      </c>
      <c r="N1295" s="8">
        <v>100.56</v>
      </c>
      <c r="O1295" s="9">
        <v>0</v>
      </c>
      <c r="P1295" s="8">
        <v>49.47</v>
      </c>
      <c r="Q1295" s="8">
        <v>603.36</v>
      </c>
      <c r="R1295" s="8">
        <v>296.82</v>
      </c>
      <c r="S1295" s="8">
        <v>306.54000000000002</v>
      </c>
      <c r="T1295" s="10">
        <v>0.508054892601432</v>
      </c>
      <c r="U1295" s="7"/>
      <c r="V1295" s="10"/>
      <c r="W1295" s="11"/>
      <c r="X1295" s="10"/>
    </row>
    <row r="1296" spans="1:24" ht="15.6">
      <c r="A1296" s="4">
        <v>1001</v>
      </c>
      <c r="B1296" s="5">
        <v>46210</v>
      </c>
      <c r="C1296" s="1">
        <f t="shared" si="40"/>
        <v>2026</v>
      </c>
      <c r="D1296" s="1" t="str">
        <f>"Q" &amp;ROUNDUP(MONTH(SalesDataTable[[#This Row],[Order Date]])/3,0)</f>
        <v>Q3</v>
      </c>
      <c r="E1296" s="1">
        <f t="shared" si="41"/>
        <v>7</v>
      </c>
      <c r="F1296" s="1" t="str">
        <f>TEXT(SalesDataTable[[#This Row],[Order Date]],"MMM")</f>
        <v>Jul</v>
      </c>
      <c r="G1296" s="6" t="s">
        <v>17</v>
      </c>
      <c r="H1296" s="6" t="s">
        <v>53</v>
      </c>
      <c r="I1296" s="6" t="s">
        <v>19</v>
      </c>
      <c r="J1296" s="6" t="s">
        <v>20</v>
      </c>
      <c r="K1296" s="6" t="s">
        <v>40</v>
      </c>
      <c r="L1296" s="6" t="s">
        <v>46</v>
      </c>
      <c r="M1296" s="11">
        <v>1</v>
      </c>
      <c r="N1296" s="8">
        <v>200.48</v>
      </c>
      <c r="O1296" s="9">
        <v>0.05</v>
      </c>
      <c r="P1296" s="8">
        <v>104.11</v>
      </c>
      <c r="Q1296" s="8">
        <v>190.45599999999999</v>
      </c>
      <c r="R1296" s="8">
        <v>104.11</v>
      </c>
      <c r="S1296" s="8">
        <v>86.345999999999989</v>
      </c>
      <c r="T1296" s="10">
        <v>0.45336455664300412</v>
      </c>
      <c r="U1296" s="7"/>
      <c r="V1296" s="10"/>
      <c r="W1296" s="11"/>
      <c r="X1296" s="10"/>
    </row>
    <row r="1297" spans="1:24" ht="15.6">
      <c r="A1297" s="4">
        <v>2424</v>
      </c>
      <c r="B1297" s="5">
        <v>46210</v>
      </c>
      <c r="C1297" s="1">
        <f t="shared" si="40"/>
        <v>2026</v>
      </c>
      <c r="D1297" s="1" t="str">
        <f>"Q" &amp;ROUNDUP(MONTH(SalesDataTable[[#This Row],[Order Date]])/3,0)</f>
        <v>Q3</v>
      </c>
      <c r="E1297" s="1">
        <f t="shared" si="41"/>
        <v>7</v>
      </c>
      <c r="F1297" s="1" t="str">
        <f>TEXT(SalesDataTable[[#This Row],[Order Date]],"MMM")</f>
        <v>Jul</v>
      </c>
      <c r="G1297" s="6" t="s">
        <v>37</v>
      </c>
      <c r="H1297" s="6" t="s">
        <v>50</v>
      </c>
      <c r="I1297" s="6" t="s">
        <v>19</v>
      </c>
      <c r="J1297" s="6" t="s">
        <v>30</v>
      </c>
      <c r="K1297" s="6" t="s">
        <v>21</v>
      </c>
      <c r="L1297" s="6" t="s">
        <v>39</v>
      </c>
      <c r="M1297" s="11">
        <v>1</v>
      </c>
      <c r="N1297" s="8">
        <v>51.06</v>
      </c>
      <c r="O1297" s="9">
        <v>0.15</v>
      </c>
      <c r="P1297" s="8">
        <v>22.56</v>
      </c>
      <c r="Q1297" s="8">
        <v>43.401000000000003</v>
      </c>
      <c r="R1297" s="8">
        <v>22.56</v>
      </c>
      <c r="S1297" s="8">
        <v>20.841000000000005</v>
      </c>
      <c r="T1297" s="10">
        <v>0.48019630884081022</v>
      </c>
      <c r="U1297" s="7"/>
      <c r="V1297" s="10"/>
      <c r="W1297" s="11"/>
      <c r="X1297" s="10"/>
    </row>
    <row r="1298" spans="1:24" ht="15.6">
      <c r="A1298" s="4">
        <v>2751</v>
      </c>
      <c r="B1298" s="5">
        <v>46210</v>
      </c>
      <c r="C1298" s="1">
        <f t="shared" si="40"/>
        <v>2026</v>
      </c>
      <c r="D1298" s="1" t="str">
        <f>"Q" &amp;ROUNDUP(MONTH(SalesDataTable[[#This Row],[Order Date]])/3,0)</f>
        <v>Q3</v>
      </c>
      <c r="E1298" s="1">
        <f t="shared" si="41"/>
        <v>7</v>
      </c>
      <c r="F1298" s="1" t="str">
        <f>TEXT(SalesDataTable[[#This Row],[Order Date]],"MMM")</f>
        <v>Jul</v>
      </c>
      <c r="G1298" s="6" t="s">
        <v>17</v>
      </c>
      <c r="H1298" s="6" t="s">
        <v>67</v>
      </c>
      <c r="I1298" s="6" t="s">
        <v>36</v>
      </c>
      <c r="J1298" s="6" t="s">
        <v>30</v>
      </c>
      <c r="K1298" s="6" t="s">
        <v>51</v>
      </c>
      <c r="L1298" s="6" t="s">
        <v>55</v>
      </c>
      <c r="M1298" s="11">
        <v>2</v>
      </c>
      <c r="N1298" s="8">
        <v>125.9</v>
      </c>
      <c r="O1298" s="9">
        <v>0.15</v>
      </c>
      <c r="P1298" s="8">
        <v>70.27</v>
      </c>
      <c r="Q1298" s="8">
        <v>214.03</v>
      </c>
      <c r="R1298" s="8">
        <v>140.54</v>
      </c>
      <c r="S1298" s="8">
        <v>73.490000000000009</v>
      </c>
      <c r="T1298" s="10">
        <v>0.34336307994206422</v>
      </c>
      <c r="U1298" s="7"/>
      <c r="V1298" s="10"/>
      <c r="W1298" s="11"/>
      <c r="X1298" s="10"/>
    </row>
    <row r="1299" spans="1:24" ht="15.6">
      <c r="A1299" s="4">
        <v>375</v>
      </c>
      <c r="B1299" s="5">
        <v>46211</v>
      </c>
      <c r="C1299" s="1">
        <f t="shared" si="40"/>
        <v>2026</v>
      </c>
      <c r="D1299" s="1" t="str">
        <f>"Q" &amp;ROUNDUP(MONTH(SalesDataTable[[#This Row],[Order Date]])/3,0)</f>
        <v>Q3</v>
      </c>
      <c r="E1299" s="1">
        <f t="shared" si="41"/>
        <v>7</v>
      </c>
      <c r="F1299" s="1" t="str">
        <f>TEXT(SalesDataTable[[#This Row],[Order Date]],"MMM")</f>
        <v>Jul</v>
      </c>
      <c r="G1299" s="6" t="s">
        <v>23</v>
      </c>
      <c r="H1299" s="6" t="s">
        <v>60</v>
      </c>
      <c r="I1299" s="6" t="s">
        <v>36</v>
      </c>
      <c r="J1299" s="6" t="s">
        <v>20</v>
      </c>
      <c r="K1299" s="6" t="s">
        <v>40</v>
      </c>
      <c r="L1299" s="6" t="s">
        <v>46</v>
      </c>
      <c r="M1299" s="11">
        <v>2</v>
      </c>
      <c r="N1299" s="8">
        <v>192.24</v>
      </c>
      <c r="O1299" s="9">
        <v>0.05</v>
      </c>
      <c r="P1299" s="8">
        <v>103.65</v>
      </c>
      <c r="Q1299" s="8">
        <v>365.25599999999997</v>
      </c>
      <c r="R1299" s="8">
        <v>207.3</v>
      </c>
      <c r="S1299" s="8">
        <v>157.95599999999996</v>
      </c>
      <c r="T1299" s="10">
        <v>0.43245285498390162</v>
      </c>
      <c r="U1299" s="7"/>
      <c r="V1299" s="10"/>
      <c r="W1299" s="11"/>
      <c r="X1299" s="10"/>
    </row>
    <row r="1300" spans="1:24" ht="15.6">
      <c r="A1300" s="4">
        <v>650</v>
      </c>
      <c r="B1300" s="5">
        <v>46211</v>
      </c>
      <c r="C1300" s="1">
        <f t="shared" si="40"/>
        <v>2026</v>
      </c>
      <c r="D1300" s="1" t="str">
        <f>"Q" &amp;ROUNDUP(MONTH(SalesDataTable[[#This Row],[Order Date]])/3,0)</f>
        <v>Q3</v>
      </c>
      <c r="E1300" s="1">
        <f t="shared" si="41"/>
        <v>7</v>
      </c>
      <c r="F1300" s="1" t="str">
        <f>TEXT(SalesDataTable[[#This Row],[Order Date]],"MMM")</f>
        <v>Jul</v>
      </c>
      <c r="G1300" s="6" t="s">
        <v>17</v>
      </c>
      <c r="H1300" s="6" t="s">
        <v>18</v>
      </c>
      <c r="I1300" s="6" t="s">
        <v>19</v>
      </c>
      <c r="J1300" s="6" t="s">
        <v>33</v>
      </c>
      <c r="K1300" s="6" t="s">
        <v>51</v>
      </c>
      <c r="L1300" s="6" t="s">
        <v>52</v>
      </c>
      <c r="M1300" s="11">
        <v>2</v>
      </c>
      <c r="N1300" s="8">
        <v>40.79</v>
      </c>
      <c r="O1300" s="9">
        <v>0</v>
      </c>
      <c r="P1300" s="8">
        <v>14.61</v>
      </c>
      <c r="Q1300" s="8">
        <v>81.58</v>
      </c>
      <c r="R1300" s="8">
        <v>29.22</v>
      </c>
      <c r="S1300" s="8">
        <v>52.36</v>
      </c>
      <c r="T1300" s="10">
        <v>0.64182397646481981</v>
      </c>
      <c r="U1300" s="7"/>
      <c r="V1300" s="10"/>
      <c r="W1300" s="11"/>
      <c r="X1300" s="10"/>
    </row>
    <row r="1301" spans="1:24" ht="15.6">
      <c r="A1301" s="4">
        <v>941</v>
      </c>
      <c r="B1301" s="5">
        <v>46211</v>
      </c>
      <c r="C1301" s="1">
        <f t="shared" si="40"/>
        <v>2026</v>
      </c>
      <c r="D1301" s="1" t="str">
        <f>"Q" &amp;ROUNDUP(MONTH(SalesDataTable[[#This Row],[Order Date]])/3,0)</f>
        <v>Q3</v>
      </c>
      <c r="E1301" s="1">
        <f t="shared" si="41"/>
        <v>7</v>
      </c>
      <c r="F1301" s="1" t="str">
        <f>TEXT(SalesDataTable[[#This Row],[Order Date]],"MMM")</f>
        <v>Jul</v>
      </c>
      <c r="G1301" s="6" t="s">
        <v>17</v>
      </c>
      <c r="H1301" s="6" t="s">
        <v>53</v>
      </c>
      <c r="I1301" s="6" t="s">
        <v>36</v>
      </c>
      <c r="J1301" s="6" t="s">
        <v>30</v>
      </c>
      <c r="K1301" s="6" t="s">
        <v>40</v>
      </c>
      <c r="L1301" s="6" t="s">
        <v>68</v>
      </c>
      <c r="M1301" s="11">
        <v>2</v>
      </c>
      <c r="N1301" s="8">
        <v>125.73</v>
      </c>
      <c r="O1301" s="9">
        <v>0.15</v>
      </c>
      <c r="P1301" s="8">
        <v>61.75</v>
      </c>
      <c r="Q1301" s="8">
        <v>213.74100000000001</v>
      </c>
      <c r="R1301" s="8">
        <v>123.5</v>
      </c>
      <c r="S1301" s="8">
        <v>90.241000000000014</v>
      </c>
      <c r="T1301" s="10">
        <v>0.42219789371248384</v>
      </c>
      <c r="U1301" s="7"/>
      <c r="V1301" s="10"/>
      <c r="W1301" s="11"/>
      <c r="X1301" s="10"/>
    </row>
    <row r="1302" spans="1:24" ht="15.6">
      <c r="A1302" s="4">
        <v>2719</v>
      </c>
      <c r="B1302" s="5">
        <v>46211</v>
      </c>
      <c r="C1302" s="1">
        <f t="shared" si="40"/>
        <v>2026</v>
      </c>
      <c r="D1302" s="1" t="str">
        <f>"Q" &amp;ROUNDUP(MONTH(SalesDataTable[[#This Row],[Order Date]])/3,0)</f>
        <v>Q3</v>
      </c>
      <c r="E1302" s="1">
        <f t="shared" si="41"/>
        <v>7</v>
      </c>
      <c r="F1302" s="1" t="str">
        <f>TEXT(SalesDataTable[[#This Row],[Order Date]],"MMM")</f>
        <v>Jul</v>
      </c>
      <c r="G1302" s="6" t="s">
        <v>17</v>
      </c>
      <c r="H1302" s="6" t="s">
        <v>67</v>
      </c>
      <c r="I1302" s="6" t="s">
        <v>19</v>
      </c>
      <c r="J1302" s="6" t="s">
        <v>33</v>
      </c>
      <c r="K1302" s="6" t="s">
        <v>31</v>
      </c>
      <c r="L1302" s="6" t="s">
        <v>65</v>
      </c>
      <c r="M1302" s="11">
        <v>1</v>
      </c>
      <c r="N1302" s="8">
        <v>164.92</v>
      </c>
      <c r="O1302" s="9">
        <v>0</v>
      </c>
      <c r="P1302" s="8">
        <v>89.47</v>
      </c>
      <c r="Q1302" s="8">
        <v>164.92</v>
      </c>
      <c r="R1302" s="8">
        <v>89.47</v>
      </c>
      <c r="S1302" s="8">
        <v>75.449999999999989</v>
      </c>
      <c r="T1302" s="10">
        <v>0.45749454280863444</v>
      </c>
      <c r="U1302" s="7"/>
      <c r="V1302" s="10"/>
      <c r="W1302" s="11"/>
      <c r="X1302" s="10"/>
    </row>
    <row r="1303" spans="1:24" ht="15.6">
      <c r="A1303" s="4">
        <v>3833</v>
      </c>
      <c r="B1303" s="5">
        <v>46211</v>
      </c>
      <c r="C1303" s="1">
        <f t="shared" si="40"/>
        <v>2026</v>
      </c>
      <c r="D1303" s="1" t="str">
        <f>"Q" &amp;ROUNDUP(MONTH(SalesDataTable[[#This Row],[Order Date]])/3,0)</f>
        <v>Q3</v>
      </c>
      <c r="E1303" s="1">
        <f t="shared" si="41"/>
        <v>7</v>
      </c>
      <c r="F1303" s="1" t="str">
        <f>TEXT(SalesDataTable[[#This Row],[Order Date]],"MMM")</f>
        <v>Jul</v>
      </c>
      <c r="G1303" s="6" t="s">
        <v>23</v>
      </c>
      <c r="H1303" s="6" t="s">
        <v>44</v>
      </c>
      <c r="I1303" s="6" t="s">
        <v>36</v>
      </c>
      <c r="J1303" s="6" t="s">
        <v>30</v>
      </c>
      <c r="K1303" s="6" t="s">
        <v>21</v>
      </c>
      <c r="L1303" s="6" t="s">
        <v>47</v>
      </c>
      <c r="M1303" s="11">
        <v>5</v>
      </c>
      <c r="N1303" s="8">
        <v>103.91</v>
      </c>
      <c r="O1303" s="9">
        <v>0</v>
      </c>
      <c r="P1303" s="8">
        <v>51.19</v>
      </c>
      <c r="Q1303" s="8">
        <v>519.54999999999995</v>
      </c>
      <c r="R1303" s="8">
        <v>255.95</v>
      </c>
      <c r="S1303" s="8">
        <v>263.59999999999997</v>
      </c>
      <c r="T1303" s="10">
        <v>0.50736214031373306</v>
      </c>
      <c r="U1303" s="7"/>
      <c r="V1303" s="10"/>
      <c r="W1303" s="11"/>
      <c r="X1303" s="10"/>
    </row>
    <row r="1304" spans="1:24" ht="15.6">
      <c r="A1304" s="4">
        <v>211</v>
      </c>
      <c r="B1304" s="5">
        <v>46212</v>
      </c>
      <c r="C1304" s="1">
        <f t="shared" si="40"/>
        <v>2026</v>
      </c>
      <c r="D1304" s="1" t="str">
        <f>"Q" &amp;ROUNDUP(MONTH(SalesDataTable[[#This Row],[Order Date]])/3,0)</f>
        <v>Q3</v>
      </c>
      <c r="E1304" s="1">
        <f t="shared" si="41"/>
        <v>7</v>
      </c>
      <c r="F1304" s="1" t="str">
        <f>TEXT(SalesDataTable[[#This Row],[Order Date]],"MMM")</f>
        <v>Jul</v>
      </c>
      <c r="G1304" s="6" t="s">
        <v>28</v>
      </c>
      <c r="H1304" s="6" t="s">
        <v>69</v>
      </c>
      <c r="I1304" s="6" t="s">
        <v>25</v>
      </c>
      <c r="J1304" s="6" t="s">
        <v>33</v>
      </c>
      <c r="K1304" s="6" t="s">
        <v>21</v>
      </c>
      <c r="L1304" s="6" t="s">
        <v>39</v>
      </c>
      <c r="M1304" s="11">
        <v>10</v>
      </c>
      <c r="N1304" s="8">
        <v>49.69</v>
      </c>
      <c r="O1304" s="9">
        <v>0.1</v>
      </c>
      <c r="P1304" s="8">
        <v>21.82</v>
      </c>
      <c r="Q1304" s="8">
        <v>447.21</v>
      </c>
      <c r="R1304" s="8">
        <v>218.2</v>
      </c>
      <c r="S1304" s="8">
        <v>229.01</v>
      </c>
      <c r="T1304" s="10">
        <v>0.51208604458755391</v>
      </c>
      <c r="U1304" s="7"/>
      <c r="V1304" s="10"/>
      <c r="W1304" s="11"/>
      <c r="X1304" s="10"/>
    </row>
    <row r="1305" spans="1:24" ht="15.6">
      <c r="A1305" s="4">
        <v>392</v>
      </c>
      <c r="B1305" s="5">
        <v>46212</v>
      </c>
      <c r="C1305" s="1">
        <f t="shared" si="40"/>
        <v>2026</v>
      </c>
      <c r="D1305" s="1" t="str">
        <f>"Q" &amp;ROUNDUP(MONTH(SalesDataTable[[#This Row],[Order Date]])/3,0)</f>
        <v>Q3</v>
      </c>
      <c r="E1305" s="1">
        <f t="shared" si="41"/>
        <v>7</v>
      </c>
      <c r="F1305" s="1" t="str">
        <f>TEXT(SalesDataTable[[#This Row],[Order Date]],"MMM")</f>
        <v>Jul</v>
      </c>
      <c r="G1305" s="6" t="s">
        <v>37</v>
      </c>
      <c r="H1305" s="6" t="s">
        <v>48</v>
      </c>
      <c r="I1305" s="6" t="s">
        <v>36</v>
      </c>
      <c r="J1305" s="6" t="s">
        <v>20</v>
      </c>
      <c r="K1305" s="6" t="s">
        <v>26</v>
      </c>
      <c r="L1305" s="6" t="s">
        <v>27</v>
      </c>
      <c r="M1305" s="11">
        <v>3</v>
      </c>
      <c r="N1305" s="8">
        <v>94.19</v>
      </c>
      <c r="O1305" s="9">
        <v>0</v>
      </c>
      <c r="P1305" s="8">
        <v>44.1</v>
      </c>
      <c r="Q1305" s="8">
        <v>282.57</v>
      </c>
      <c r="R1305" s="8">
        <v>132.30000000000001</v>
      </c>
      <c r="S1305" s="8">
        <v>150.26999999999998</v>
      </c>
      <c r="T1305" s="10">
        <v>0.53179743072512997</v>
      </c>
      <c r="U1305" s="7"/>
      <c r="V1305" s="10"/>
      <c r="W1305" s="11"/>
      <c r="X1305" s="10"/>
    </row>
    <row r="1306" spans="1:24" ht="15.6">
      <c r="A1306" s="4">
        <v>1302</v>
      </c>
      <c r="B1306" s="5">
        <v>46212</v>
      </c>
      <c r="C1306" s="1">
        <f t="shared" si="40"/>
        <v>2026</v>
      </c>
      <c r="D1306" s="1" t="str">
        <f>"Q" &amp;ROUNDUP(MONTH(SalesDataTable[[#This Row],[Order Date]])/3,0)</f>
        <v>Q3</v>
      </c>
      <c r="E1306" s="1">
        <f t="shared" si="41"/>
        <v>7</v>
      </c>
      <c r="F1306" s="1" t="str">
        <f>TEXT(SalesDataTable[[#This Row],[Order Date]],"MMM")</f>
        <v>Jul</v>
      </c>
      <c r="G1306" s="6" t="s">
        <v>23</v>
      </c>
      <c r="H1306" s="6" t="s">
        <v>66</v>
      </c>
      <c r="I1306" s="6" t="s">
        <v>36</v>
      </c>
      <c r="J1306" s="6" t="s">
        <v>20</v>
      </c>
      <c r="K1306" s="6" t="s">
        <v>31</v>
      </c>
      <c r="L1306" s="6" t="s">
        <v>49</v>
      </c>
      <c r="M1306" s="11">
        <v>1</v>
      </c>
      <c r="N1306" s="8">
        <v>46.87</v>
      </c>
      <c r="O1306" s="9">
        <v>0</v>
      </c>
      <c r="P1306" s="8">
        <v>18.649999999999999</v>
      </c>
      <c r="Q1306" s="8">
        <v>46.87</v>
      </c>
      <c r="R1306" s="8">
        <v>18.649999999999999</v>
      </c>
      <c r="S1306" s="8">
        <v>28.22</v>
      </c>
      <c r="T1306" s="10">
        <v>0.60209088969490077</v>
      </c>
      <c r="U1306" s="7"/>
      <c r="V1306" s="10"/>
      <c r="W1306" s="11"/>
      <c r="X1306" s="10"/>
    </row>
    <row r="1307" spans="1:24" ht="15.6">
      <c r="A1307" s="4">
        <v>1366</v>
      </c>
      <c r="B1307" s="5">
        <v>46212</v>
      </c>
      <c r="C1307" s="1">
        <f t="shared" si="40"/>
        <v>2026</v>
      </c>
      <c r="D1307" s="1" t="str">
        <f>"Q" &amp;ROUNDUP(MONTH(SalesDataTable[[#This Row],[Order Date]])/3,0)</f>
        <v>Q3</v>
      </c>
      <c r="E1307" s="1">
        <f t="shared" si="41"/>
        <v>7</v>
      </c>
      <c r="F1307" s="1" t="str">
        <f>TEXT(SalesDataTable[[#This Row],[Order Date]],"MMM")</f>
        <v>Jul</v>
      </c>
      <c r="G1307" s="6" t="s">
        <v>28</v>
      </c>
      <c r="H1307" s="6" t="s">
        <v>69</v>
      </c>
      <c r="I1307" s="6" t="s">
        <v>19</v>
      </c>
      <c r="J1307" s="6" t="s">
        <v>20</v>
      </c>
      <c r="K1307" s="6" t="s">
        <v>31</v>
      </c>
      <c r="L1307" s="6" t="s">
        <v>32</v>
      </c>
      <c r="M1307" s="11">
        <v>1</v>
      </c>
      <c r="N1307" s="8">
        <v>36.99</v>
      </c>
      <c r="O1307" s="9">
        <v>0.1</v>
      </c>
      <c r="P1307" s="8">
        <v>13.2</v>
      </c>
      <c r="Q1307" s="8">
        <v>33.291000000000004</v>
      </c>
      <c r="R1307" s="8">
        <v>13.2</v>
      </c>
      <c r="S1307" s="8">
        <v>20.091000000000005</v>
      </c>
      <c r="T1307" s="10">
        <v>0.60349644047940887</v>
      </c>
      <c r="U1307" s="7"/>
      <c r="V1307" s="10"/>
      <c r="W1307" s="11"/>
      <c r="X1307" s="10"/>
    </row>
    <row r="1308" spans="1:24" ht="15.6">
      <c r="A1308" s="4">
        <v>1974</v>
      </c>
      <c r="B1308" s="5">
        <v>46212</v>
      </c>
      <c r="C1308" s="1">
        <f t="shared" si="40"/>
        <v>2026</v>
      </c>
      <c r="D1308" s="1" t="str">
        <f>"Q" &amp;ROUNDUP(MONTH(SalesDataTable[[#This Row],[Order Date]])/3,0)</f>
        <v>Q3</v>
      </c>
      <c r="E1308" s="1">
        <f t="shared" si="41"/>
        <v>7</v>
      </c>
      <c r="F1308" s="1" t="str">
        <f>TEXT(SalesDataTable[[#This Row],[Order Date]],"MMM")</f>
        <v>Jul</v>
      </c>
      <c r="G1308" s="6" t="s">
        <v>17</v>
      </c>
      <c r="H1308" s="6" t="s">
        <v>67</v>
      </c>
      <c r="I1308" s="6" t="s">
        <v>19</v>
      </c>
      <c r="J1308" s="6" t="s">
        <v>20</v>
      </c>
      <c r="K1308" s="6" t="s">
        <v>31</v>
      </c>
      <c r="L1308" s="6" t="s">
        <v>61</v>
      </c>
      <c r="M1308" s="11">
        <v>1</v>
      </c>
      <c r="N1308" s="8">
        <v>135.44</v>
      </c>
      <c r="O1308" s="9">
        <v>0</v>
      </c>
      <c r="P1308" s="8">
        <v>65.48</v>
      </c>
      <c r="Q1308" s="8">
        <v>135.44</v>
      </c>
      <c r="R1308" s="8">
        <v>65.48</v>
      </c>
      <c r="S1308" s="8">
        <v>69.959999999999994</v>
      </c>
      <c r="T1308" s="10">
        <v>0.51653868871825159</v>
      </c>
      <c r="U1308" s="7"/>
      <c r="V1308" s="10"/>
      <c r="W1308" s="11"/>
      <c r="X1308" s="10"/>
    </row>
    <row r="1309" spans="1:24" ht="15.6">
      <c r="A1309" s="4">
        <v>2716</v>
      </c>
      <c r="B1309" s="5">
        <v>46212</v>
      </c>
      <c r="C1309" s="1">
        <f t="shared" si="40"/>
        <v>2026</v>
      </c>
      <c r="D1309" s="1" t="str">
        <f>"Q" &amp;ROUNDUP(MONTH(SalesDataTable[[#This Row],[Order Date]])/3,0)</f>
        <v>Q3</v>
      </c>
      <c r="E1309" s="1">
        <f t="shared" si="41"/>
        <v>7</v>
      </c>
      <c r="F1309" s="1" t="str">
        <f>TEXT(SalesDataTable[[#This Row],[Order Date]],"MMM")</f>
        <v>Jul</v>
      </c>
      <c r="G1309" s="6" t="s">
        <v>23</v>
      </c>
      <c r="H1309" s="6" t="s">
        <v>24</v>
      </c>
      <c r="I1309" s="6" t="s">
        <v>19</v>
      </c>
      <c r="J1309" s="6" t="s">
        <v>30</v>
      </c>
      <c r="K1309" s="6" t="s">
        <v>26</v>
      </c>
      <c r="L1309" s="6" t="s">
        <v>27</v>
      </c>
      <c r="M1309" s="11">
        <v>3</v>
      </c>
      <c r="N1309" s="8">
        <v>92.25</v>
      </c>
      <c r="O1309" s="9">
        <v>0</v>
      </c>
      <c r="P1309" s="8">
        <v>46.27</v>
      </c>
      <c r="Q1309" s="8">
        <v>276.75</v>
      </c>
      <c r="R1309" s="8">
        <v>138.81</v>
      </c>
      <c r="S1309" s="8">
        <v>137.94</v>
      </c>
      <c r="T1309" s="10">
        <v>0.49842818428184282</v>
      </c>
      <c r="U1309" s="7"/>
      <c r="V1309" s="10"/>
      <c r="W1309" s="11"/>
      <c r="X1309" s="10"/>
    </row>
    <row r="1310" spans="1:24" ht="15.6">
      <c r="A1310" s="4">
        <v>3161</v>
      </c>
      <c r="B1310" s="5">
        <v>46212</v>
      </c>
      <c r="C1310" s="1">
        <f t="shared" si="40"/>
        <v>2026</v>
      </c>
      <c r="D1310" s="1" t="str">
        <f>"Q" &amp;ROUNDUP(MONTH(SalesDataTable[[#This Row],[Order Date]])/3,0)</f>
        <v>Q3</v>
      </c>
      <c r="E1310" s="1">
        <f t="shared" si="41"/>
        <v>7</v>
      </c>
      <c r="F1310" s="1" t="str">
        <f>TEXT(SalesDataTable[[#This Row],[Order Date]],"MMM")</f>
        <v>Jul</v>
      </c>
      <c r="G1310" s="6" t="s">
        <v>28</v>
      </c>
      <c r="H1310" s="6" t="s">
        <v>42</v>
      </c>
      <c r="I1310" s="6" t="s">
        <v>19</v>
      </c>
      <c r="J1310" s="6" t="s">
        <v>30</v>
      </c>
      <c r="K1310" s="6" t="s">
        <v>40</v>
      </c>
      <c r="L1310" s="6" t="s">
        <v>46</v>
      </c>
      <c r="M1310" s="11">
        <v>2</v>
      </c>
      <c r="N1310" s="8">
        <v>192.6</v>
      </c>
      <c r="O1310" s="9">
        <v>0</v>
      </c>
      <c r="P1310" s="8">
        <v>104.89</v>
      </c>
      <c r="Q1310" s="8">
        <v>385.2</v>
      </c>
      <c r="R1310" s="8">
        <v>209.78</v>
      </c>
      <c r="S1310" s="8">
        <v>175.42</v>
      </c>
      <c r="T1310" s="10">
        <v>0.45539979231568017</v>
      </c>
      <c r="U1310" s="7"/>
      <c r="V1310" s="10"/>
      <c r="W1310" s="11"/>
      <c r="X1310" s="10"/>
    </row>
    <row r="1311" spans="1:24" ht="15.6">
      <c r="A1311" s="4">
        <v>3240</v>
      </c>
      <c r="B1311" s="5">
        <v>46212</v>
      </c>
      <c r="C1311" s="1">
        <f t="shared" si="40"/>
        <v>2026</v>
      </c>
      <c r="D1311" s="1" t="str">
        <f>"Q" &amp;ROUNDUP(MONTH(SalesDataTable[[#This Row],[Order Date]])/3,0)</f>
        <v>Q3</v>
      </c>
      <c r="E1311" s="1">
        <f t="shared" si="41"/>
        <v>7</v>
      </c>
      <c r="F1311" s="1" t="str">
        <f>TEXT(SalesDataTable[[#This Row],[Order Date]],"MMM")</f>
        <v>Jul</v>
      </c>
      <c r="G1311" s="6" t="s">
        <v>37</v>
      </c>
      <c r="H1311" s="6" t="s">
        <v>50</v>
      </c>
      <c r="I1311" s="6" t="s">
        <v>19</v>
      </c>
      <c r="J1311" s="6" t="s">
        <v>20</v>
      </c>
      <c r="K1311" s="6" t="s">
        <v>21</v>
      </c>
      <c r="L1311" s="6" t="s">
        <v>43</v>
      </c>
      <c r="M1311" s="11">
        <v>1</v>
      </c>
      <c r="N1311" s="8">
        <v>39.94</v>
      </c>
      <c r="O1311" s="9">
        <v>0</v>
      </c>
      <c r="P1311" s="8">
        <v>16.89</v>
      </c>
      <c r="Q1311" s="8">
        <v>39.94</v>
      </c>
      <c r="R1311" s="8">
        <v>16.89</v>
      </c>
      <c r="S1311" s="8">
        <v>23.049999999999997</v>
      </c>
      <c r="T1311" s="10">
        <v>0.57711567351026538</v>
      </c>
      <c r="U1311" s="7"/>
      <c r="V1311" s="10"/>
      <c r="W1311" s="11"/>
      <c r="X1311" s="10"/>
    </row>
    <row r="1312" spans="1:24" ht="15.6">
      <c r="A1312" s="4">
        <v>3682</v>
      </c>
      <c r="B1312" s="5">
        <v>46212</v>
      </c>
      <c r="C1312" s="1">
        <f t="shared" si="40"/>
        <v>2026</v>
      </c>
      <c r="D1312" s="1" t="str">
        <f>"Q" &amp;ROUNDUP(MONTH(SalesDataTable[[#This Row],[Order Date]])/3,0)</f>
        <v>Q3</v>
      </c>
      <c r="E1312" s="1">
        <f t="shared" si="41"/>
        <v>7</v>
      </c>
      <c r="F1312" s="1" t="str">
        <f>TEXT(SalesDataTable[[#This Row],[Order Date]],"MMM")</f>
        <v>Jul</v>
      </c>
      <c r="G1312" s="6" t="s">
        <v>28</v>
      </c>
      <c r="H1312" s="6" t="s">
        <v>29</v>
      </c>
      <c r="I1312" s="6" t="s">
        <v>19</v>
      </c>
      <c r="J1312" s="6" t="s">
        <v>20</v>
      </c>
      <c r="K1312" s="6" t="s">
        <v>26</v>
      </c>
      <c r="L1312" s="6" t="s">
        <v>54</v>
      </c>
      <c r="M1312" s="11">
        <v>3</v>
      </c>
      <c r="N1312" s="8">
        <v>150.61000000000001</v>
      </c>
      <c r="O1312" s="9">
        <v>0</v>
      </c>
      <c r="P1312" s="8">
        <v>79.900000000000006</v>
      </c>
      <c r="Q1312" s="8">
        <v>451.83000000000004</v>
      </c>
      <c r="R1312" s="8">
        <v>239.70000000000002</v>
      </c>
      <c r="S1312" s="8">
        <v>212.13000000000002</v>
      </c>
      <c r="T1312" s="10">
        <v>0.46949073766682159</v>
      </c>
      <c r="U1312" s="7"/>
      <c r="V1312" s="10"/>
      <c r="W1312" s="11"/>
      <c r="X1312" s="10"/>
    </row>
    <row r="1313" spans="1:24" ht="15.6">
      <c r="A1313" s="4">
        <v>4725</v>
      </c>
      <c r="B1313" s="5">
        <v>46212</v>
      </c>
      <c r="C1313" s="1">
        <f t="shared" si="40"/>
        <v>2026</v>
      </c>
      <c r="D1313" s="1" t="str">
        <f>"Q" &amp;ROUNDUP(MONTH(SalesDataTable[[#This Row],[Order Date]])/3,0)</f>
        <v>Q3</v>
      </c>
      <c r="E1313" s="1">
        <f t="shared" si="41"/>
        <v>7</v>
      </c>
      <c r="F1313" s="1" t="str">
        <f>TEXT(SalesDataTable[[#This Row],[Order Date]],"MMM")</f>
        <v>Jul</v>
      </c>
      <c r="G1313" s="6" t="s">
        <v>37</v>
      </c>
      <c r="H1313" s="6" t="s">
        <v>64</v>
      </c>
      <c r="I1313" s="6" t="s">
        <v>19</v>
      </c>
      <c r="J1313" s="6" t="s">
        <v>20</v>
      </c>
      <c r="K1313" s="6" t="s">
        <v>26</v>
      </c>
      <c r="L1313" s="6" t="s">
        <v>63</v>
      </c>
      <c r="M1313" s="11">
        <v>2</v>
      </c>
      <c r="N1313" s="8">
        <v>71.069999999999993</v>
      </c>
      <c r="O1313" s="9">
        <v>0</v>
      </c>
      <c r="P1313" s="8">
        <v>31.57</v>
      </c>
      <c r="Q1313" s="8">
        <v>142.13999999999999</v>
      </c>
      <c r="R1313" s="8">
        <v>63.14</v>
      </c>
      <c r="S1313" s="8">
        <v>78.999999999999986</v>
      </c>
      <c r="T1313" s="10">
        <v>0.55579006613198245</v>
      </c>
      <c r="U1313" s="7"/>
      <c r="V1313" s="10"/>
      <c r="W1313" s="11"/>
      <c r="X1313" s="10"/>
    </row>
    <row r="1314" spans="1:24" ht="15.6">
      <c r="A1314" s="4">
        <v>758</v>
      </c>
      <c r="B1314" s="5">
        <v>46213</v>
      </c>
      <c r="C1314" s="1">
        <f t="shared" si="40"/>
        <v>2026</v>
      </c>
      <c r="D1314" s="1" t="str">
        <f>"Q" &amp;ROUNDUP(MONTH(SalesDataTable[[#This Row],[Order Date]])/3,0)</f>
        <v>Q3</v>
      </c>
      <c r="E1314" s="1">
        <f t="shared" si="41"/>
        <v>7</v>
      </c>
      <c r="F1314" s="1" t="str">
        <f>TEXT(SalesDataTable[[#This Row],[Order Date]],"MMM")</f>
        <v>Jul</v>
      </c>
      <c r="G1314" s="6" t="s">
        <v>17</v>
      </c>
      <c r="H1314" s="6" t="s">
        <v>18</v>
      </c>
      <c r="I1314" s="6" t="s">
        <v>36</v>
      </c>
      <c r="J1314" s="6" t="s">
        <v>30</v>
      </c>
      <c r="K1314" s="6" t="s">
        <v>21</v>
      </c>
      <c r="L1314" s="6" t="s">
        <v>39</v>
      </c>
      <c r="M1314" s="11">
        <v>1</v>
      </c>
      <c r="N1314" s="8">
        <v>50.78</v>
      </c>
      <c r="O1314" s="9">
        <v>0</v>
      </c>
      <c r="P1314" s="8">
        <v>22.29</v>
      </c>
      <c r="Q1314" s="8">
        <v>50.78</v>
      </c>
      <c r="R1314" s="8">
        <v>22.29</v>
      </c>
      <c r="S1314" s="8">
        <v>28.490000000000002</v>
      </c>
      <c r="T1314" s="10">
        <v>0.56104765655769995</v>
      </c>
      <c r="U1314" s="7"/>
      <c r="V1314" s="10"/>
      <c r="W1314" s="11"/>
      <c r="X1314" s="10"/>
    </row>
    <row r="1315" spans="1:24" ht="15.6">
      <c r="A1315" s="4">
        <v>1910</v>
      </c>
      <c r="B1315" s="5">
        <v>46213</v>
      </c>
      <c r="C1315" s="1">
        <f t="shared" si="40"/>
        <v>2026</v>
      </c>
      <c r="D1315" s="1" t="str">
        <f>"Q" &amp;ROUNDUP(MONTH(SalesDataTable[[#This Row],[Order Date]])/3,0)</f>
        <v>Q3</v>
      </c>
      <c r="E1315" s="1">
        <f t="shared" si="41"/>
        <v>7</v>
      </c>
      <c r="F1315" s="1" t="str">
        <f>TEXT(SalesDataTable[[#This Row],[Order Date]],"MMM")</f>
        <v>Jul</v>
      </c>
      <c r="G1315" s="6" t="s">
        <v>17</v>
      </c>
      <c r="H1315" s="6" t="s">
        <v>67</v>
      </c>
      <c r="I1315" s="6" t="s">
        <v>19</v>
      </c>
      <c r="J1315" s="6" t="s">
        <v>20</v>
      </c>
      <c r="K1315" s="6" t="s">
        <v>26</v>
      </c>
      <c r="L1315" s="6" t="s">
        <v>34</v>
      </c>
      <c r="M1315" s="11">
        <v>2</v>
      </c>
      <c r="N1315" s="8">
        <v>141.51</v>
      </c>
      <c r="O1315" s="9">
        <v>0.05</v>
      </c>
      <c r="P1315" s="8">
        <v>77.040000000000006</v>
      </c>
      <c r="Q1315" s="8">
        <v>268.86899999999997</v>
      </c>
      <c r="R1315" s="8">
        <v>154.08000000000001</v>
      </c>
      <c r="S1315" s="8">
        <v>114.78899999999996</v>
      </c>
      <c r="T1315" s="10">
        <v>0.42693281858451504</v>
      </c>
      <c r="U1315" s="7"/>
      <c r="V1315" s="10"/>
      <c r="W1315" s="11"/>
      <c r="X1315" s="10"/>
    </row>
    <row r="1316" spans="1:24" ht="15.6">
      <c r="A1316" s="4">
        <v>1941</v>
      </c>
      <c r="B1316" s="5">
        <v>46213</v>
      </c>
      <c r="C1316" s="1">
        <f t="shared" si="40"/>
        <v>2026</v>
      </c>
      <c r="D1316" s="1" t="str">
        <f>"Q" &amp;ROUNDUP(MONTH(SalesDataTable[[#This Row],[Order Date]])/3,0)</f>
        <v>Q3</v>
      </c>
      <c r="E1316" s="1">
        <f t="shared" si="41"/>
        <v>7</v>
      </c>
      <c r="F1316" s="1" t="str">
        <f>TEXT(SalesDataTable[[#This Row],[Order Date]],"MMM")</f>
        <v>Jul</v>
      </c>
      <c r="G1316" s="6" t="s">
        <v>23</v>
      </c>
      <c r="H1316" s="6" t="s">
        <v>60</v>
      </c>
      <c r="I1316" s="6" t="s">
        <v>45</v>
      </c>
      <c r="J1316" s="6" t="s">
        <v>20</v>
      </c>
      <c r="K1316" s="6" t="s">
        <v>26</v>
      </c>
      <c r="L1316" s="6" t="s">
        <v>54</v>
      </c>
      <c r="M1316" s="11">
        <v>1</v>
      </c>
      <c r="N1316" s="8">
        <v>156.44</v>
      </c>
      <c r="O1316" s="9">
        <v>0.1</v>
      </c>
      <c r="P1316" s="8">
        <v>80.72</v>
      </c>
      <c r="Q1316" s="8">
        <v>140.79599999999999</v>
      </c>
      <c r="R1316" s="8">
        <v>80.72</v>
      </c>
      <c r="S1316" s="8">
        <v>60.075999999999993</v>
      </c>
      <c r="T1316" s="10">
        <v>0.42668825818915307</v>
      </c>
      <c r="U1316" s="7"/>
      <c r="V1316" s="10"/>
      <c r="W1316" s="11"/>
      <c r="X1316" s="10"/>
    </row>
    <row r="1317" spans="1:24" ht="15.6">
      <c r="A1317" s="4">
        <v>2324</v>
      </c>
      <c r="B1317" s="5">
        <v>46213</v>
      </c>
      <c r="C1317" s="1">
        <f t="shared" si="40"/>
        <v>2026</v>
      </c>
      <c r="D1317" s="1" t="str">
        <f>"Q" &amp;ROUNDUP(MONTH(SalesDataTable[[#This Row],[Order Date]])/3,0)</f>
        <v>Q3</v>
      </c>
      <c r="E1317" s="1">
        <f t="shared" si="41"/>
        <v>7</v>
      </c>
      <c r="F1317" s="1" t="str">
        <f>TEXT(SalesDataTable[[#This Row],[Order Date]],"MMM")</f>
        <v>Jul</v>
      </c>
      <c r="G1317" s="6" t="s">
        <v>23</v>
      </c>
      <c r="H1317" s="6" t="s">
        <v>60</v>
      </c>
      <c r="I1317" s="6" t="s">
        <v>19</v>
      </c>
      <c r="J1317" s="6" t="s">
        <v>30</v>
      </c>
      <c r="K1317" s="6" t="s">
        <v>51</v>
      </c>
      <c r="L1317" s="6" t="s">
        <v>62</v>
      </c>
      <c r="M1317" s="11">
        <v>2</v>
      </c>
      <c r="N1317" s="8">
        <v>51.75</v>
      </c>
      <c r="O1317" s="9">
        <v>0</v>
      </c>
      <c r="P1317" s="8">
        <v>21.4</v>
      </c>
      <c r="Q1317" s="8">
        <v>103.5</v>
      </c>
      <c r="R1317" s="8">
        <v>42.8</v>
      </c>
      <c r="S1317" s="8">
        <v>60.7</v>
      </c>
      <c r="T1317" s="10">
        <v>0.58647342995169083</v>
      </c>
      <c r="U1317" s="7"/>
      <c r="V1317" s="10"/>
      <c r="W1317" s="11"/>
      <c r="X1317" s="10"/>
    </row>
    <row r="1318" spans="1:24" ht="15.6">
      <c r="A1318" s="4">
        <v>2869</v>
      </c>
      <c r="B1318" s="5">
        <v>46213</v>
      </c>
      <c r="C1318" s="1">
        <f t="shared" si="40"/>
        <v>2026</v>
      </c>
      <c r="D1318" s="1" t="str">
        <f>"Q" &amp;ROUNDUP(MONTH(SalesDataTable[[#This Row],[Order Date]])/3,0)</f>
        <v>Q3</v>
      </c>
      <c r="E1318" s="1">
        <f t="shared" si="41"/>
        <v>7</v>
      </c>
      <c r="F1318" s="1" t="str">
        <f>TEXT(SalesDataTable[[#This Row],[Order Date]],"MMM")</f>
        <v>Jul</v>
      </c>
      <c r="G1318" s="6" t="s">
        <v>28</v>
      </c>
      <c r="H1318" s="6" t="s">
        <v>42</v>
      </c>
      <c r="I1318" s="6" t="s">
        <v>45</v>
      </c>
      <c r="J1318" s="6" t="s">
        <v>30</v>
      </c>
      <c r="K1318" s="6" t="s">
        <v>40</v>
      </c>
      <c r="L1318" s="6" t="s">
        <v>57</v>
      </c>
      <c r="M1318" s="11">
        <v>1</v>
      </c>
      <c r="N1318" s="8">
        <v>82.23</v>
      </c>
      <c r="O1318" s="9">
        <v>0.1</v>
      </c>
      <c r="P1318" s="8">
        <v>38.340000000000003</v>
      </c>
      <c r="Q1318" s="8">
        <v>74.007000000000005</v>
      </c>
      <c r="R1318" s="8">
        <v>38.340000000000003</v>
      </c>
      <c r="S1318" s="8">
        <v>35.667000000000002</v>
      </c>
      <c r="T1318" s="10">
        <v>0.48194089748267055</v>
      </c>
      <c r="U1318" s="7"/>
      <c r="V1318" s="10"/>
      <c r="W1318" s="11"/>
      <c r="X1318" s="10"/>
    </row>
    <row r="1319" spans="1:24" ht="15.6">
      <c r="A1319" s="4">
        <v>3236</v>
      </c>
      <c r="B1319" s="5">
        <v>46213</v>
      </c>
      <c r="C1319" s="1">
        <f t="shared" si="40"/>
        <v>2026</v>
      </c>
      <c r="D1319" s="1" t="str">
        <f>"Q" &amp;ROUNDUP(MONTH(SalesDataTable[[#This Row],[Order Date]])/3,0)</f>
        <v>Q3</v>
      </c>
      <c r="E1319" s="1">
        <f t="shared" si="41"/>
        <v>7</v>
      </c>
      <c r="F1319" s="1" t="str">
        <f>TEXT(SalesDataTable[[#This Row],[Order Date]],"MMM")</f>
        <v>Jul</v>
      </c>
      <c r="G1319" s="6" t="s">
        <v>23</v>
      </c>
      <c r="H1319" s="6" t="s">
        <v>44</v>
      </c>
      <c r="I1319" s="6" t="s">
        <v>19</v>
      </c>
      <c r="J1319" s="6" t="s">
        <v>30</v>
      </c>
      <c r="K1319" s="6" t="s">
        <v>26</v>
      </c>
      <c r="L1319" s="6" t="s">
        <v>34</v>
      </c>
      <c r="M1319" s="11">
        <v>1</v>
      </c>
      <c r="N1319" s="8">
        <v>144.16999999999999</v>
      </c>
      <c r="O1319" s="9">
        <v>0.1</v>
      </c>
      <c r="P1319" s="8">
        <v>78.13</v>
      </c>
      <c r="Q1319" s="8">
        <v>129.75299999999999</v>
      </c>
      <c r="R1319" s="8">
        <v>78.13</v>
      </c>
      <c r="S1319" s="8">
        <v>51.62299999999999</v>
      </c>
      <c r="T1319" s="10">
        <v>0.39785592625989374</v>
      </c>
      <c r="U1319" s="7"/>
      <c r="V1319" s="10"/>
      <c r="W1319" s="11"/>
      <c r="X1319" s="10"/>
    </row>
    <row r="1320" spans="1:24" ht="15.6">
      <c r="A1320" s="4">
        <v>3582</v>
      </c>
      <c r="B1320" s="5">
        <v>46213</v>
      </c>
      <c r="C1320" s="1">
        <f t="shared" si="40"/>
        <v>2026</v>
      </c>
      <c r="D1320" s="1" t="str">
        <f>"Q" &amp;ROUNDUP(MONTH(SalesDataTable[[#This Row],[Order Date]])/3,0)</f>
        <v>Q3</v>
      </c>
      <c r="E1320" s="1">
        <f t="shared" si="41"/>
        <v>7</v>
      </c>
      <c r="F1320" s="1" t="str">
        <f>TEXT(SalesDataTable[[#This Row],[Order Date]],"MMM")</f>
        <v>Jul</v>
      </c>
      <c r="G1320" s="6" t="s">
        <v>23</v>
      </c>
      <c r="H1320" s="6" t="s">
        <v>60</v>
      </c>
      <c r="I1320" s="6" t="s">
        <v>19</v>
      </c>
      <c r="J1320" s="6" t="s">
        <v>20</v>
      </c>
      <c r="K1320" s="6" t="s">
        <v>40</v>
      </c>
      <c r="L1320" s="6" t="s">
        <v>57</v>
      </c>
      <c r="M1320" s="11">
        <v>4</v>
      </c>
      <c r="N1320" s="8">
        <v>82.47</v>
      </c>
      <c r="O1320" s="9">
        <v>0</v>
      </c>
      <c r="P1320" s="8">
        <v>40.22</v>
      </c>
      <c r="Q1320" s="8">
        <v>329.88</v>
      </c>
      <c r="R1320" s="8">
        <v>160.88</v>
      </c>
      <c r="S1320" s="8">
        <v>169</v>
      </c>
      <c r="T1320" s="10">
        <v>0.51230750575967021</v>
      </c>
      <c r="U1320" s="7"/>
      <c r="V1320" s="10"/>
      <c r="W1320" s="11"/>
      <c r="X1320" s="10"/>
    </row>
    <row r="1321" spans="1:24" ht="15.6">
      <c r="A1321" s="4">
        <v>3715</v>
      </c>
      <c r="B1321" s="5">
        <v>46213</v>
      </c>
      <c r="C1321" s="1">
        <f t="shared" si="40"/>
        <v>2026</v>
      </c>
      <c r="D1321" s="1" t="str">
        <f>"Q" &amp;ROUNDUP(MONTH(SalesDataTable[[#This Row],[Order Date]])/3,0)</f>
        <v>Q3</v>
      </c>
      <c r="E1321" s="1">
        <f t="shared" si="41"/>
        <v>7</v>
      </c>
      <c r="F1321" s="1" t="str">
        <f>TEXT(SalesDataTable[[#This Row],[Order Date]],"MMM")</f>
        <v>Jul</v>
      </c>
      <c r="G1321" s="6" t="s">
        <v>37</v>
      </c>
      <c r="H1321" s="6" t="s">
        <v>50</v>
      </c>
      <c r="I1321" s="6" t="s">
        <v>19</v>
      </c>
      <c r="J1321" s="6" t="s">
        <v>30</v>
      </c>
      <c r="K1321" s="6" t="s">
        <v>40</v>
      </c>
      <c r="L1321" s="6" t="s">
        <v>68</v>
      </c>
      <c r="M1321" s="11">
        <v>1</v>
      </c>
      <c r="N1321" s="8">
        <v>122.14</v>
      </c>
      <c r="O1321" s="9">
        <v>0.15</v>
      </c>
      <c r="P1321" s="8">
        <v>59.87</v>
      </c>
      <c r="Q1321" s="8">
        <v>103.819</v>
      </c>
      <c r="R1321" s="8">
        <v>59.87</v>
      </c>
      <c r="S1321" s="8">
        <v>43.949000000000005</v>
      </c>
      <c r="T1321" s="10">
        <v>0.42332328379198414</v>
      </c>
      <c r="U1321" s="7"/>
      <c r="V1321" s="10"/>
      <c r="W1321" s="11"/>
      <c r="X1321" s="10"/>
    </row>
    <row r="1322" spans="1:24" ht="15.6">
      <c r="A1322" s="4">
        <v>3940</v>
      </c>
      <c r="B1322" s="5">
        <v>46213</v>
      </c>
      <c r="C1322" s="1">
        <f t="shared" si="40"/>
        <v>2026</v>
      </c>
      <c r="D1322" s="1" t="str">
        <f>"Q" &amp;ROUNDUP(MONTH(SalesDataTable[[#This Row],[Order Date]])/3,0)</f>
        <v>Q3</v>
      </c>
      <c r="E1322" s="1">
        <f t="shared" si="41"/>
        <v>7</v>
      </c>
      <c r="F1322" s="1" t="str">
        <f>TEXT(SalesDataTable[[#This Row],[Order Date]],"MMM")</f>
        <v>Jul</v>
      </c>
      <c r="G1322" s="6" t="s">
        <v>28</v>
      </c>
      <c r="H1322" s="6" t="s">
        <v>69</v>
      </c>
      <c r="I1322" s="6" t="s">
        <v>36</v>
      </c>
      <c r="J1322" s="6" t="s">
        <v>20</v>
      </c>
      <c r="K1322" s="6" t="s">
        <v>26</v>
      </c>
      <c r="L1322" s="6" t="s">
        <v>34</v>
      </c>
      <c r="M1322" s="11">
        <v>3</v>
      </c>
      <c r="N1322" s="8">
        <v>143.59</v>
      </c>
      <c r="O1322" s="9">
        <v>0</v>
      </c>
      <c r="P1322" s="8">
        <v>78.91</v>
      </c>
      <c r="Q1322" s="8">
        <v>430.77</v>
      </c>
      <c r="R1322" s="8">
        <v>236.73</v>
      </c>
      <c r="S1322" s="8">
        <v>194.04</v>
      </c>
      <c r="T1322" s="10">
        <v>0.45044919562643637</v>
      </c>
      <c r="U1322" s="7"/>
      <c r="V1322" s="10"/>
      <c r="W1322" s="11"/>
      <c r="X1322" s="10"/>
    </row>
    <row r="1323" spans="1:24" ht="15.6">
      <c r="A1323" s="4">
        <v>4760</v>
      </c>
      <c r="B1323" s="5">
        <v>46213</v>
      </c>
      <c r="C1323" s="1">
        <f t="shared" si="40"/>
        <v>2026</v>
      </c>
      <c r="D1323" s="1" t="str">
        <f>"Q" &amp;ROUNDUP(MONTH(SalesDataTable[[#This Row],[Order Date]])/3,0)</f>
        <v>Q3</v>
      </c>
      <c r="E1323" s="1">
        <f t="shared" si="41"/>
        <v>7</v>
      </c>
      <c r="F1323" s="1" t="str">
        <f>TEXT(SalesDataTable[[#This Row],[Order Date]],"MMM")</f>
        <v>Jul</v>
      </c>
      <c r="G1323" s="6" t="s">
        <v>37</v>
      </c>
      <c r="H1323" s="6" t="s">
        <v>64</v>
      </c>
      <c r="I1323" s="6" t="s">
        <v>19</v>
      </c>
      <c r="J1323" s="6" t="s">
        <v>33</v>
      </c>
      <c r="K1323" s="6" t="s">
        <v>26</v>
      </c>
      <c r="L1323" s="6" t="s">
        <v>54</v>
      </c>
      <c r="M1323" s="11">
        <v>2</v>
      </c>
      <c r="N1323" s="8">
        <v>157.66</v>
      </c>
      <c r="O1323" s="9">
        <v>0</v>
      </c>
      <c r="P1323" s="8">
        <v>78.760000000000005</v>
      </c>
      <c r="Q1323" s="8">
        <v>315.32</v>
      </c>
      <c r="R1323" s="8">
        <v>157.52000000000001</v>
      </c>
      <c r="S1323" s="8">
        <v>157.79999999999998</v>
      </c>
      <c r="T1323" s="10">
        <v>0.50044399340352652</v>
      </c>
      <c r="U1323" s="7"/>
      <c r="V1323" s="10"/>
      <c r="W1323" s="11"/>
      <c r="X1323" s="10"/>
    </row>
    <row r="1324" spans="1:24" ht="15.6">
      <c r="A1324" s="4">
        <v>4768</v>
      </c>
      <c r="B1324" s="5">
        <v>46213</v>
      </c>
      <c r="C1324" s="1">
        <f t="shared" si="40"/>
        <v>2026</v>
      </c>
      <c r="D1324" s="1" t="str">
        <f>"Q" &amp;ROUNDUP(MONTH(SalesDataTable[[#This Row],[Order Date]])/3,0)</f>
        <v>Q3</v>
      </c>
      <c r="E1324" s="1">
        <f t="shared" si="41"/>
        <v>7</v>
      </c>
      <c r="F1324" s="1" t="str">
        <f>TEXT(SalesDataTable[[#This Row],[Order Date]],"MMM")</f>
        <v>Jul</v>
      </c>
      <c r="G1324" s="6" t="s">
        <v>23</v>
      </c>
      <c r="H1324" s="6" t="s">
        <v>24</v>
      </c>
      <c r="I1324" s="6" t="s">
        <v>19</v>
      </c>
      <c r="J1324" s="6" t="s">
        <v>33</v>
      </c>
      <c r="K1324" s="6" t="s">
        <v>21</v>
      </c>
      <c r="L1324" s="6" t="s">
        <v>47</v>
      </c>
      <c r="M1324" s="11">
        <v>1</v>
      </c>
      <c r="N1324" s="8">
        <v>101.58</v>
      </c>
      <c r="O1324" s="9">
        <v>0</v>
      </c>
      <c r="P1324" s="8">
        <v>49.83</v>
      </c>
      <c r="Q1324" s="8">
        <v>101.58</v>
      </c>
      <c r="R1324" s="8">
        <v>49.83</v>
      </c>
      <c r="S1324" s="8">
        <v>51.75</v>
      </c>
      <c r="T1324" s="10">
        <v>0.50945067926757237</v>
      </c>
      <c r="U1324" s="7"/>
      <c r="V1324" s="10"/>
      <c r="W1324" s="11"/>
      <c r="X1324" s="10"/>
    </row>
    <row r="1325" spans="1:24" ht="15.6">
      <c r="A1325" s="4">
        <v>5025</v>
      </c>
      <c r="B1325" s="5">
        <v>46213</v>
      </c>
      <c r="C1325" s="1">
        <f t="shared" si="40"/>
        <v>2026</v>
      </c>
      <c r="D1325" s="1" t="str">
        <f>"Q" &amp;ROUNDUP(MONTH(SalesDataTable[[#This Row],[Order Date]])/3,0)</f>
        <v>Q3</v>
      </c>
      <c r="E1325" s="1">
        <f t="shared" si="41"/>
        <v>7</v>
      </c>
      <c r="F1325" s="1" t="str">
        <f>TEXT(SalesDataTable[[#This Row],[Order Date]],"MMM")</f>
        <v>Jul</v>
      </c>
      <c r="G1325" s="6" t="s">
        <v>28</v>
      </c>
      <c r="H1325" s="6" t="s">
        <v>35</v>
      </c>
      <c r="I1325" s="6" t="s">
        <v>19</v>
      </c>
      <c r="J1325" s="6" t="s">
        <v>20</v>
      </c>
      <c r="K1325" s="6" t="s">
        <v>31</v>
      </c>
      <c r="L1325" s="6" t="s">
        <v>65</v>
      </c>
      <c r="M1325" s="11">
        <v>4</v>
      </c>
      <c r="N1325" s="8">
        <v>166.71</v>
      </c>
      <c r="O1325" s="9">
        <v>0</v>
      </c>
      <c r="P1325" s="8">
        <v>86.55</v>
      </c>
      <c r="Q1325" s="8">
        <v>666.84</v>
      </c>
      <c r="R1325" s="8">
        <v>346.2</v>
      </c>
      <c r="S1325" s="8">
        <v>320.64000000000004</v>
      </c>
      <c r="T1325" s="10">
        <v>0.48083498290444487</v>
      </c>
      <c r="U1325" s="7"/>
      <c r="V1325" s="10"/>
      <c r="W1325" s="11"/>
      <c r="X1325" s="10"/>
    </row>
    <row r="1326" spans="1:24" ht="15.6">
      <c r="A1326" s="4">
        <v>165</v>
      </c>
      <c r="B1326" s="5">
        <v>46214</v>
      </c>
      <c r="C1326" s="1">
        <f t="shared" si="40"/>
        <v>2026</v>
      </c>
      <c r="D1326" s="1" t="str">
        <f>"Q" &amp;ROUNDUP(MONTH(SalesDataTable[[#This Row],[Order Date]])/3,0)</f>
        <v>Q3</v>
      </c>
      <c r="E1326" s="1">
        <f t="shared" si="41"/>
        <v>7</v>
      </c>
      <c r="F1326" s="1" t="str">
        <f>TEXT(SalesDataTable[[#This Row],[Order Date]],"MMM")</f>
        <v>Jul</v>
      </c>
      <c r="G1326" s="6" t="s">
        <v>23</v>
      </c>
      <c r="H1326" s="6" t="s">
        <v>60</v>
      </c>
      <c r="I1326" s="6" t="s">
        <v>36</v>
      </c>
      <c r="J1326" s="6" t="s">
        <v>30</v>
      </c>
      <c r="K1326" s="6" t="s">
        <v>21</v>
      </c>
      <c r="L1326" s="6" t="s">
        <v>22</v>
      </c>
      <c r="M1326" s="11">
        <v>2</v>
      </c>
      <c r="N1326" s="8">
        <v>83.33</v>
      </c>
      <c r="O1326" s="9">
        <v>0</v>
      </c>
      <c r="P1326" s="8">
        <v>42.11</v>
      </c>
      <c r="Q1326" s="8">
        <v>166.66</v>
      </c>
      <c r="R1326" s="8">
        <v>84.22</v>
      </c>
      <c r="S1326" s="8">
        <v>82.44</v>
      </c>
      <c r="T1326" s="10">
        <v>0.49465978639145564</v>
      </c>
      <c r="U1326" s="7"/>
      <c r="V1326" s="10"/>
      <c r="W1326" s="11"/>
      <c r="X1326" s="10"/>
    </row>
    <row r="1327" spans="1:24" ht="15.6">
      <c r="A1327" s="4">
        <v>198</v>
      </c>
      <c r="B1327" s="5">
        <v>46214</v>
      </c>
      <c r="C1327" s="1">
        <f t="shared" si="40"/>
        <v>2026</v>
      </c>
      <c r="D1327" s="1" t="str">
        <f>"Q" &amp;ROUNDUP(MONTH(SalesDataTable[[#This Row],[Order Date]])/3,0)</f>
        <v>Q3</v>
      </c>
      <c r="E1327" s="1">
        <f t="shared" si="41"/>
        <v>7</v>
      </c>
      <c r="F1327" s="1" t="str">
        <f>TEXT(SalesDataTable[[#This Row],[Order Date]],"MMM")</f>
        <v>Jul</v>
      </c>
      <c r="G1327" s="6" t="s">
        <v>17</v>
      </c>
      <c r="H1327" s="6" t="s">
        <v>67</v>
      </c>
      <c r="I1327" s="6" t="s">
        <v>19</v>
      </c>
      <c r="J1327" s="6" t="s">
        <v>30</v>
      </c>
      <c r="K1327" s="6" t="s">
        <v>26</v>
      </c>
      <c r="L1327" s="6" t="s">
        <v>63</v>
      </c>
      <c r="M1327" s="11">
        <v>2</v>
      </c>
      <c r="N1327" s="8">
        <v>71.77</v>
      </c>
      <c r="O1327" s="9">
        <v>0.05</v>
      </c>
      <c r="P1327" s="8">
        <v>32.9</v>
      </c>
      <c r="Q1327" s="8">
        <v>136.363</v>
      </c>
      <c r="R1327" s="8">
        <v>65.8</v>
      </c>
      <c r="S1327" s="8">
        <v>70.563000000000002</v>
      </c>
      <c r="T1327" s="10">
        <v>0.5174644148339359</v>
      </c>
      <c r="U1327" s="7"/>
      <c r="V1327" s="10"/>
      <c r="W1327" s="11"/>
      <c r="X1327" s="10"/>
    </row>
    <row r="1328" spans="1:24" ht="15.6">
      <c r="A1328" s="4">
        <v>1480</v>
      </c>
      <c r="B1328" s="5">
        <v>46214</v>
      </c>
      <c r="C1328" s="1">
        <f t="shared" si="40"/>
        <v>2026</v>
      </c>
      <c r="D1328" s="1" t="str">
        <f>"Q" &amp;ROUNDUP(MONTH(SalesDataTable[[#This Row],[Order Date]])/3,0)</f>
        <v>Q3</v>
      </c>
      <c r="E1328" s="1">
        <f t="shared" si="41"/>
        <v>7</v>
      </c>
      <c r="F1328" s="1" t="str">
        <f>TEXT(SalesDataTable[[#This Row],[Order Date]],"MMM")</f>
        <v>Jul</v>
      </c>
      <c r="G1328" s="6" t="s">
        <v>17</v>
      </c>
      <c r="H1328" s="6" t="s">
        <v>67</v>
      </c>
      <c r="I1328" s="6" t="s">
        <v>19</v>
      </c>
      <c r="J1328" s="6" t="s">
        <v>30</v>
      </c>
      <c r="K1328" s="6" t="s">
        <v>31</v>
      </c>
      <c r="L1328" s="6" t="s">
        <v>65</v>
      </c>
      <c r="M1328" s="11">
        <v>3</v>
      </c>
      <c r="N1328" s="8">
        <v>164.5</v>
      </c>
      <c r="O1328" s="9">
        <v>0</v>
      </c>
      <c r="P1328" s="8">
        <v>87.06</v>
      </c>
      <c r="Q1328" s="8">
        <v>493.5</v>
      </c>
      <c r="R1328" s="8">
        <v>261.18</v>
      </c>
      <c r="S1328" s="8">
        <v>232.32</v>
      </c>
      <c r="T1328" s="10">
        <v>0.47075987841945288</v>
      </c>
      <c r="U1328" s="7"/>
      <c r="V1328" s="10"/>
      <c r="W1328" s="11"/>
      <c r="X1328" s="10"/>
    </row>
    <row r="1329" spans="1:24" ht="15.6">
      <c r="A1329" s="4">
        <v>1990</v>
      </c>
      <c r="B1329" s="5">
        <v>46214</v>
      </c>
      <c r="C1329" s="1">
        <f t="shared" si="40"/>
        <v>2026</v>
      </c>
      <c r="D1329" s="1" t="str">
        <f>"Q" &amp;ROUNDUP(MONTH(SalesDataTable[[#This Row],[Order Date]])/3,0)</f>
        <v>Q3</v>
      </c>
      <c r="E1329" s="1">
        <f t="shared" si="41"/>
        <v>7</v>
      </c>
      <c r="F1329" s="1" t="str">
        <f>TEXT(SalesDataTable[[#This Row],[Order Date]],"MMM")</f>
        <v>Jul</v>
      </c>
      <c r="G1329" s="6" t="s">
        <v>17</v>
      </c>
      <c r="H1329" s="6" t="s">
        <v>67</v>
      </c>
      <c r="I1329" s="6" t="s">
        <v>19</v>
      </c>
      <c r="J1329" s="6" t="s">
        <v>20</v>
      </c>
      <c r="K1329" s="6" t="s">
        <v>40</v>
      </c>
      <c r="L1329" s="6" t="s">
        <v>57</v>
      </c>
      <c r="M1329" s="11">
        <v>3</v>
      </c>
      <c r="N1329" s="8">
        <v>82.28</v>
      </c>
      <c r="O1329" s="9">
        <v>0.1</v>
      </c>
      <c r="P1329" s="8">
        <v>39.51</v>
      </c>
      <c r="Q1329" s="8">
        <v>222.15600000000001</v>
      </c>
      <c r="R1329" s="8">
        <v>118.53</v>
      </c>
      <c r="S1329" s="8">
        <v>103.626</v>
      </c>
      <c r="T1329" s="10">
        <v>0.46645600388915898</v>
      </c>
      <c r="U1329" s="7"/>
      <c r="V1329" s="10"/>
      <c r="W1329" s="11"/>
      <c r="X1329" s="10"/>
    </row>
    <row r="1330" spans="1:24" ht="15.6">
      <c r="A1330" s="4">
        <v>2298</v>
      </c>
      <c r="B1330" s="5">
        <v>46214</v>
      </c>
      <c r="C1330" s="1">
        <f t="shared" si="40"/>
        <v>2026</v>
      </c>
      <c r="D1330" s="1" t="str">
        <f>"Q" &amp;ROUNDUP(MONTH(SalesDataTable[[#This Row],[Order Date]])/3,0)</f>
        <v>Q3</v>
      </c>
      <c r="E1330" s="1">
        <f t="shared" si="41"/>
        <v>7</v>
      </c>
      <c r="F1330" s="1" t="str">
        <f>TEXT(SalesDataTable[[#This Row],[Order Date]],"MMM")</f>
        <v>Jul</v>
      </c>
      <c r="G1330" s="6" t="s">
        <v>28</v>
      </c>
      <c r="H1330" s="6" t="s">
        <v>29</v>
      </c>
      <c r="I1330" s="6" t="s">
        <v>36</v>
      </c>
      <c r="J1330" s="6" t="s">
        <v>30</v>
      </c>
      <c r="K1330" s="6" t="s">
        <v>21</v>
      </c>
      <c r="L1330" s="6" t="s">
        <v>47</v>
      </c>
      <c r="M1330" s="11">
        <v>2</v>
      </c>
      <c r="N1330" s="8">
        <v>103.17</v>
      </c>
      <c r="O1330" s="9">
        <v>0</v>
      </c>
      <c r="P1330" s="8">
        <v>50.49</v>
      </c>
      <c r="Q1330" s="8">
        <v>206.34</v>
      </c>
      <c r="R1330" s="8">
        <v>100.98</v>
      </c>
      <c r="S1330" s="8">
        <v>105.36</v>
      </c>
      <c r="T1330" s="10">
        <v>0.51061355045071244</v>
      </c>
      <c r="U1330" s="7"/>
      <c r="V1330" s="10"/>
      <c r="W1330" s="11"/>
      <c r="X1330" s="10"/>
    </row>
    <row r="1331" spans="1:24" ht="15.6">
      <c r="A1331" s="4">
        <v>2886</v>
      </c>
      <c r="B1331" s="5">
        <v>46214</v>
      </c>
      <c r="C1331" s="1">
        <f t="shared" si="40"/>
        <v>2026</v>
      </c>
      <c r="D1331" s="1" t="str">
        <f>"Q" &amp;ROUNDUP(MONTH(SalesDataTable[[#This Row],[Order Date]])/3,0)</f>
        <v>Q3</v>
      </c>
      <c r="E1331" s="1">
        <f t="shared" si="41"/>
        <v>7</v>
      </c>
      <c r="F1331" s="1" t="str">
        <f>TEXT(SalesDataTable[[#This Row],[Order Date]],"MMM")</f>
        <v>Jul</v>
      </c>
      <c r="G1331" s="6" t="s">
        <v>17</v>
      </c>
      <c r="H1331" s="6" t="s">
        <v>67</v>
      </c>
      <c r="I1331" s="6" t="s">
        <v>19</v>
      </c>
      <c r="J1331" s="6" t="s">
        <v>30</v>
      </c>
      <c r="K1331" s="6" t="s">
        <v>21</v>
      </c>
      <c r="L1331" s="6" t="s">
        <v>39</v>
      </c>
      <c r="M1331" s="11">
        <v>1</v>
      </c>
      <c r="N1331" s="8">
        <v>50.33</v>
      </c>
      <c r="O1331" s="9">
        <v>0.05</v>
      </c>
      <c r="P1331" s="8">
        <v>22.06</v>
      </c>
      <c r="Q1331" s="8">
        <v>47.813499999999998</v>
      </c>
      <c r="R1331" s="8">
        <v>22.06</v>
      </c>
      <c r="S1331" s="8">
        <v>25.753499999999999</v>
      </c>
      <c r="T1331" s="10">
        <v>0.53862402877848303</v>
      </c>
      <c r="U1331" s="7"/>
      <c r="V1331" s="10"/>
      <c r="W1331" s="11"/>
      <c r="X1331" s="10"/>
    </row>
    <row r="1332" spans="1:24" ht="15.6">
      <c r="A1332" s="4">
        <v>2893</v>
      </c>
      <c r="B1332" s="5">
        <v>46214</v>
      </c>
      <c r="C1332" s="1">
        <f t="shared" si="40"/>
        <v>2026</v>
      </c>
      <c r="D1332" s="1" t="str">
        <f>"Q" &amp;ROUNDUP(MONTH(SalesDataTable[[#This Row],[Order Date]])/3,0)</f>
        <v>Q3</v>
      </c>
      <c r="E1332" s="1">
        <f t="shared" si="41"/>
        <v>7</v>
      </c>
      <c r="F1332" s="1" t="str">
        <f>TEXT(SalesDataTable[[#This Row],[Order Date]],"MMM")</f>
        <v>Jul</v>
      </c>
      <c r="G1332" s="6" t="s">
        <v>23</v>
      </c>
      <c r="H1332" s="6" t="s">
        <v>58</v>
      </c>
      <c r="I1332" s="6" t="s">
        <v>25</v>
      </c>
      <c r="J1332" s="6" t="s">
        <v>33</v>
      </c>
      <c r="K1332" s="6" t="s">
        <v>26</v>
      </c>
      <c r="L1332" s="6" t="s">
        <v>34</v>
      </c>
      <c r="M1332" s="11">
        <v>6</v>
      </c>
      <c r="N1332" s="8">
        <v>142.78</v>
      </c>
      <c r="O1332" s="9">
        <v>0.15</v>
      </c>
      <c r="P1332" s="8">
        <v>80.38</v>
      </c>
      <c r="Q1332" s="8">
        <v>728.178</v>
      </c>
      <c r="R1332" s="8">
        <v>482.28</v>
      </c>
      <c r="S1332" s="8">
        <v>245.89800000000002</v>
      </c>
      <c r="T1332" s="10">
        <v>0.33768941110552642</v>
      </c>
      <c r="U1332" s="7"/>
      <c r="V1332" s="10"/>
      <c r="W1332" s="11"/>
      <c r="X1332" s="10"/>
    </row>
    <row r="1333" spans="1:24" ht="15.6">
      <c r="A1333" s="4">
        <v>2939</v>
      </c>
      <c r="B1333" s="5">
        <v>46214</v>
      </c>
      <c r="C1333" s="1">
        <f t="shared" si="40"/>
        <v>2026</v>
      </c>
      <c r="D1333" s="1" t="str">
        <f>"Q" &amp;ROUNDUP(MONTH(SalesDataTable[[#This Row],[Order Date]])/3,0)</f>
        <v>Q3</v>
      </c>
      <c r="E1333" s="1">
        <f t="shared" si="41"/>
        <v>7</v>
      </c>
      <c r="F1333" s="1" t="str">
        <f>TEXT(SalesDataTable[[#This Row],[Order Date]],"MMM")</f>
        <v>Jul</v>
      </c>
      <c r="G1333" s="6" t="s">
        <v>23</v>
      </c>
      <c r="H1333" s="6" t="s">
        <v>44</v>
      </c>
      <c r="I1333" s="6" t="s">
        <v>19</v>
      </c>
      <c r="J1333" s="6" t="s">
        <v>30</v>
      </c>
      <c r="K1333" s="6" t="s">
        <v>40</v>
      </c>
      <c r="L1333" s="6" t="s">
        <v>46</v>
      </c>
      <c r="M1333" s="11">
        <v>1</v>
      </c>
      <c r="N1333" s="8">
        <v>195.38</v>
      </c>
      <c r="O1333" s="9">
        <v>0.05</v>
      </c>
      <c r="P1333" s="8">
        <v>101.67</v>
      </c>
      <c r="Q1333" s="8">
        <v>185.61099999999999</v>
      </c>
      <c r="R1333" s="8">
        <v>101.67</v>
      </c>
      <c r="S1333" s="8">
        <v>83.940999999999988</v>
      </c>
      <c r="T1333" s="10">
        <v>0.45224151585843508</v>
      </c>
      <c r="U1333" s="7"/>
      <c r="V1333" s="10"/>
      <c r="W1333" s="11"/>
      <c r="X1333" s="10"/>
    </row>
    <row r="1334" spans="1:24" ht="15.6">
      <c r="A1334" s="4">
        <v>3249</v>
      </c>
      <c r="B1334" s="5">
        <v>46214</v>
      </c>
      <c r="C1334" s="1">
        <f t="shared" si="40"/>
        <v>2026</v>
      </c>
      <c r="D1334" s="1" t="str">
        <f>"Q" &amp;ROUNDUP(MONTH(SalesDataTable[[#This Row],[Order Date]])/3,0)</f>
        <v>Q3</v>
      </c>
      <c r="E1334" s="1">
        <f t="shared" si="41"/>
        <v>7</v>
      </c>
      <c r="F1334" s="1" t="str">
        <f>TEXT(SalesDataTable[[#This Row],[Order Date]],"MMM")</f>
        <v>Jul</v>
      </c>
      <c r="G1334" s="6" t="s">
        <v>37</v>
      </c>
      <c r="H1334" s="6" t="s">
        <v>38</v>
      </c>
      <c r="I1334" s="6" t="s">
        <v>36</v>
      </c>
      <c r="J1334" s="6" t="s">
        <v>20</v>
      </c>
      <c r="K1334" s="6" t="s">
        <v>21</v>
      </c>
      <c r="L1334" s="6" t="s">
        <v>47</v>
      </c>
      <c r="M1334" s="11">
        <v>5</v>
      </c>
      <c r="N1334" s="8">
        <v>104.8</v>
      </c>
      <c r="O1334" s="9">
        <v>0</v>
      </c>
      <c r="P1334" s="8">
        <v>50.94</v>
      </c>
      <c r="Q1334" s="8">
        <v>524</v>
      </c>
      <c r="R1334" s="8">
        <v>254.7</v>
      </c>
      <c r="S1334" s="8">
        <v>269.3</v>
      </c>
      <c r="T1334" s="10">
        <v>0.51393129770992374</v>
      </c>
      <c r="U1334" s="7"/>
      <c r="V1334" s="10"/>
      <c r="W1334" s="11"/>
      <c r="X1334" s="10"/>
    </row>
    <row r="1335" spans="1:24" ht="15.6">
      <c r="A1335" s="4">
        <v>3832</v>
      </c>
      <c r="B1335" s="5">
        <v>46214</v>
      </c>
      <c r="C1335" s="1">
        <f t="shared" si="40"/>
        <v>2026</v>
      </c>
      <c r="D1335" s="1" t="str">
        <f>"Q" &amp;ROUNDUP(MONTH(SalesDataTable[[#This Row],[Order Date]])/3,0)</f>
        <v>Q3</v>
      </c>
      <c r="E1335" s="1">
        <f t="shared" si="41"/>
        <v>7</v>
      </c>
      <c r="F1335" s="1" t="str">
        <f>TEXT(SalesDataTable[[#This Row],[Order Date]],"MMM")</f>
        <v>Jul</v>
      </c>
      <c r="G1335" s="6" t="s">
        <v>37</v>
      </c>
      <c r="H1335" s="6" t="s">
        <v>48</v>
      </c>
      <c r="I1335" s="6" t="s">
        <v>19</v>
      </c>
      <c r="J1335" s="6" t="s">
        <v>20</v>
      </c>
      <c r="K1335" s="6" t="s">
        <v>40</v>
      </c>
      <c r="L1335" s="6" t="s">
        <v>57</v>
      </c>
      <c r="M1335" s="11">
        <v>3</v>
      </c>
      <c r="N1335" s="8">
        <v>82.26</v>
      </c>
      <c r="O1335" s="9">
        <v>0</v>
      </c>
      <c r="P1335" s="8">
        <v>40.020000000000003</v>
      </c>
      <c r="Q1335" s="8">
        <v>246.78000000000003</v>
      </c>
      <c r="R1335" s="8">
        <v>120.06</v>
      </c>
      <c r="S1335" s="8">
        <v>126.72000000000003</v>
      </c>
      <c r="T1335" s="10">
        <v>0.51349380014587898</v>
      </c>
      <c r="U1335" s="7"/>
      <c r="V1335" s="10"/>
      <c r="W1335" s="11"/>
      <c r="X1335" s="10"/>
    </row>
    <row r="1336" spans="1:24" ht="15.6">
      <c r="A1336" s="4">
        <v>3868</v>
      </c>
      <c r="B1336" s="5">
        <v>46214</v>
      </c>
      <c r="C1336" s="1">
        <f t="shared" si="40"/>
        <v>2026</v>
      </c>
      <c r="D1336" s="1" t="str">
        <f>"Q" &amp;ROUNDUP(MONTH(SalesDataTable[[#This Row],[Order Date]])/3,0)</f>
        <v>Q3</v>
      </c>
      <c r="E1336" s="1">
        <f t="shared" si="41"/>
        <v>7</v>
      </c>
      <c r="F1336" s="1" t="str">
        <f>TEXT(SalesDataTable[[#This Row],[Order Date]],"MMM")</f>
        <v>Jul</v>
      </c>
      <c r="G1336" s="6" t="s">
        <v>28</v>
      </c>
      <c r="H1336" s="6" t="s">
        <v>56</v>
      </c>
      <c r="I1336" s="6" t="s">
        <v>19</v>
      </c>
      <c r="J1336" s="6" t="s">
        <v>33</v>
      </c>
      <c r="K1336" s="6" t="s">
        <v>26</v>
      </c>
      <c r="L1336" s="6" t="s">
        <v>27</v>
      </c>
      <c r="M1336" s="11">
        <v>1</v>
      </c>
      <c r="N1336" s="8">
        <v>90.79</v>
      </c>
      <c r="O1336" s="9">
        <v>0</v>
      </c>
      <c r="P1336" s="8">
        <v>46.39</v>
      </c>
      <c r="Q1336" s="8">
        <v>90.79</v>
      </c>
      <c r="R1336" s="8">
        <v>46.39</v>
      </c>
      <c r="S1336" s="8">
        <v>44.400000000000006</v>
      </c>
      <c r="T1336" s="10">
        <v>0.4890406432426479</v>
      </c>
      <c r="U1336" s="7"/>
      <c r="V1336" s="10"/>
      <c r="W1336" s="11"/>
      <c r="X1336" s="10"/>
    </row>
    <row r="1337" spans="1:24" ht="15.6">
      <c r="A1337" s="4">
        <v>4365</v>
      </c>
      <c r="B1337" s="5">
        <v>46214</v>
      </c>
      <c r="C1337" s="1">
        <f t="shared" si="40"/>
        <v>2026</v>
      </c>
      <c r="D1337" s="1" t="str">
        <f>"Q" &amp;ROUNDUP(MONTH(SalesDataTable[[#This Row],[Order Date]])/3,0)</f>
        <v>Q3</v>
      </c>
      <c r="E1337" s="1">
        <f t="shared" si="41"/>
        <v>7</v>
      </c>
      <c r="F1337" s="1" t="str">
        <f>TEXT(SalesDataTable[[#This Row],[Order Date]],"MMM")</f>
        <v>Jul</v>
      </c>
      <c r="G1337" s="6" t="s">
        <v>23</v>
      </c>
      <c r="H1337" s="6" t="s">
        <v>58</v>
      </c>
      <c r="I1337" s="6" t="s">
        <v>19</v>
      </c>
      <c r="J1337" s="6" t="s">
        <v>20</v>
      </c>
      <c r="K1337" s="6" t="s">
        <v>21</v>
      </c>
      <c r="L1337" s="6" t="s">
        <v>43</v>
      </c>
      <c r="M1337" s="11">
        <v>1</v>
      </c>
      <c r="N1337" s="8">
        <v>41.33</v>
      </c>
      <c r="O1337" s="9">
        <v>0</v>
      </c>
      <c r="P1337" s="8">
        <v>17.2</v>
      </c>
      <c r="Q1337" s="8">
        <v>41.33</v>
      </c>
      <c r="R1337" s="8">
        <v>17.2</v>
      </c>
      <c r="S1337" s="8">
        <v>24.13</v>
      </c>
      <c r="T1337" s="10">
        <v>0.58383740624243896</v>
      </c>
      <c r="U1337" s="7"/>
      <c r="V1337" s="10"/>
      <c r="W1337" s="11"/>
      <c r="X1337" s="10"/>
    </row>
    <row r="1338" spans="1:24" ht="15.6">
      <c r="A1338" s="4">
        <v>314</v>
      </c>
      <c r="B1338" s="5">
        <v>46215</v>
      </c>
      <c r="C1338" s="1">
        <f t="shared" si="40"/>
        <v>2026</v>
      </c>
      <c r="D1338" s="1" t="str">
        <f>"Q" &amp;ROUNDUP(MONTH(SalesDataTable[[#This Row],[Order Date]])/3,0)</f>
        <v>Q3</v>
      </c>
      <c r="E1338" s="1">
        <f t="shared" si="41"/>
        <v>7</v>
      </c>
      <c r="F1338" s="1" t="str">
        <f>TEXT(SalesDataTable[[#This Row],[Order Date]],"MMM")</f>
        <v>Jul</v>
      </c>
      <c r="G1338" s="6" t="s">
        <v>28</v>
      </c>
      <c r="H1338" s="6" t="s">
        <v>29</v>
      </c>
      <c r="I1338" s="6" t="s">
        <v>19</v>
      </c>
      <c r="J1338" s="6" t="s">
        <v>20</v>
      </c>
      <c r="K1338" s="6" t="s">
        <v>51</v>
      </c>
      <c r="L1338" s="6" t="s">
        <v>52</v>
      </c>
      <c r="M1338" s="11">
        <v>2</v>
      </c>
      <c r="N1338" s="8">
        <v>41.09</v>
      </c>
      <c r="O1338" s="9">
        <v>0.05</v>
      </c>
      <c r="P1338" s="8">
        <v>14.54</v>
      </c>
      <c r="Q1338" s="8">
        <v>78.070999999999998</v>
      </c>
      <c r="R1338" s="8">
        <v>29.08</v>
      </c>
      <c r="S1338" s="8">
        <v>48.991</v>
      </c>
      <c r="T1338" s="10">
        <v>0.62751854081541159</v>
      </c>
      <c r="U1338" s="7"/>
      <c r="V1338" s="10"/>
      <c r="W1338" s="11"/>
      <c r="X1338" s="10"/>
    </row>
    <row r="1339" spans="1:24" ht="15.6">
      <c r="A1339" s="4">
        <v>552</v>
      </c>
      <c r="B1339" s="5">
        <v>46215</v>
      </c>
      <c r="C1339" s="1">
        <f t="shared" si="40"/>
        <v>2026</v>
      </c>
      <c r="D1339" s="1" t="str">
        <f>"Q" &amp;ROUNDUP(MONTH(SalesDataTable[[#This Row],[Order Date]])/3,0)</f>
        <v>Q3</v>
      </c>
      <c r="E1339" s="1">
        <f t="shared" si="41"/>
        <v>7</v>
      </c>
      <c r="F1339" s="1" t="str">
        <f>TEXT(SalesDataTable[[#This Row],[Order Date]],"MMM")</f>
        <v>Jul</v>
      </c>
      <c r="G1339" s="6" t="s">
        <v>23</v>
      </c>
      <c r="H1339" s="6" t="s">
        <v>60</v>
      </c>
      <c r="I1339" s="6" t="s">
        <v>25</v>
      </c>
      <c r="J1339" s="6" t="s">
        <v>33</v>
      </c>
      <c r="K1339" s="6" t="s">
        <v>40</v>
      </c>
      <c r="L1339" s="6" t="s">
        <v>57</v>
      </c>
      <c r="M1339" s="11">
        <v>5</v>
      </c>
      <c r="N1339" s="8">
        <v>82.39</v>
      </c>
      <c r="O1339" s="9">
        <v>0.05</v>
      </c>
      <c r="P1339" s="8">
        <v>39.479999999999997</v>
      </c>
      <c r="Q1339" s="8">
        <v>391.35249999999996</v>
      </c>
      <c r="R1339" s="8">
        <v>197.39999999999998</v>
      </c>
      <c r="S1339" s="8">
        <v>193.95249999999999</v>
      </c>
      <c r="T1339" s="10">
        <v>0.49559540312122702</v>
      </c>
      <c r="U1339" s="7"/>
      <c r="V1339" s="10"/>
      <c r="W1339" s="11"/>
      <c r="X1339" s="10"/>
    </row>
    <row r="1340" spans="1:24" ht="15.6">
      <c r="A1340" s="4">
        <v>1317</v>
      </c>
      <c r="B1340" s="5">
        <v>46215</v>
      </c>
      <c r="C1340" s="1">
        <f t="shared" si="40"/>
        <v>2026</v>
      </c>
      <c r="D1340" s="1" t="str">
        <f>"Q" &amp;ROUNDUP(MONTH(SalesDataTable[[#This Row],[Order Date]])/3,0)</f>
        <v>Q3</v>
      </c>
      <c r="E1340" s="1">
        <f t="shared" si="41"/>
        <v>7</v>
      </c>
      <c r="F1340" s="1" t="str">
        <f>TEXT(SalesDataTable[[#This Row],[Order Date]],"MMM")</f>
        <v>Jul</v>
      </c>
      <c r="G1340" s="6" t="s">
        <v>23</v>
      </c>
      <c r="H1340" s="6" t="s">
        <v>66</v>
      </c>
      <c r="I1340" s="6" t="s">
        <v>19</v>
      </c>
      <c r="J1340" s="6" t="s">
        <v>33</v>
      </c>
      <c r="K1340" s="6" t="s">
        <v>51</v>
      </c>
      <c r="L1340" s="6" t="s">
        <v>59</v>
      </c>
      <c r="M1340" s="11">
        <v>3</v>
      </c>
      <c r="N1340" s="8">
        <v>37</v>
      </c>
      <c r="O1340" s="9">
        <v>0</v>
      </c>
      <c r="P1340" s="8">
        <v>13.69</v>
      </c>
      <c r="Q1340" s="8">
        <v>111</v>
      </c>
      <c r="R1340" s="8">
        <v>41.07</v>
      </c>
      <c r="S1340" s="8">
        <v>69.930000000000007</v>
      </c>
      <c r="T1340" s="10">
        <v>0.63000000000000012</v>
      </c>
      <c r="U1340" s="7"/>
      <c r="V1340" s="10"/>
      <c r="W1340" s="11"/>
      <c r="X1340" s="10"/>
    </row>
    <row r="1341" spans="1:24" ht="15.6">
      <c r="A1341" s="4">
        <v>1515</v>
      </c>
      <c r="B1341" s="5">
        <v>46215</v>
      </c>
      <c r="C1341" s="1">
        <f t="shared" si="40"/>
        <v>2026</v>
      </c>
      <c r="D1341" s="1" t="str">
        <f>"Q" &amp;ROUNDUP(MONTH(SalesDataTable[[#This Row],[Order Date]])/3,0)</f>
        <v>Q3</v>
      </c>
      <c r="E1341" s="1">
        <f t="shared" si="41"/>
        <v>7</v>
      </c>
      <c r="F1341" s="1" t="str">
        <f>TEXT(SalesDataTable[[#This Row],[Order Date]],"MMM")</f>
        <v>Jul</v>
      </c>
      <c r="G1341" s="6" t="s">
        <v>37</v>
      </c>
      <c r="H1341" s="6" t="s">
        <v>50</v>
      </c>
      <c r="I1341" s="6" t="s">
        <v>36</v>
      </c>
      <c r="J1341" s="6" t="s">
        <v>30</v>
      </c>
      <c r="K1341" s="6" t="s">
        <v>51</v>
      </c>
      <c r="L1341" s="6" t="s">
        <v>52</v>
      </c>
      <c r="M1341" s="11">
        <v>2</v>
      </c>
      <c r="N1341" s="8">
        <v>40.9</v>
      </c>
      <c r="O1341" s="9">
        <v>0</v>
      </c>
      <c r="P1341" s="8">
        <v>14.81</v>
      </c>
      <c r="Q1341" s="8">
        <v>81.8</v>
      </c>
      <c r="R1341" s="8">
        <v>29.62</v>
      </c>
      <c r="S1341" s="8">
        <v>52.179999999999993</v>
      </c>
      <c r="T1341" s="10">
        <v>0.63789731051344734</v>
      </c>
      <c r="U1341" s="7"/>
      <c r="V1341" s="10"/>
      <c r="W1341" s="11"/>
      <c r="X1341" s="10"/>
    </row>
    <row r="1342" spans="1:24" ht="15.6">
      <c r="A1342" s="4">
        <v>1674</v>
      </c>
      <c r="B1342" s="5">
        <v>46215</v>
      </c>
      <c r="C1342" s="1">
        <f t="shared" si="40"/>
        <v>2026</v>
      </c>
      <c r="D1342" s="1" t="str">
        <f>"Q" &amp;ROUNDUP(MONTH(SalesDataTable[[#This Row],[Order Date]])/3,0)</f>
        <v>Q3</v>
      </c>
      <c r="E1342" s="1">
        <f t="shared" si="41"/>
        <v>7</v>
      </c>
      <c r="F1342" s="1" t="str">
        <f>TEXT(SalesDataTable[[#This Row],[Order Date]],"MMM")</f>
        <v>Jul</v>
      </c>
      <c r="G1342" s="6" t="s">
        <v>17</v>
      </c>
      <c r="H1342" s="6" t="s">
        <v>18</v>
      </c>
      <c r="I1342" s="6" t="s">
        <v>19</v>
      </c>
      <c r="J1342" s="6" t="s">
        <v>30</v>
      </c>
      <c r="K1342" s="6" t="s">
        <v>51</v>
      </c>
      <c r="L1342" s="6" t="s">
        <v>55</v>
      </c>
      <c r="M1342" s="11">
        <v>1</v>
      </c>
      <c r="N1342" s="8">
        <v>123.33</v>
      </c>
      <c r="O1342" s="9">
        <v>0.1</v>
      </c>
      <c r="P1342" s="8">
        <v>70.900000000000006</v>
      </c>
      <c r="Q1342" s="8">
        <v>110.997</v>
      </c>
      <c r="R1342" s="8">
        <v>70.900000000000006</v>
      </c>
      <c r="S1342" s="8">
        <v>40.096999999999994</v>
      </c>
      <c r="T1342" s="10">
        <v>0.36124399758552028</v>
      </c>
      <c r="U1342" s="7"/>
      <c r="V1342" s="10"/>
      <c r="W1342" s="11"/>
      <c r="X1342" s="10"/>
    </row>
    <row r="1343" spans="1:24" ht="15.6">
      <c r="A1343" s="4">
        <v>2407</v>
      </c>
      <c r="B1343" s="5">
        <v>46215</v>
      </c>
      <c r="C1343" s="1">
        <f t="shared" si="40"/>
        <v>2026</v>
      </c>
      <c r="D1343" s="1" t="str">
        <f>"Q" &amp;ROUNDUP(MONTH(SalesDataTable[[#This Row],[Order Date]])/3,0)</f>
        <v>Q3</v>
      </c>
      <c r="E1343" s="1">
        <f t="shared" si="41"/>
        <v>7</v>
      </c>
      <c r="F1343" s="1" t="str">
        <f>TEXT(SalesDataTable[[#This Row],[Order Date]],"MMM")</f>
        <v>Jul</v>
      </c>
      <c r="G1343" s="6" t="s">
        <v>23</v>
      </c>
      <c r="H1343" s="6" t="s">
        <v>60</v>
      </c>
      <c r="I1343" s="6" t="s">
        <v>45</v>
      </c>
      <c r="J1343" s="6" t="s">
        <v>33</v>
      </c>
      <c r="K1343" s="6" t="s">
        <v>26</v>
      </c>
      <c r="L1343" s="6" t="s">
        <v>54</v>
      </c>
      <c r="M1343" s="11">
        <v>1</v>
      </c>
      <c r="N1343" s="8">
        <v>153.25</v>
      </c>
      <c r="O1343" s="9">
        <v>0.15</v>
      </c>
      <c r="P1343" s="8">
        <v>78.28</v>
      </c>
      <c r="Q1343" s="8">
        <v>130.26249999999999</v>
      </c>
      <c r="R1343" s="8">
        <v>78.28</v>
      </c>
      <c r="S1343" s="8">
        <v>51.982499999999987</v>
      </c>
      <c r="T1343" s="10">
        <v>0.39905959121005657</v>
      </c>
      <c r="U1343" s="7"/>
      <c r="V1343" s="10"/>
      <c r="W1343" s="11"/>
      <c r="X1343" s="10"/>
    </row>
    <row r="1344" spans="1:24" ht="15.6">
      <c r="A1344" s="4">
        <v>2817</v>
      </c>
      <c r="B1344" s="5">
        <v>46215</v>
      </c>
      <c r="C1344" s="1">
        <f t="shared" si="40"/>
        <v>2026</v>
      </c>
      <c r="D1344" s="1" t="str">
        <f>"Q" &amp;ROUNDUP(MONTH(SalesDataTable[[#This Row],[Order Date]])/3,0)</f>
        <v>Q3</v>
      </c>
      <c r="E1344" s="1">
        <f t="shared" si="41"/>
        <v>7</v>
      </c>
      <c r="F1344" s="1" t="str">
        <f>TEXT(SalesDataTable[[#This Row],[Order Date]],"MMM")</f>
        <v>Jul</v>
      </c>
      <c r="G1344" s="6" t="s">
        <v>37</v>
      </c>
      <c r="H1344" s="6" t="s">
        <v>48</v>
      </c>
      <c r="I1344" s="6" t="s">
        <v>45</v>
      </c>
      <c r="J1344" s="6" t="s">
        <v>30</v>
      </c>
      <c r="K1344" s="6" t="s">
        <v>31</v>
      </c>
      <c r="L1344" s="6" t="s">
        <v>61</v>
      </c>
      <c r="M1344" s="11">
        <v>3</v>
      </c>
      <c r="N1344" s="8">
        <v>134.43</v>
      </c>
      <c r="O1344" s="9">
        <v>0.1</v>
      </c>
      <c r="P1344" s="8">
        <v>65.78</v>
      </c>
      <c r="Q1344" s="8">
        <v>362.96100000000001</v>
      </c>
      <c r="R1344" s="8">
        <v>197.34</v>
      </c>
      <c r="S1344" s="8">
        <v>165.62100000000001</v>
      </c>
      <c r="T1344" s="10">
        <v>0.45630522287518493</v>
      </c>
      <c r="U1344" s="7"/>
      <c r="V1344" s="10"/>
      <c r="W1344" s="11"/>
      <c r="X1344" s="10"/>
    </row>
    <row r="1345" spans="1:24" ht="15.6">
      <c r="A1345" s="4">
        <v>3059</v>
      </c>
      <c r="B1345" s="5">
        <v>46215</v>
      </c>
      <c r="C1345" s="1">
        <f t="shared" si="40"/>
        <v>2026</v>
      </c>
      <c r="D1345" s="1" t="str">
        <f>"Q" &amp;ROUNDUP(MONTH(SalesDataTable[[#This Row],[Order Date]])/3,0)</f>
        <v>Q3</v>
      </c>
      <c r="E1345" s="1">
        <f t="shared" si="41"/>
        <v>7</v>
      </c>
      <c r="F1345" s="1" t="str">
        <f>TEXT(SalesDataTable[[#This Row],[Order Date]],"MMM")</f>
        <v>Jul</v>
      </c>
      <c r="G1345" s="6" t="s">
        <v>17</v>
      </c>
      <c r="H1345" s="6" t="s">
        <v>18</v>
      </c>
      <c r="I1345" s="6" t="s">
        <v>19</v>
      </c>
      <c r="J1345" s="6" t="s">
        <v>20</v>
      </c>
      <c r="K1345" s="6" t="s">
        <v>26</v>
      </c>
      <c r="L1345" s="6" t="s">
        <v>27</v>
      </c>
      <c r="M1345" s="11">
        <v>1</v>
      </c>
      <c r="N1345" s="8">
        <v>93.73</v>
      </c>
      <c r="O1345" s="9">
        <v>0.05</v>
      </c>
      <c r="P1345" s="8">
        <v>44.51</v>
      </c>
      <c r="Q1345" s="8">
        <v>89.043499999999995</v>
      </c>
      <c r="R1345" s="8">
        <v>44.51</v>
      </c>
      <c r="S1345" s="8">
        <v>44.533499999999997</v>
      </c>
      <c r="T1345" s="10">
        <v>0.50013195797559618</v>
      </c>
      <c r="U1345" s="7"/>
      <c r="V1345" s="10"/>
      <c r="W1345" s="11"/>
      <c r="X1345" s="10"/>
    </row>
    <row r="1346" spans="1:24" ht="15.6">
      <c r="A1346" s="4">
        <v>3210</v>
      </c>
      <c r="B1346" s="5">
        <v>46215</v>
      </c>
      <c r="C1346" s="1">
        <f t="shared" si="40"/>
        <v>2026</v>
      </c>
      <c r="D1346" s="1" t="str">
        <f>"Q" &amp;ROUNDUP(MONTH(SalesDataTable[[#This Row],[Order Date]])/3,0)</f>
        <v>Q3</v>
      </c>
      <c r="E1346" s="1">
        <f t="shared" si="41"/>
        <v>7</v>
      </c>
      <c r="F1346" s="1" t="str">
        <f>TEXT(SalesDataTable[[#This Row],[Order Date]],"MMM")</f>
        <v>Jul</v>
      </c>
      <c r="G1346" s="6" t="s">
        <v>17</v>
      </c>
      <c r="H1346" s="6" t="s">
        <v>18</v>
      </c>
      <c r="I1346" s="6" t="s">
        <v>19</v>
      </c>
      <c r="J1346" s="6" t="s">
        <v>20</v>
      </c>
      <c r="K1346" s="6" t="s">
        <v>31</v>
      </c>
      <c r="L1346" s="6" t="s">
        <v>32</v>
      </c>
      <c r="M1346" s="11">
        <v>1</v>
      </c>
      <c r="N1346" s="8">
        <v>37.090000000000003</v>
      </c>
      <c r="O1346" s="9">
        <v>0</v>
      </c>
      <c r="P1346" s="8">
        <v>13.43</v>
      </c>
      <c r="Q1346" s="8">
        <v>37.090000000000003</v>
      </c>
      <c r="R1346" s="8">
        <v>13.43</v>
      </c>
      <c r="S1346" s="8">
        <v>23.660000000000004</v>
      </c>
      <c r="T1346" s="10">
        <v>0.63790779185764357</v>
      </c>
      <c r="U1346" s="7"/>
      <c r="V1346" s="10"/>
      <c r="W1346" s="11"/>
      <c r="X1346" s="10"/>
    </row>
    <row r="1347" spans="1:24" ht="15.6">
      <c r="A1347" s="4">
        <v>3670</v>
      </c>
      <c r="B1347" s="5">
        <v>46215</v>
      </c>
      <c r="C1347" s="1">
        <f t="shared" ref="C1347:C1410" si="42">YEAR(B1347)</f>
        <v>2026</v>
      </c>
      <c r="D1347" s="1" t="str">
        <f>"Q" &amp;ROUNDUP(MONTH(SalesDataTable[[#This Row],[Order Date]])/3,0)</f>
        <v>Q3</v>
      </c>
      <c r="E1347" s="1">
        <f t="shared" ref="E1347:E1410" si="43">MONTH(B1347)</f>
        <v>7</v>
      </c>
      <c r="F1347" s="1" t="str">
        <f>TEXT(SalesDataTable[[#This Row],[Order Date]],"MMM")</f>
        <v>Jul</v>
      </c>
      <c r="G1347" s="6" t="s">
        <v>17</v>
      </c>
      <c r="H1347" s="6" t="s">
        <v>18</v>
      </c>
      <c r="I1347" s="6" t="s">
        <v>36</v>
      </c>
      <c r="J1347" s="6" t="s">
        <v>30</v>
      </c>
      <c r="K1347" s="6" t="s">
        <v>31</v>
      </c>
      <c r="L1347" s="6" t="s">
        <v>49</v>
      </c>
      <c r="M1347" s="11">
        <v>1</v>
      </c>
      <c r="N1347" s="8">
        <v>45.43</v>
      </c>
      <c r="O1347" s="9">
        <v>0</v>
      </c>
      <c r="P1347" s="8">
        <v>18.66</v>
      </c>
      <c r="Q1347" s="8">
        <v>45.43</v>
      </c>
      <c r="R1347" s="8">
        <v>18.66</v>
      </c>
      <c r="S1347" s="8">
        <v>26.77</v>
      </c>
      <c r="T1347" s="10">
        <v>0.58925819942769098</v>
      </c>
      <c r="U1347" s="7"/>
      <c r="V1347" s="10"/>
      <c r="W1347" s="11"/>
      <c r="X1347" s="10"/>
    </row>
    <row r="1348" spans="1:24" ht="15.6">
      <c r="A1348" s="4">
        <v>4017</v>
      </c>
      <c r="B1348" s="5">
        <v>46215</v>
      </c>
      <c r="C1348" s="1">
        <f t="shared" si="42"/>
        <v>2026</v>
      </c>
      <c r="D1348" s="1" t="str">
        <f>"Q" &amp;ROUNDUP(MONTH(SalesDataTable[[#This Row],[Order Date]])/3,0)</f>
        <v>Q3</v>
      </c>
      <c r="E1348" s="1">
        <f t="shared" si="43"/>
        <v>7</v>
      </c>
      <c r="F1348" s="1" t="str">
        <f>TEXT(SalesDataTable[[#This Row],[Order Date]],"MMM")</f>
        <v>Jul</v>
      </c>
      <c r="G1348" s="6" t="s">
        <v>37</v>
      </c>
      <c r="H1348" s="6" t="s">
        <v>50</v>
      </c>
      <c r="I1348" s="6" t="s">
        <v>45</v>
      </c>
      <c r="J1348" s="6" t="s">
        <v>30</v>
      </c>
      <c r="K1348" s="6" t="s">
        <v>51</v>
      </c>
      <c r="L1348" s="6" t="s">
        <v>52</v>
      </c>
      <c r="M1348" s="11">
        <v>1</v>
      </c>
      <c r="N1348" s="8">
        <v>39.5</v>
      </c>
      <c r="O1348" s="9">
        <v>0.1</v>
      </c>
      <c r="P1348" s="8">
        <v>14.86</v>
      </c>
      <c r="Q1348" s="8">
        <v>35.550000000000004</v>
      </c>
      <c r="R1348" s="8">
        <v>14.86</v>
      </c>
      <c r="S1348" s="8">
        <v>20.690000000000005</v>
      </c>
      <c r="T1348" s="10">
        <v>0.58199718706047832</v>
      </c>
      <c r="U1348" s="7"/>
      <c r="V1348" s="10"/>
      <c r="W1348" s="11"/>
      <c r="X1348" s="10"/>
    </row>
    <row r="1349" spans="1:24" ht="15.6">
      <c r="A1349" s="4">
        <v>5012</v>
      </c>
      <c r="B1349" s="5">
        <v>46215</v>
      </c>
      <c r="C1349" s="1">
        <f t="shared" si="42"/>
        <v>2026</v>
      </c>
      <c r="D1349" s="1" t="str">
        <f>"Q" &amp;ROUNDUP(MONTH(SalesDataTable[[#This Row],[Order Date]])/3,0)</f>
        <v>Q3</v>
      </c>
      <c r="E1349" s="1">
        <f t="shared" si="43"/>
        <v>7</v>
      </c>
      <c r="F1349" s="1" t="str">
        <f>TEXT(SalesDataTable[[#This Row],[Order Date]],"MMM")</f>
        <v>Jul</v>
      </c>
      <c r="G1349" s="6" t="s">
        <v>28</v>
      </c>
      <c r="H1349" s="6" t="s">
        <v>69</v>
      </c>
      <c r="I1349" s="6" t="s">
        <v>36</v>
      </c>
      <c r="J1349" s="6" t="s">
        <v>20</v>
      </c>
      <c r="K1349" s="6" t="s">
        <v>51</v>
      </c>
      <c r="L1349" s="6" t="s">
        <v>55</v>
      </c>
      <c r="M1349" s="11">
        <v>2</v>
      </c>
      <c r="N1349" s="8">
        <v>123.58</v>
      </c>
      <c r="O1349" s="9">
        <v>0.1</v>
      </c>
      <c r="P1349" s="8">
        <v>68.739999999999995</v>
      </c>
      <c r="Q1349" s="8">
        <v>222.44399999999999</v>
      </c>
      <c r="R1349" s="8">
        <v>137.47999999999999</v>
      </c>
      <c r="S1349" s="8">
        <v>84.963999999999999</v>
      </c>
      <c r="T1349" s="10">
        <v>0.3819568071065077</v>
      </c>
      <c r="U1349" s="7"/>
      <c r="V1349" s="10"/>
      <c r="W1349" s="11"/>
      <c r="X1349" s="10"/>
    </row>
    <row r="1350" spans="1:24" ht="15.6">
      <c r="A1350" s="4">
        <v>884</v>
      </c>
      <c r="B1350" s="5">
        <v>46216</v>
      </c>
      <c r="C1350" s="1">
        <f t="shared" si="42"/>
        <v>2026</v>
      </c>
      <c r="D1350" s="1" t="str">
        <f>"Q" &amp;ROUNDUP(MONTH(SalesDataTable[[#This Row],[Order Date]])/3,0)</f>
        <v>Q3</v>
      </c>
      <c r="E1350" s="1">
        <f t="shared" si="43"/>
        <v>7</v>
      </c>
      <c r="F1350" s="1" t="str">
        <f>TEXT(SalesDataTable[[#This Row],[Order Date]],"MMM")</f>
        <v>Jul</v>
      </c>
      <c r="G1350" s="6" t="s">
        <v>37</v>
      </c>
      <c r="H1350" s="6" t="s">
        <v>64</v>
      </c>
      <c r="I1350" s="6" t="s">
        <v>36</v>
      </c>
      <c r="J1350" s="6" t="s">
        <v>20</v>
      </c>
      <c r="K1350" s="6" t="s">
        <v>21</v>
      </c>
      <c r="L1350" s="6" t="s">
        <v>47</v>
      </c>
      <c r="M1350" s="11">
        <v>1</v>
      </c>
      <c r="N1350" s="8">
        <v>103.61</v>
      </c>
      <c r="O1350" s="9">
        <v>0</v>
      </c>
      <c r="P1350" s="8">
        <v>51.84</v>
      </c>
      <c r="Q1350" s="8">
        <v>103.61</v>
      </c>
      <c r="R1350" s="8">
        <v>51.84</v>
      </c>
      <c r="S1350" s="8">
        <v>51.769999999999996</v>
      </c>
      <c r="T1350" s="10">
        <v>0.49966219476884466</v>
      </c>
      <c r="U1350" s="7"/>
      <c r="V1350" s="10"/>
      <c r="W1350" s="11"/>
      <c r="X1350" s="10"/>
    </row>
    <row r="1351" spans="1:24" ht="15.6">
      <c r="A1351" s="4">
        <v>1025</v>
      </c>
      <c r="B1351" s="5">
        <v>46216</v>
      </c>
      <c r="C1351" s="1">
        <f t="shared" si="42"/>
        <v>2026</v>
      </c>
      <c r="D1351" s="1" t="str">
        <f>"Q" &amp;ROUNDUP(MONTH(SalesDataTable[[#This Row],[Order Date]])/3,0)</f>
        <v>Q3</v>
      </c>
      <c r="E1351" s="1">
        <f t="shared" si="43"/>
        <v>7</v>
      </c>
      <c r="F1351" s="1" t="str">
        <f>TEXT(SalesDataTable[[#This Row],[Order Date]],"MMM")</f>
        <v>Jul</v>
      </c>
      <c r="G1351" s="6" t="s">
        <v>28</v>
      </c>
      <c r="H1351" s="6" t="s">
        <v>29</v>
      </c>
      <c r="I1351" s="6" t="s">
        <v>36</v>
      </c>
      <c r="J1351" s="6" t="s">
        <v>20</v>
      </c>
      <c r="K1351" s="6" t="s">
        <v>26</v>
      </c>
      <c r="L1351" s="6" t="s">
        <v>34</v>
      </c>
      <c r="M1351" s="11">
        <v>2</v>
      </c>
      <c r="N1351" s="8">
        <v>145.75</v>
      </c>
      <c r="O1351" s="9">
        <v>0.05</v>
      </c>
      <c r="P1351" s="8">
        <v>79.319999999999993</v>
      </c>
      <c r="Q1351" s="8">
        <v>276.92500000000001</v>
      </c>
      <c r="R1351" s="8">
        <v>158.63999999999999</v>
      </c>
      <c r="S1351" s="8">
        <v>118.28500000000003</v>
      </c>
      <c r="T1351" s="10">
        <v>0.42713731154644768</v>
      </c>
      <c r="U1351" s="7"/>
      <c r="V1351" s="10"/>
      <c r="W1351" s="11"/>
      <c r="X1351" s="10"/>
    </row>
    <row r="1352" spans="1:24" ht="15.6">
      <c r="A1352" s="4">
        <v>1279</v>
      </c>
      <c r="B1352" s="5">
        <v>46216</v>
      </c>
      <c r="C1352" s="1">
        <f t="shared" si="42"/>
        <v>2026</v>
      </c>
      <c r="D1352" s="1" t="str">
        <f>"Q" &amp;ROUNDUP(MONTH(SalesDataTable[[#This Row],[Order Date]])/3,0)</f>
        <v>Q3</v>
      </c>
      <c r="E1352" s="1">
        <f t="shared" si="43"/>
        <v>7</v>
      </c>
      <c r="F1352" s="1" t="str">
        <f>TEXT(SalesDataTable[[#This Row],[Order Date]],"MMM")</f>
        <v>Jul</v>
      </c>
      <c r="G1352" s="6" t="s">
        <v>37</v>
      </c>
      <c r="H1352" s="6" t="s">
        <v>50</v>
      </c>
      <c r="I1352" s="6" t="s">
        <v>45</v>
      </c>
      <c r="J1352" s="6" t="s">
        <v>30</v>
      </c>
      <c r="K1352" s="6" t="s">
        <v>40</v>
      </c>
      <c r="L1352" s="6" t="s">
        <v>46</v>
      </c>
      <c r="M1352" s="11">
        <v>2</v>
      </c>
      <c r="N1352" s="8">
        <v>193.76</v>
      </c>
      <c r="O1352" s="9">
        <v>0.1</v>
      </c>
      <c r="P1352" s="8">
        <v>104.66</v>
      </c>
      <c r="Q1352" s="8">
        <v>348.76799999999997</v>
      </c>
      <c r="R1352" s="8">
        <v>209.32</v>
      </c>
      <c r="S1352" s="8">
        <v>139.44799999999998</v>
      </c>
      <c r="T1352" s="10">
        <v>0.39983025965684921</v>
      </c>
      <c r="U1352" s="7"/>
      <c r="V1352" s="10"/>
      <c r="W1352" s="11"/>
      <c r="X1352" s="10"/>
    </row>
    <row r="1353" spans="1:24" ht="15.6">
      <c r="A1353" s="4">
        <v>1534</v>
      </c>
      <c r="B1353" s="5">
        <v>46216</v>
      </c>
      <c r="C1353" s="1">
        <f t="shared" si="42"/>
        <v>2026</v>
      </c>
      <c r="D1353" s="1" t="str">
        <f>"Q" &amp;ROUNDUP(MONTH(SalesDataTable[[#This Row],[Order Date]])/3,0)</f>
        <v>Q3</v>
      </c>
      <c r="E1353" s="1">
        <f t="shared" si="43"/>
        <v>7</v>
      </c>
      <c r="F1353" s="1" t="str">
        <f>TEXT(SalesDataTable[[#This Row],[Order Date]],"MMM")</f>
        <v>Jul</v>
      </c>
      <c r="G1353" s="6" t="s">
        <v>28</v>
      </c>
      <c r="H1353" s="6" t="s">
        <v>69</v>
      </c>
      <c r="I1353" s="6" t="s">
        <v>19</v>
      </c>
      <c r="J1353" s="6" t="s">
        <v>20</v>
      </c>
      <c r="K1353" s="6" t="s">
        <v>26</v>
      </c>
      <c r="L1353" s="6" t="s">
        <v>34</v>
      </c>
      <c r="M1353" s="11">
        <v>2</v>
      </c>
      <c r="N1353" s="8">
        <v>146.09</v>
      </c>
      <c r="O1353" s="9">
        <v>0.1</v>
      </c>
      <c r="P1353" s="8">
        <v>79.36</v>
      </c>
      <c r="Q1353" s="8">
        <v>262.96199999999999</v>
      </c>
      <c r="R1353" s="8">
        <v>158.72</v>
      </c>
      <c r="S1353" s="8">
        <v>104.24199999999999</v>
      </c>
      <c r="T1353" s="10">
        <v>0.39641469109605187</v>
      </c>
      <c r="U1353" s="7"/>
      <c r="V1353" s="10"/>
      <c r="W1353" s="11"/>
      <c r="X1353" s="10"/>
    </row>
    <row r="1354" spans="1:24" ht="15.6">
      <c r="A1354" s="4">
        <v>2147</v>
      </c>
      <c r="B1354" s="5">
        <v>46216</v>
      </c>
      <c r="C1354" s="1">
        <f t="shared" si="42"/>
        <v>2026</v>
      </c>
      <c r="D1354" s="1" t="str">
        <f>"Q" &amp;ROUNDUP(MONTH(SalesDataTable[[#This Row],[Order Date]])/3,0)</f>
        <v>Q3</v>
      </c>
      <c r="E1354" s="1">
        <f t="shared" si="43"/>
        <v>7</v>
      </c>
      <c r="F1354" s="1" t="str">
        <f>TEXT(SalesDataTable[[#This Row],[Order Date]],"MMM")</f>
        <v>Jul</v>
      </c>
      <c r="G1354" s="6" t="s">
        <v>23</v>
      </c>
      <c r="H1354" s="6" t="s">
        <v>66</v>
      </c>
      <c r="I1354" s="6" t="s">
        <v>36</v>
      </c>
      <c r="J1354" s="6" t="s">
        <v>30</v>
      </c>
      <c r="K1354" s="6" t="s">
        <v>31</v>
      </c>
      <c r="L1354" s="6" t="s">
        <v>61</v>
      </c>
      <c r="M1354" s="11">
        <v>1</v>
      </c>
      <c r="N1354" s="8">
        <v>131.91999999999999</v>
      </c>
      <c r="O1354" s="9">
        <v>0</v>
      </c>
      <c r="P1354" s="8">
        <v>66.19</v>
      </c>
      <c r="Q1354" s="8">
        <v>131.91999999999999</v>
      </c>
      <c r="R1354" s="8">
        <v>66.19</v>
      </c>
      <c r="S1354" s="8">
        <v>65.72999999999999</v>
      </c>
      <c r="T1354" s="10">
        <v>0.49825651910248631</v>
      </c>
      <c r="U1354" s="7"/>
      <c r="V1354" s="10"/>
      <c r="W1354" s="11"/>
      <c r="X1354" s="10"/>
    </row>
    <row r="1355" spans="1:24" ht="15.6">
      <c r="A1355" s="4">
        <v>2385</v>
      </c>
      <c r="B1355" s="5">
        <v>46216</v>
      </c>
      <c r="C1355" s="1">
        <f t="shared" si="42"/>
        <v>2026</v>
      </c>
      <c r="D1355" s="1" t="str">
        <f>"Q" &amp;ROUNDUP(MONTH(SalesDataTable[[#This Row],[Order Date]])/3,0)</f>
        <v>Q3</v>
      </c>
      <c r="E1355" s="1">
        <f t="shared" si="43"/>
        <v>7</v>
      </c>
      <c r="F1355" s="1" t="str">
        <f>TEXT(SalesDataTable[[#This Row],[Order Date]],"MMM")</f>
        <v>Jul</v>
      </c>
      <c r="G1355" s="6" t="s">
        <v>23</v>
      </c>
      <c r="H1355" s="6" t="s">
        <v>58</v>
      </c>
      <c r="I1355" s="6" t="s">
        <v>25</v>
      </c>
      <c r="J1355" s="6" t="s">
        <v>33</v>
      </c>
      <c r="K1355" s="6" t="s">
        <v>40</v>
      </c>
      <c r="L1355" s="6" t="s">
        <v>57</v>
      </c>
      <c r="M1355" s="11">
        <v>6</v>
      </c>
      <c r="N1355" s="8">
        <v>83.28</v>
      </c>
      <c r="O1355" s="9">
        <v>0.15</v>
      </c>
      <c r="P1355" s="8">
        <v>38.76</v>
      </c>
      <c r="Q1355" s="8">
        <v>424.72800000000001</v>
      </c>
      <c r="R1355" s="8">
        <v>232.56</v>
      </c>
      <c r="S1355" s="8">
        <v>192.16800000000001</v>
      </c>
      <c r="T1355" s="10">
        <v>0.45244956772334294</v>
      </c>
      <c r="U1355" s="7"/>
      <c r="V1355" s="10"/>
      <c r="W1355" s="11"/>
      <c r="X1355" s="10"/>
    </row>
    <row r="1356" spans="1:24" ht="15.6">
      <c r="A1356" s="4">
        <v>2517</v>
      </c>
      <c r="B1356" s="5">
        <v>46216</v>
      </c>
      <c r="C1356" s="1">
        <f t="shared" si="42"/>
        <v>2026</v>
      </c>
      <c r="D1356" s="1" t="str">
        <f>"Q" &amp;ROUNDUP(MONTH(SalesDataTable[[#This Row],[Order Date]])/3,0)</f>
        <v>Q3</v>
      </c>
      <c r="E1356" s="1">
        <f t="shared" si="43"/>
        <v>7</v>
      </c>
      <c r="F1356" s="1" t="str">
        <f>TEXT(SalesDataTable[[#This Row],[Order Date]],"MMM")</f>
        <v>Jul</v>
      </c>
      <c r="G1356" s="6" t="s">
        <v>23</v>
      </c>
      <c r="H1356" s="6" t="s">
        <v>44</v>
      </c>
      <c r="I1356" s="6" t="s">
        <v>19</v>
      </c>
      <c r="J1356" s="6" t="s">
        <v>30</v>
      </c>
      <c r="K1356" s="6" t="s">
        <v>31</v>
      </c>
      <c r="L1356" s="6" t="s">
        <v>32</v>
      </c>
      <c r="M1356" s="11">
        <v>1</v>
      </c>
      <c r="N1356" s="8">
        <v>36.479999999999997</v>
      </c>
      <c r="O1356" s="9">
        <v>0.05</v>
      </c>
      <c r="P1356" s="8">
        <v>13.22</v>
      </c>
      <c r="Q1356" s="8">
        <v>34.655999999999999</v>
      </c>
      <c r="R1356" s="8">
        <v>13.22</v>
      </c>
      <c r="S1356" s="8">
        <v>21.436</v>
      </c>
      <c r="T1356" s="10">
        <v>0.61853647276084955</v>
      </c>
      <c r="U1356" s="7"/>
      <c r="V1356" s="10"/>
      <c r="W1356" s="11"/>
      <c r="X1356" s="10"/>
    </row>
    <row r="1357" spans="1:24" ht="15.6">
      <c r="A1357" s="4">
        <v>2746</v>
      </c>
      <c r="B1357" s="5">
        <v>46216</v>
      </c>
      <c r="C1357" s="1">
        <f t="shared" si="42"/>
        <v>2026</v>
      </c>
      <c r="D1357" s="1" t="str">
        <f>"Q" &amp;ROUNDUP(MONTH(SalesDataTable[[#This Row],[Order Date]])/3,0)</f>
        <v>Q3</v>
      </c>
      <c r="E1357" s="1">
        <f t="shared" si="43"/>
        <v>7</v>
      </c>
      <c r="F1357" s="1" t="str">
        <f>TEXT(SalesDataTable[[#This Row],[Order Date]],"MMM")</f>
        <v>Jul</v>
      </c>
      <c r="G1357" s="6" t="s">
        <v>17</v>
      </c>
      <c r="H1357" s="6" t="s">
        <v>18</v>
      </c>
      <c r="I1357" s="6" t="s">
        <v>36</v>
      </c>
      <c r="J1357" s="6" t="s">
        <v>30</v>
      </c>
      <c r="K1357" s="6" t="s">
        <v>26</v>
      </c>
      <c r="L1357" s="6" t="s">
        <v>54</v>
      </c>
      <c r="M1357" s="11">
        <v>3</v>
      </c>
      <c r="N1357" s="8">
        <v>155.44</v>
      </c>
      <c r="O1357" s="9">
        <v>0.05</v>
      </c>
      <c r="P1357" s="8">
        <v>79.95</v>
      </c>
      <c r="Q1357" s="8">
        <v>443.00399999999996</v>
      </c>
      <c r="R1357" s="8">
        <v>239.85000000000002</v>
      </c>
      <c r="S1357" s="8">
        <v>203.15399999999994</v>
      </c>
      <c r="T1357" s="10">
        <v>0.45858276674702703</v>
      </c>
      <c r="U1357" s="7"/>
      <c r="V1357" s="10"/>
      <c r="W1357" s="11"/>
      <c r="X1357" s="10"/>
    </row>
    <row r="1358" spans="1:24" ht="15.6">
      <c r="A1358" s="4">
        <v>3297</v>
      </c>
      <c r="B1358" s="5">
        <v>46216</v>
      </c>
      <c r="C1358" s="1">
        <f t="shared" si="42"/>
        <v>2026</v>
      </c>
      <c r="D1358" s="1" t="str">
        <f>"Q" &amp;ROUNDUP(MONTH(SalesDataTable[[#This Row],[Order Date]])/3,0)</f>
        <v>Q3</v>
      </c>
      <c r="E1358" s="1">
        <f t="shared" si="43"/>
        <v>7</v>
      </c>
      <c r="F1358" s="1" t="str">
        <f>TEXT(SalesDataTable[[#This Row],[Order Date]],"MMM")</f>
        <v>Jul</v>
      </c>
      <c r="G1358" s="6" t="s">
        <v>17</v>
      </c>
      <c r="H1358" s="6" t="s">
        <v>67</v>
      </c>
      <c r="I1358" s="6" t="s">
        <v>25</v>
      </c>
      <c r="J1358" s="6" t="s">
        <v>20</v>
      </c>
      <c r="K1358" s="6" t="s">
        <v>51</v>
      </c>
      <c r="L1358" s="6" t="s">
        <v>52</v>
      </c>
      <c r="M1358" s="11">
        <v>6</v>
      </c>
      <c r="N1358" s="8">
        <v>40.58</v>
      </c>
      <c r="O1358" s="9">
        <v>0.15</v>
      </c>
      <c r="P1358" s="8">
        <v>15.06</v>
      </c>
      <c r="Q1358" s="8">
        <v>206.958</v>
      </c>
      <c r="R1358" s="8">
        <v>90.36</v>
      </c>
      <c r="S1358" s="8">
        <v>116.598</v>
      </c>
      <c r="T1358" s="10">
        <v>0.5633896732670397</v>
      </c>
      <c r="U1358" s="7"/>
      <c r="V1358" s="10"/>
      <c r="W1358" s="11"/>
      <c r="X1358" s="10"/>
    </row>
    <row r="1359" spans="1:24" ht="15.6">
      <c r="A1359" s="4">
        <v>772</v>
      </c>
      <c r="B1359" s="5">
        <v>46217</v>
      </c>
      <c r="C1359" s="1">
        <f t="shared" si="42"/>
        <v>2026</v>
      </c>
      <c r="D1359" s="1" t="str">
        <f>"Q" &amp;ROUNDUP(MONTH(SalesDataTable[[#This Row],[Order Date]])/3,0)</f>
        <v>Q3</v>
      </c>
      <c r="E1359" s="1">
        <f t="shared" si="43"/>
        <v>7</v>
      </c>
      <c r="F1359" s="1" t="str">
        <f>TEXT(SalesDataTable[[#This Row],[Order Date]],"MMM")</f>
        <v>Jul</v>
      </c>
      <c r="G1359" s="6" t="s">
        <v>37</v>
      </c>
      <c r="H1359" s="6" t="s">
        <v>64</v>
      </c>
      <c r="I1359" s="6" t="s">
        <v>19</v>
      </c>
      <c r="J1359" s="6" t="s">
        <v>20</v>
      </c>
      <c r="K1359" s="6" t="s">
        <v>21</v>
      </c>
      <c r="L1359" s="6" t="s">
        <v>47</v>
      </c>
      <c r="M1359" s="11">
        <v>2</v>
      </c>
      <c r="N1359" s="8">
        <v>101.03</v>
      </c>
      <c r="O1359" s="9">
        <v>0.1</v>
      </c>
      <c r="P1359" s="8">
        <v>50.98</v>
      </c>
      <c r="Q1359" s="8">
        <v>181.85400000000001</v>
      </c>
      <c r="R1359" s="8">
        <v>101.96</v>
      </c>
      <c r="S1359" s="8">
        <v>79.89400000000002</v>
      </c>
      <c r="T1359" s="10">
        <v>0.43933045190097558</v>
      </c>
      <c r="U1359" s="7"/>
      <c r="V1359" s="10"/>
      <c r="W1359" s="11"/>
      <c r="X1359" s="10"/>
    </row>
    <row r="1360" spans="1:24" ht="15.6">
      <c r="A1360" s="4">
        <v>838</v>
      </c>
      <c r="B1360" s="5">
        <v>46217</v>
      </c>
      <c r="C1360" s="1">
        <f t="shared" si="42"/>
        <v>2026</v>
      </c>
      <c r="D1360" s="1" t="str">
        <f>"Q" &amp;ROUNDUP(MONTH(SalesDataTable[[#This Row],[Order Date]])/3,0)</f>
        <v>Q3</v>
      </c>
      <c r="E1360" s="1">
        <f t="shared" si="43"/>
        <v>7</v>
      </c>
      <c r="F1360" s="1" t="str">
        <f>TEXT(SalesDataTable[[#This Row],[Order Date]],"MMM")</f>
        <v>Jul</v>
      </c>
      <c r="G1360" s="6" t="s">
        <v>17</v>
      </c>
      <c r="H1360" s="6" t="s">
        <v>53</v>
      </c>
      <c r="I1360" s="6" t="s">
        <v>36</v>
      </c>
      <c r="J1360" s="6" t="s">
        <v>20</v>
      </c>
      <c r="K1360" s="6" t="s">
        <v>40</v>
      </c>
      <c r="L1360" s="6" t="s">
        <v>57</v>
      </c>
      <c r="M1360" s="11">
        <v>1</v>
      </c>
      <c r="N1360" s="8">
        <v>80.150000000000006</v>
      </c>
      <c r="O1360" s="9">
        <v>0.05</v>
      </c>
      <c r="P1360" s="8">
        <v>38.89</v>
      </c>
      <c r="Q1360" s="8">
        <v>76.142499999999998</v>
      </c>
      <c r="R1360" s="8">
        <v>38.89</v>
      </c>
      <c r="S1360" s="8">
        <v>37.252499999999998</v>
      </c>
      <c r="T1360" s="10">
        <v>0.48924713530551267</v>
      </c>
      <c r="U1360" s="7"/>
      <c r="V1360" s="10"/>
      <c r="W1360" s="11"/>
      <c r="X1360" s="10"/>
    </row>
    <row r="1361" spans="1:24" ht="15.6">
      <c r="A1361" s="4">
        <v>1144</v>
      </c>
      <c r="B1361" s="5">
        <v>46217</v>
      </c>
      <c r="C1361" s="1">
        <f t="shared" si="42"/>
        <v>2026</v>
      </c>
      <c r="D1361" s="1" t="str">
        <f>"Q" &amp;ROUNDUP(MONTH(SalesDataTable[[#This Row],[Order Date]])/3,0)</f>
        <v>Q3</v>
      </c>
      <c r="E1361" s="1">
        <f t="shared" si="43"/>
        <v>7</v>
      </c>
      <c r="F1361" s="1" t="str">
        <f>TEXT(SalesDataTable[[#This Row],[Order Date]],"MMM")</f>
        <v>Jul</v>
      </c>
      <c r="G1361" s="6" t="s">
        <v>28</v>
      </c>
      <c r="H1361" s="6" t="s">
        <v>29</v>
      </c>
      <c r="I1361" s="6" t="s">
        <v>36</v>
      </c>
      <c r="J1361" s="6" t="s">
        <v>30</v>
      </c>
      <c r="K1361" s="6" t="s">
        <v>40</v>
      </c>
      <c r="L1361" s="6" t="s">
        <v>57</v>
      </c>
      <c r="M1361" s="11">
        <v>1</v>
      </c>
      <c r="N1361" s="8">
        <v>83.74</v>
      </c>
      <c r="O1361" s="9">
        <v>0</v>
      </c>
      <c r="P1361" s="8">
        <v>38.96</v>
      </c>
      <c r="Q1361" s="8">
        <v>83.74</v>
      </c>
      <c r="R1361" s="8">
        <v>38.96</v>
      </c>
      <c r="S1361" s="8">
        <v>44.779999999999994</v>
      </c>
      <c r="T1361" s="10">
        <v>0.53475041796035339</v>
      </c>
      <c r="U1361" s="7"/>
      <c r="V1361" s="10"/>
      <c r="W1361" s="11"/>
      <c r="X1361" s="10"/>
    </row>
    <row r="1362" spans="1:24" ht="15.6">
      <c r="A1362" s="4">
        <v>1686</v>
      </c>
      <c r="B1362" s="5">
        <v>46217</v>
      </c>
      <c r="C1362" s="1">
        <f t="shared" si="42"/>
        <v>2026</v>
      </c>
      <c r="D1362" s="1" t="str">
        <f>"Q" &amp;ROUNDUP(MONTH(SalesDataTable[[#This Row],[Order Date]])/3,0)</f>
        <v>Q3</v>
      </c>
      <c r="E1362" s="1">
        <f t="shared" si="43"/>
        <v>7</v>
      </c>
      <c r="F1362" s="1" t="str">
        <f>TEXT(SalesDataTable[[#This Row],[Order Date]],"MMM")</f>
        <v>Jul</v>
      </c>
      <c r="G1362" s="6" t="s">
        <v>28</v>
      </c>
      <c r="H1362" s="6" t="s">
        <v>42</v>
      </c>
      <c r="I1362" s="6" t="s">
        <v>25</v>
      </c>
      <c r="J1362" s="6" t="s">
        <v>20</v>
      </c>
      <c r="K1362" s="6" t="s">
        <v>31</v>
      </c>
      <c r="L1362" s="6" t="s">
        <v>32</v>
      </c>
      <c r="M1362" s="11">
        <v>8</v>
      </c>
      <c r="N1362" s="8">
        <v>35.75</v>
      </c>
      <c r="O1362" s="9">
        <v>0.15</v>
      </c>
      <c r="P1362" s="8">
        <v>13.56</v>
      </c>
      <c r="Q1362" s="8">
        <v>243.1</v>
      </c>
      <c r="R1362" s="8">
        <v>108.48</v>
      </c>
      <c r="S1362" s="8">
        <v>134.62</v>
      </c>
      <c r="T1362" s="10">
        <v>0.55376388317564795</v>
      </c>
      <c r="U1362" s="7"/>
      <c r="V1362" s="10"/>
      <c r="W1362" s="11"/>
      <c r="X1362" s="10"/>
    </row>
    <row r="1363" spans="1:24" ht="15.6">
      <c r="A1363" s="4">
        <v>2823</v>
      </c>
      <c r="B1363" s="5">
        <v>46217</v>
      </c>
      <c r="C1363" s="1">
        <f t="shared" si="42"/>
        <v>2026</v>
      </c>
      <c r="D1363" s="1" t="str">
        <f>"Q" &amp;ROUNDUP(MONTH(SalesDataTable[[#This Row],[Order Date]])/3,0)</f>
        <v>Q3</v>
      </c>
      <c r="E1363" s="1">
        <f t="shared" si="43"/>
        <v>7</v>
      </c>
      <c r="F1363" s="1" t="str">
        <f>TEXT(SalesDataTable[[#This Row],[Order Date]],"MMM")</f>
        <v>Jul</v>
      </c>
      <c r="G1363" s="6" t="s">
        <v>17</v>
      </c>
      <c r="H1363" s="6" t="s">
        <v>67</v>
      </c>
      <c r="I1363" s="6" t="s">
        <v>19</v>
      </c>
      <c r="J1363" s="6" t="s">
        <v>30</v>
      </c>
      <c r="K1363" s="6" t="s">
        <v>21</v>
      </c>
      <c r="L1363" s="6" t="s">
        <v>22</v>
      </c>
      <c r="M1363" s="11">
        <v>3</v>
      </c>
      <c r="N1363" s="8">
        <v>81.39</v>
      </c>
      <c r="O1363" s="9">
        <v>0</v>
      </c>
      <c r="P1363" s="8">
        <v>43.54</v>
      </c>
      <c r="Q1363" s="8">
        <v>244.17000000000002</v>
      </c>
      <c r="R1363" s="8">
        <v>130.62</v>
      </c>
      <c r="S1363" s="8">
        <v>113.55000000000001</v>
      </c>
      <c r="T1363" s="10">
        <v>0.46504484580415284</v>
      </c>
      <c r="U1363" s="7"/>
      <c r="V1363" s="10"/>
      <c r="W1363" s="11"/>
      <c r="X1363" s="10"/>
    </row>
    <row r="1364" spans="1:24" ht="15.6">
      <c r="A1364" s="4">
        <v>2883</v>
      </c>
      <c r="B1364" s="5">
        <v>46217</v>
      </c>
      <c r="C1364" s="1">
        <f t="shared" si="42"/>
        <v>2026</v>
      </c>
      <c r="D1364" s="1" t="str">
        <f>"Q" &amp;ROUNDUP(MONTH(SalesDataTable[[#This Row],[Order Date]])/3,0)</f>
        <v>Q3</v>
      </c>
      <c r="E1364" s="1">
        <f t="shared" si="43"/>
        <v>7</v>
      </c>
      <c r="F1364" s="1" t="str">
        <f>TEXT(SalesDataTable[[#This Row],[Order Date]],"MMM")</f>
        <v>Jul</v>
      </c>
      <c r="G1364" s="6" t="s">
        <v>28</v>
      </c>
      <c r="H1364" s="6" t="s">
        <v>56</v>
      </c>
      <c r="I1364" s="6" t="s">
        <v>45</v>
      </c>
      <c r="J1364" s="6" t="s">
        <v>30</v>
      </c>
      <c r="K1364" s="6" t="s">
        <v>31</v>
      </c>
      <c r="L1364" s="6" t="s">
        <v>32</v>
      </c>
      <c r="M1364" s="11">
        <v>1</v>
      </c>
      <c r="N1364" s="8">
        <v>36.799999999999997</v>
      </c>
      <c r="O1364" s="9">
        <v>0</v>
      </c>
      <c r="P1364" s="8">
        <v>13.91</v>
      </c>
      <c r="Q1364" s="8">
        <v>36.799999999999997</v>
      </c>
      <c r="R1364" s="8">
        <v>13.91</v>
      </c>
      <c r="S1364" s="8">
        <v>22.889999999999997</v>
      </c>
      <c r="T1364" s="10">
        <v>0.62201086956521734</v>
      </c>
      <c r="U1364" s="7"/>
      <c r="V1364" s="10"/>
      <c r="W1364" s="11"/>
      <c r="X1364" s="10"/>
    </row>
    <row r="1365" spans="1:24" ht="15.6">
      <c r="A1365" s="4">
        <v>3259</v>
      </c>
      <c r="B1365" s="5">
        <v>46217</v>
      </c>
      <c r="C1365" s="1">
        <f t="shared" si="42"/>
        <v>2026</v>
      </c>
      <c r="D1365" s="1" t="str">
        <f>"Q" &amp;ROUNDUP(MONTH(SalesDataTable[[#This Row],[Order Date]])/3,0)</f>
        <v>Q3</v>
      </c>
      <c r="E1365" s="1">
        <f t="shared" si="43"/>
        <v>7</v>
      </c>
      <c r="F1365" s="1" t="str">
        <f>TEXT(SalesDataTable[[#This Row],[Order Date]],"MMM")</f>
        <v>Jul</v>
      </c>
      <c r="G1365" s="6" t="s">
        <v>28</v>
      </c>
      <c r="H1365" s="6" t="s">
        <v>69</v>
      </c>
      <c r="I1365" s="6" t="s">
        <v>25</v>
      </c>
      <c r="J1365" s="6" t="s">
        <v>20</v>
      </c>
      <c r="K1365" s="6" t="s">
        <v>40</v>
      </c>
      <c r="L1365" s="6" t="s">
        <v>46</v>
      </c>
      <c r="M1365" s="11">
        <v>6</v>
      </c>
      <c r="N1365" s="8">
        <v>194.15</v>
      </c>
      <c r="O1365" s="9">
        <v>0.1</v>
      </c>
      <c r="P1365" s="8">
        <v>105.12</v>
      </c>
      <c r="Q1365" s="8">
        <v>1048.4100000000001</v>
      </c>
      <c r="R1365" s="8">
        <v>630.72</v>
      </c>
      <c r="S1365" s="8">
        <v>417.69000000000005</v>
      </c>
      <c r="T1365" s="10">
        <v>0.3984032964202936</v>
      </c>
      <c r="U1365" s="7"/>
      <c r="V1365" s="10"/>
      <c r="W1365" s="11"/>
      <c r="X1365" s="10"/>
    </row>
    <row r="1366" spans="1:24" ht="15.6">
      <c r="A1366" s="4">
        <v>3709</v>
      </c>
      <c r="B1366" s="5">
        <v>46217</v>
      </c>
      <c r="C1366" s="1">
        <f t="shared" si="42"/>
        <v>2026</v>
      </c>
      <c r="D1366" s="1" t="str">
        <f>"Q" &amp;ROUNDUP(MONTH(SalesDataTable[[#This Row],[Order Date]])/3,0)</f>
        <v>Q3</v>
      </c>
      <c r="E1366" s="1">
        <f t="shared" si="43"/>
        <v>7</v>
      </c>
      <c r="F1366" s="1" t="str">
        <f>TEXT(SalesDataTable[[#This Row],[Order Date]],"MMM")</f>
        <v>Jul</v>
      </c>
      <c r="G1366" s="6" t="s">
        <v>17</v>
      </c>
      <c r="H1366" s="6" t="s">
        <v>53</v>
      </c>
      <c r="I1366" s="6" t="s">
        <v>19</v>
      </c>
      <c r="J1366" s="6" t="s">
        <v>30</v>
      </c>
      <c r="K1366" s="6" t="s">
        <v>51</v>
      </c>
      <c r="L1366" s="6" t="s">
        <v>62</v>
      </c>
      <c r="M1366" s="11">
        <v>1</v>
      </c>
      <c r="N1366" s="8">
        <v>50.94</v>
      </c>
      <c r="O1366" s="9">
        <v>0</v>
      </c>
      <c r="P1366" s="8">
        <v>22.28</v>
      </c>
      <c r="Q1366" s="8">
        <v>50.94</v>
      </c>
      <c r="R1366" s="8">
        <v>22.28</v>
      </c>
      <c r="S1366" s="8">
        <v>28.659999999999997</v>
      </c>
      <c r="T1366" s="10">
        <v>0.5626226933647428</v>
      </c>
      <c r="U1366" s="7"/>
      <c r="V1366" s="10"/>
      <c r="W1366" s="11"/>
      <c r="X1366" s="10"/>
    </row>
    <row r="1367" spans="1:24" ht="15.6">
      <c r="A1367" s="4">
        <v>61</v>
      </c>
      <c r="B1367" s="5">
        <v>46218</v>
      </c>
      <c r="C1367" s="1">
        <f t="shared" si="42"/>
        <v>2026</v>
      </c>
      <c r="D1367" s="1" t="str">
        <f>"Q" &amp;ROUNDUP(MONTH(SalesDataTable[[#This Row],[Order Date]])/3,0)</f>
        <v>Q3</v>
      </c>
      <c r="E1367" s="1">
        <f t="shared" si="43"/>
        <v>7</v>
      </c>
      <c r="F1367" s="1" t="str">
        <f>TEXT(SalesDataTable[[#This Row],[Order Date]],"MMM")</f>
        <v>Jul</v>
      </c>
      <c r="G1367" s="6" t="s">
        <v>37</v>
      </c>
      <c r="H1367" s="6" t="s">
        <v>50</v>
      </c>
      <c r="I1367" s="6" t="s">
        <v>19</v>
      </c>
      <c r="J1367" s="6" t="s">
        <v>20</v>
      </c>
      <c r="K1367" s="6" t="s">
        <v>51</v>
      </c>
      <c r="L1367" s="6" t="s">
        <v>55</v>
      </c>
      <c r="M1367" s="11">
        <v>2</v>
      </c>
      <c r="N1367" s="8">
        <v>125.89</v>
      </c>
      <c r="O1367" s="9">
        <v>0</v>
      </c>
      <c r="P1367" s="8">
        <v>70.8</v>
      </c>
      <c r="Q1367" s="8">
        <v>251.78</v>
      </c>
      <c r="R1367" s="8">
        <v>141.6</v>
      </c>
      <c r="S1367" s="8">
        <v>110.18</v>
      </c>
      <c r="T1367" s="10">
        <v>0.43760425768528083</v>
      </c>
      <c r="U1367" s="7"/>
      <c r="V1367" s="10"/>
      <c r="W1367" s="11"/>
      <c r="X1367" s="10"/>
    </row>
    <row r="1368" spans="1:24" ht="15.6">
      <c r="A1368" s="4">
        <v>357</v>
      </c>
      <c r="B1368" s="5">
        <v>46218</v>
      </c>
      <c r="C1368" s="1">
        <f t="shared" si="42"/>
        <v>2026</v>
      </c>
      <c r="D1368" s="1" t="str">
        <f>"Q" &amp;ROUNDUP(MONTH(SalesDataTable[[#This Row],[Order Date]])/3,0)</f>
        <v>Q3</v>
      </c>
      <c r="E1368" s="1">
        <f t="shared" si="43"/>
        <v>7</v>
      </c>
      <c r="F1368" s="1" t="str">
        <f>TEXT(SalesDataTable[[#This Row],[Order Date]],"MMM")</f>
        <v>Jul</v>
      </c>
      <c r="G1368" s="6" t="s">
        <v>17</v>
      </c>
      <c r="H1368" s="6" t="s">
        <v>53</v>
      </c>
      <c r="I1368" s="6" t="s">
        <v>19</v>
      </c>
      <c r="J1368" s="6" t="s">
        <v>30</v>
      </c>
      <c r="K1368" s="6" t="s">
        <v>51</v>
      </c>
      <c r="L1368" s="6" t="s">
        <v>62</v>
      </c>
      <c r="M1368" s="11">
        <v>2</v>
      </c>
      <c r="N1368" s="8">
        <v>51.9</v>
      </c>
      <c r="O1368" s="9">
        <v>0</v>
      </c>
      <c r="P1368" s="8">
        <v>21.82</v>
      </c>
      <c r="Q1368" s="8">
        <v>103.8</v>
      </c>
      <c r="R1368" s="8">
        <v>43.64</v>
      </c>
      <c r="S1368" s="8">
        <v>60.16</v>
      </c>
      <c r="T1368" s="10">
        <v>0.57957610789980729</v>
      </c>
      <c r="U1368" s="7"/>
      <c r="V1368" s="10"/>
      <c r="W1368" s="11"/>
      <c r="X1368" s="10"/>
    </row>
    <row r="1369" spans="1:24" ht="15.6">
      <c r="A1369" s="4">
        <v>1607</v>
      </c>
      <c r="B1369" s="5">
        <v>46218</v>
      </c>
      <c r="C1369" s="1">
        <f t="shared" si="42"/>
        <v>2026</v>
      </c>
      <c r="D1369" s="1" t="str">
        <f>"Q" &amp;ROUNDUP(MONTH(SalesDataTable[[#This Row],[Order Date]])/3,0)</f>
        <v>Q3</v>
      </c>
      <c r="E1369" s="1">
        <f t="shared" si="43"/>
        <v>7</v>
      </c>
      <c r="F1369" s="1" t="str">
        <f>TEXT(SalesDataTable[[#This Row],[Order Date]],"MMM")</f>
        <v>Jul</v>
      </c>
      <c r="G1369" s="6" t="s">
        <v>17</v>
      </c>
      <c r="H1369" s="6" t="s">
        <v>18</v>
      </c>
      <c r="I1369" s="6" t="s">
        <v>36</v>
      </c>
      <c r="J1369" s="6" t="s">
        <v>30</v>
      </c>
      <c r="K1369" s="6" t="s">
        <v>51</v>
      </c>
      <c r="L1369" s="6" t="s">
        <v>52</v>
      </c>
      <c r="M1369" s="11">
        <v>2</v>
      </c>
      <c r="N1369" s="8">
        <v>39.75</v>
      </c>
      <c r="O1369" s="9">
        <v>0</v>
      </c>
      <c r="P1369" s="8">
        <v>14.78</v>
      </c>
      <c r="Q1369" s="8">
        <v>79.5</v>
      </c>
      <c r="R1369" s="8">
        <v>29.56</v>
      </c>
      <c r="S1369" s="8">
        <v>49.94</v>
      </c>
      <c r="T1369" s="10">
        <v>0.62817610062893081</v>
      </c>
      <c r="U1369" s="7"/>
      <c r="V1369" s="10"/>
      <c r="W1369" s="11"/>
      <c r="X1369" s="10"/>
    </row>
    <row r="1370" spans="1:24" ht="15.6">
      <c r="A1370" s="4">
        <v>3295</v>
      </c>
      <c r="B1370" s="5">
        <v>46218</v>
      </c>
      <c r="C1370" s="1">
        <f t="shared" si="42"/>
        <v>2026</v>
      </c>
      <c r="D1370" s="1" t="str">
        <f>"Q" &amp;ROUNDUP(MONTH(SalesDataTable[[#This Row],[Order Date]])/3,0)</f>
        <v>Q3</v>
      </c>
      <c r="E1370" s="1">
        <f t="shared" si="43"/>
        <v>7</v>
      </c>
      <c r="F1370" s="1" t="str">
        <f>TEXT(SalesDataTable[[#This Row],[Order Date]],"MMM")</f>
        <v>Jul</v>
      </c>
      <c r="G1370" s="6" t="s">
        <v>23</v>
      </c>
      <c r="H1370" s="6" t="s">
        <v>60</v>
      </c>
      <c r="I1370" s="6" t="s">
        <v>45</v>
      </c>
      <c r="J1370" s="6" t="s">
        <v>20</v>
      </c>
      <c r="K1370" s="6" t="s">
        <v>26</v>
      </c>
      <c r="L1370" s="6" t="s">
        <v>27</v>
      </c>
      <c r="M1370" s="11">
        <v>1</v>
      </c>
      <c r="N1370" s="8">
        <v>93.46</v>
      </c>
      <c r="O1370" s="9">
        <v>0.15</v>
      </c>
      <c r="P1370" s="8">
        <v>46.65</v>
      </c>
      <c r="Q1370" s="8">
        <v>79.440999999999988</v>
      </c>
      <c r="R1370" s="8">
        <v>46.65</v>
      </c>
      <c r="S1370" s="8">
        <v>32.79099999999999</v>
      </c>
      <c r="T1370" s="10">
        <v>0.41277174255107557</v>
      </c>
      <c r="U1370" s="7"/>
      <c r="V1370" s="10"/>
      <c r="W1370" s="11"/>
      <c r="X1370" s="10"/>
    </row>
    <row r="1371" spans="1:24" ht="15.6">
      <c r="A1371" s="4">
        <v>4048</v>
      </c>
      <c r="B1371" s="5">
        <v>46218</v>
      </c>
      <c r="C1371" s="1">
        <f t="shared" si="42"/>
        <v>2026</v>
      </c>
      <c r="D1371" s="1" t="str">
        <f>"Q" &amp;ROUNDUP(MONTH(SalesDataTable[[#This Row],[Order Date]])/3,0)</f>
        <v>Q3</v>
      </c>
      <c r="E1371" s="1">
        <f t="shared" si="43"/>
        <v>7</v>
      </c>
      <c r="F1371" s="1" t="str">
        <f>TEXT(SalesDataTable[[#This Row],[Order Date]],"MMM")</f>
        <v>Jul</v>
      </c>
      <c r="G1371" s="6" t="s">
        <v>37</v>
      </c>
      <c r="H1371" s="6" t="s">
        <v>64</v>
      </c>
      <c r="I1371" s="6" t="s">
        <v>25</v>
      </c>
      <c r="J1371" s="6" t="s">
        <v>33</v>
      </c>
      <c r="K1371" s="6" t="s">
        <v>21</v>
      </c>
      <c r="L1371" s="6" t="s">
        <v>22</v>
      </c>
      <c r="M1371" s="11">
        <v>3</v>
      </c>
      <c r="N1371" s="8">
        <v>82.79</v>
      </c>
      <c r="O1371" s="9">
        <v>0.1</v>
      </c>
      <c r="P1371" s="8">
        <v>43.07</v>
      </c>
      <c r="Q1371" s="8">
        <v>223.53300000000002</v>
      </c>
      <c r="R1371" s="8">
        <v>129.21</v>
      </c>
      <c r="S1371" s="8">
        <v>94.323000000000008</v>
      </c>
      <c r="T1371" s="10">
        <v>0.42196454214813922</v>
      </c>
      <c r="U1371" s="7"/>
      <c r="V1371" s="10"/>
      <c r="W1371" s="11"/>
      <c r="X1371" s="10"/>
    </row>
    <row r="1372" spans="1:24" ht="15.6">
      <c r="A1372" s="4">
        <v>4424</v>
      </c>
      <c r="B1372" s="5">
        <v>46218</v>
      </c>
      <c r="C1372" s="1">
        <f t="shared" si="42"/>
        <v>2026</v>
      </c>
      <c r="D1372" s="1" t="str">
        <f>"Q" &amp;ROUNDUP(MONTH(SalesDataTable[[#This Row],[Order Date]])/3,0)</f>
        <v>Q3</v>
      </c>
      <c r="E1372" s="1">
        <f t="shared" si="43"/>
        <v>7</v>
      </c>
      <c r="F1372" s="1" t="str">
        <f>TEXT(SalesDataTable[[#This Row],[Order Date]],"MMM")</f>
        <v>Jul</v>
      </c>
      <c r="G1372" s="6" t="s">
        <v>28</v>
      </c>
      <c r="H1372" s="6" t="s">
        <v>29</v>
      </c>
      <c r="I1372" s="6" t="s">
        <v>36</v>
      </c>
      <c r="J1372" s="6" t="s">
        <v>33</v>
      </c>
      <c r="K1372" s="6" t="s">
        <v>26</v>
      </c>
      <c r="L1372" s="6" t="s">
        <v>27</v>
      </c>
      <c r="M1372" s="11">
        <v>1</v>
      </c>
      <c r="N1372" s="8">
        <v>92.54</v>
      </c>
      <c r="O1372" s="9">
        <v>0</v>
      </c>
      <c r="P1372" s="8">
        <v>44.48</v>
      </c>
      <c r="Q1372" s="8">
        <v>92.54</v>
      </c>
      <c r="R1372" s="8">
        <v>44.48</v>
      </c>
      <c r="S1372" s="8">
        <v>48.060000000000009</v>
      </c>
      <c r="T1372" s="10">
        <v>0.51934298681651181</v>
      </c>
      <c r="U1372" s="7"/>
      <c r="V1372" s="10"/>
      <c r="W1372" s="11"/>
      <c r="X1372" s="10"/>
    </row>
    <row r="1373" spans="1:24" ht="15.6">
      <c r="A1373" s="4">
        <v>4732</v>
      </c>
      <c r="B1373" s="5">
        <v>46218</v>
      </c>
      <c r="C1373" s="1">
        <f t="shared" si="42"/>
        <v>2026</v>
      </c>
      <c r="D1373" s="1" t="str">
        <f>"Q" &amp;ROUNDUP(MONTH(SalesDataTable[[#This Row],[Order Date]])/3,0)</f>
        <v>Q3</v>
      </c>
      <c r="E1373" s="1">
        <f t="shared" si="43"/>
        <v>7</v>
      </c>
      <c r="F1373" s="1" t="str">
        <f>TEXT(SalesDataTable[[#This Row],[Order Date]],"MMM")</f>
        <v>Jul</v>
      </c>
      <c r="G1373" s="6" t="s">
        <v>23</v>
      </c>
      <c r="H1373" s="6" t="s">
        <v>66</v>
      </c>
      <c r="I1373" s="6" t="s">
        <v>36</v>
      </c>
      <c r="J1373" s="6" t="s">
        <v>30</v>
      </c>
      <c r="K1373" s="6" t="s">
        <v>31</v>
      </c>
      <c r="L1373" s="6" t="s">
        <v>49</v>
      </c>
      <c r="M1373" s="11">
        <v>1</v>
      </c>
      <c r="N1373" s="8">
        <v>46.53</v>
      </c>
      <c r="O1373" s="9">
        <v>0</v>
      </c>
      <c r="P1373" s="8">
        <v>18.829999999999998</v>
      </c>
      <c r="Q1373" s="8">
        <v>46.53</v>
      </c>
      <c r="R1373" s="8">
        <v>18.829999999999998</v>
      </c>
      <c r="S1373" s="8">
        <v>27.700000000000003</v>
      </c>
      <c r="T1373" s="10">
        <v>0.59531485063399958</v>
      </c>
      <c r="U1373" s="7"/>
      <c r="V1373" s="10"/>
      <c r="W1373" s="11"/>
      <c r="X1373" s="10"/>
    </row>
    <row r="1374" spans="1:24" ht="15.6">
      <c r="A1374" s="4">
        <v>194</v>
      </c>
      <c r="B1374" s="5">
        <v>46219</v>
      </c>
      <c r="C1374" s="1">
        <f t="shared" si="42"/>
        <v>2026</v>
      </c>
      <c r="D1374" s="1" t="str">
        <f>"Q" &amp;ROUNDUP(MONTH(SalesDataTable[[#This Row],[Order Date]])/3,0)</f>
        <v>Q3</v>
      </c>
      <c r="E1374" s="1">
        <f t="shared" si="43"/>
        <v>7</v>
      </c>
      <c r="F1374" s="1" t="str">
        <f>TEXT(SalesDataTable[[#This Row],[Order Date]],"MMM")</f>
        <v>Jul</v>
      </c>
      <c r="G1374" s="6" t="s">
        <v>23</v>
      </c>
      <c r="H1374" s="6" t="s">
        <v>60</v>
      </c>
      <c r="I1374" s="6" t="s">
        <v>19</v>
      </c>
      <c r="J1374" s="6" t="s">
        <v>20</v>
      </c>
      <c r="K1374" s="6" t="s">
        <v>21</v>
      </c>
      <c r="L1374" s="6" t="s">
        <v>39</v>
      </c>
      <c r="M1374" s="11">
        <v>2</v>
      </c>
      <c r="N1374" s="8">
        <v>49.69</v>
      </c>
      <c r="O1374" s="9">
        <v>0</v>
      </c>
      <c r="P1374" s="8">
        <v>21.97</v>
      </c>
      <c r="Q1374" s="8">
        <v>99.38</v>
      </c>
      <c r="R1374" s="8">
        <v>43.94</v>
      </c>
      <c r="S1374" s="8">
        <v>55.44</v>
      </c>
      <c r="T1374" s="10">
        <v>0.557858724089354</v>
      </c>
      <c r="U1374" s="7"/>
      <c r="V1374" s="10"/>
      <c r="W1374" s="11"/>
      <c r="X1374" s="10"/>
    </row>
    <row r="1375" spans="1:24" ht="15.6">
      <c r="A1375" s="4">
        <v>258</v>
      </c>
      <c r="B1375" s="5">
        <v>46219</v>
      </c>
      <c r="C1375" s="1">
        <f t="shared" si="42"/>
        <v>2026</v>
      </c>
      <c r="D1375" s="1" t="str">
        <f>"Q" &amp;ROUNDUP(MONTH(SalesDataTable[[#This Row],[Order Date]])/3,0)</f>
        <v>Q3</v>
      </c>
      <c r="E1375" s="1">
        <f t="shared" si="43"/>
        <v>7</v>
      </c>
      <c r="F1375" s="1" t="str">
        <f>TEXT(SalesDataTable[[#This Row],[Order Date]],"MMM")</f>
        <v>Jul</v>
      </c>
      <c r="G1375" s="6" t="s">
        <v>37</v>
      </c>
      <c r="H1375" s="6" t="s">
        <v>50</v>
      </c>
      <c r="I1375" s="6" t="s">
        <v>45</v>
      </c>
      <c r="J1375" s="6" t="s">
        <v>30</v>
      </c>
      <c r="K1375" s="6" t="s">
        <v>26</v>
      </c>
      <c r="L1375" s="6" t="s">
        <v>63</v>
      </c>
      <c r="M1375" s="11">
        <v>3</v>
      </c>
      <c r="N1375" s="8">
        <v>71.34</v>
      </c>
      <c r="O1375" s="9">
        <v>0.1</v>
      </c>
      <c r="P1375" s="8">
        <v>31.71</v>
      </c>
      <c r="Q1375" s="8">
        <v>192.61800000000002</v>
      </c>
      <c r="R1375" s="8">
        <v>95.13</v>
      </c>
      <c r="S1375" s="8">
        <v>97.488000000000028</v>
      </c>
      <c r="T1375" s="10">
        <v>0.50612092327819835</v>
      </c>
      <c r="U1375" s="7"/>
      <c r="V1375" s="10"/>
      <c r="W1375" s="11"/>
      <c r="X1375" s="10"/>
    </row>
    <row r="1376" spans="1:24" ht="15.6">
      <c r="A1376" s="4">
        <v>543</v>
      </c>
      <c r="B1376" s="5">
        <v>46219</v>
      </c>
      <c r="C1376" s="1">
        <f t="shared" si="42"/>
        <v>2026</v>
      </c>
      <c r="D1376" s="1" t="str">
        <f>"Q" &amp;ROUNDUP(MONTH(SalesDataTable[[#This Row],[Order Date]])/3,0)</f>
        <v>Q3</v>
      </c>
      <c r="E1376" s="1">
        <f t="shared" si="43"/>
        <v>7</v>
      </c>
      <c r="F1376" s="1" t="str">
        <f>TEXT(SalesDataTable[[#This Row],[Order Date]],"MMM")</f>
        <v>Jul</v>
      </c>
      <c r="G1376" s="6" t="s">
        <v>23</v>
      </c>
      <c r="H1376" s="6" t="s">
        <v>66</v>
      </c>
      <c r="I1376" s="6" t="s">
        <v>45</v>
      </c>
      <c r="J1376" s="6" t="s">
        <v>20</v>
      </c>
      <c r="K1376" s="6" t="s">
        <v>21</v>
      </c>
      <c r="L1376" s="6" t="s">
        <v>22</v>
      </c>
      <c r="M1376" s="11">
        <v>1</v>
      </c>
      <c r="N1376" s="8">
        <v>83.03</v>
      </c>
      <c r="O1376" s="9">
        <v>0</v>
      </c>
      <c r="P1376" s="8">
        <v>42.41</v>
      </c>
      <c r="Q1376" s="8">
        <v>83.03</v>
      </c>
      <c r="R1376" s="8">
        <v>42.41</v>
      </c>
      <c r="S1376" s="8">
        <v>40.620000000000005</v>
      </c>
      <c r="T1376" s="10">
        <v>0.48922076357942917</v>
      </c>
      <c r="U1376" s="7"/>
      <c r="V1376" s="10"/>
      <c r="W1376" s="11"/>
      <c r="X1376" s="10"/>
    </row>
    <row r="1377" spans="1:24" ht="15.6">
      <c r="A1377" s="4">
        <v>972</v>
      </c>
      <c r="B1377" s="5">
        <v>46219</v>
      </c>
      <c r="C1377" s="1">
        <f t="shared" si="42"/>
        <v>2026</v>
      </c>
      <c r="D1377" s="1" t="str">
        <f>"Q" &amp;ROUNDUP(MONTH(SalesDataTable[[#This Row],[Order Date]])/3,0)</f>
        <v>Q3</v>
      </c>
      <c r="E1377" s="1">
        <f t="shared" si="43"/>
        <v>7</v>
      </c>
      <c r="F1377" s="1" t="str">
        <f>TEXT(SalesDataTable[[#This Row],[Order Date]],"MMM")</f>
        <v>Jul</v>
      </c>
      <c r="G1377" s="6" t="s">
        <v>37</v>
      </c>
      <c r="H1377" s="6" t="s">
        <v>38</v>
      </c>
      <c r="I1377" s="6" t="s">
        <v>19</v>
      </c>
      <c r="J1377" s="6" t="s">
        <v>20</v>
      </c>
      <c r="K1377" s="6" t="s">
        <v>51</v>
      </c>
      <c r="L1377" s="6" t="s">
        <v>52</v>
      </c>
      <c r="M1377" s="11">
        <v>1</v>
      </c>
      <c r="N1377" s="8">
        <v>40.799999999999997</v>
      </c>
      <c r="O1377" s="9">
        <v>0</v>
      </c>
      <c r="P1377" s="8">
        <v>14.42</v>
      </c>
      <c r="Q1377" s="8">
        <v>40.799999999999997</v>
      </c>
      <c r="R1377" s="8">
        <v>14.42</v>
      </c>
      <c r="S1377" s="8">
        <v>26.379999999999995</v>
      </c>
      <c r="T1377" s="10">
        <v>0.64656862745098032</v>
      </c>
      <c r="U1377" s="7"/>
      <c r="V1377" s="10"/>
      <c r="W1377" s="11"/>
      <c r="X1377" s="10"/>
    </row>
    <row r="1378" spans="1:24" ht="15.6">
      <c r="A1378" s="4">
        <v>1146</v>
      </c>
      <c r="B1378" s="5">
        <v>46219</v>
      </c>
      <c r="C1378" s="1">
        <f t="shared" si="42"/>
        <v>2026</v>
      </c>
      <c r="D1378" s="1" t="str">
        <f>"Q" &amp;ROUNDUP(MONTH(SalesDataTable[[#This Row],[Order Date]])/3,0)</f>
        <v>Q3</v>
      </c>
      <c r="E1378" s="1">
        <f t="shared" si="43"/>
        <v>7</v>
      </c>
      <c r="F1378" s="1" t="str">
        <f>TEXT(SalesDataTable[[#This Row],[Order Date]],"MMM")</f>
        <v>Jul</v>
      </c>
      <c r="G1378" s="6" t="s">
        <v>23</v>
      </c>
      <c r="H1378" s="6" t="s">
        <v>44</v>
      </c>
      <c r="I1378" s="6" t="s">
        <v>45</v>
      </c>
      <c r="J1378" s="6" t="s">
        <v>20</v>
      </c>
      <c r="K1378" s="6" t="s">
        <v>40</v>
      </c>
      <c r="L1378" s="6" t="s">
        <v>68</v>
      </c>
      <c r="M1378" s="11">
        <v>2</v>
      </c>
      <c r="N1378" s="8">
        <v>125.34</v>
      </c>
      <c r="O1378" s="9">
        <v>0.15</v>
      </c>
      <c r="P1378" s="8">
        <v>59.04</v>
      </c>
      <c r="Q1378" s="8">
        <v>213.078</v>
      </c>
      <c r="R1378" s="8">
        <v>118.08</v>
      </c>
      <c r="S1378" s="8">
        <v>94.998000000000005</v>
      </c>
      <c r="T1378" s="10">
        <v>0.44583673584321237</v>
      </c>
      <c r="U1378" s="7"/>
      <c r="V1378" s="10"/>
      <c r="W1378" s="11"/>
      <c r="X1378" s="10"/>
    </row>
    <row r="1379" spans="1:24" ht="15.6">
      <c r="A1379" s="4">
        <v>1464</v>
      </c>
      <c r="B1379" s="5">
        <v>46219</v>
      </c>
      <c r="C1379" s="1">
        <f t="shared" si="42"/>
        <v>2026</v>
      </c>
      <c r="D1379" s="1" t="str">
        <f>"Q" &amp;ROUNDUP(MONTH(SalesDataTable[[#This Row],[Order Date]])/3,0)</f>
        <v>Q3</v>
      </c>
      <c r="E1379" s="1">
        <f t="shared" si="43"/>
        <v>7</v>
      </c>
      <c r="F1379" s="1" t="str">
        <f>TEXT(SalesDataTable[[#This Row],[Order Date]],"MMM")</f>
        <v>Jul</v>
      </c>
      <c r="G1379" s="6" t="s">
        <v>17</v>
      </c>
      <c r="H1379" s="6" t="s">
        <v>53</v>
      </c>
      <c r="I1379" s="6" t="s">
        <v>19</v>
      </c>
      <c r="J1379" s="6" t="s">
        <v>20</v>
      </c>
      <c r="K1379" s="6" t="s">
        <v>51</v>
      </c>
      <c r="L1379" s="6" t="s">
        <v>55</v>
      </c>
      <c r="M1379" s="11">
        <v>1</v>
      </c>
      <c r="N1379" s="8">
        <v>122.73</v>
      </c>
      <c r="O1379" s="9">
        <v>0.1</v>
      </c>
      <c r="P1379" s="8">
        <v>70.540000000000006</v>
      </c>
      <c r="Q1379" s="8">
        <v>110.45700000000001</v>
      </c>
      <c r="R1379" s="8">
        <v>70.540000000000006</v>
      </c>
      <c r="S1379" s="8">
        <v>39.917000000000002</v>
      </c>
      <c r="T1379" s="10">
        <v>0.36138044668966202</v>
      </c>
      <c r="U1379" s="7"/>
      <c r="V1379" s="10"/>
      <c r="W1379" s="11"/>
      <c r="X1379" s="10"/>
    </row>
    <row r="1380" spans="1:24" ht="15.6">
      <c r="A1380" s="4">
        <v>1581</v>
      </c>
      <c r="B1380" s="5">
        <v>46219</v>
      </c>
      <c r="C1380" s="1">
        <f t="shared" si="42"/>
        <v>2026</v>
      </c>
      <c r="D1380" s="1" t="str">
        <f>"Q" &amp;ROUNDUP(MONTH(SalesDataTable[[#This Row],[Order Date]])/3,0)</f>
        <v>Q3</v>
      </c>
      <c r="E1380" s="1">
        <f t="shared" si="43"/>
        <v>7</v>
      </c>
      <c r="F1380" s="1" t="str">
        <f>TEXT(SalesDataTable[[#This Row],[Order Date]],"MMM")</f>
        <v>Jul</v>
      </c>
      <c r="G1380" s="6" t="s">
        <v>28</v>
      </c>
      <c r="H1380" s="6" t="s">
        <v>42</v>
      </c>
      <c r="I1380" s="6" t="s">
        <v>36</v>
      </c>
      <c r="J1380" s="6" t="s">
        <v>30</v>
      </c>
      <c r="K1380" s="6" t="s">
        <v>26</v>
      </c>
      <c r="L1380" s="6" t="s">
        <v>27</v>
      </c>
      <c r="M1380" s="11">
        <v>5</v>
      </c>
      <c r="N1380" s="8">
        <v>92.72</v>
      </c>
      <c r="O1380" s="9">
        <v>0.1</v>
      </c>
      <c r="P1380" s="8">
        <v>46.2</v>
      </c>
      <c r="Q1380" s="8">
        <v>417.24</v>
      </c>
      <c r="R1380" s="8">
        <v>231</v>
      </c>
      <c r="S1380" s="8">
        <v>186.24</v>
      </c>
      <c r="T1380" s="10">
        <v>0.44636180615473109</v>
      </c>
      <c r="U1380" s="7"/>
      <c r="V1380" s="10"/>
      <c r="W1380" s="11"/>
      <c r="X1380" s="10"/>
    </row>
    <row r="1381" spans="1:24" ht="15.6">
      <c r="A1381" s="4">
        <v>1894</v>
      </c>
      <c r="B1381" s="5">
        <v>46219</v>
      </c>
      <c r="C1381" s="1">
        <f t="shared" si="42"/>
        <v>2026</v>
      </c>
      <c r="D1381" s="1" t="str">
        <f>"Q" &amp;ROUNDUP(MONTH(SalesDataTable[[#This Row],[Order Date]])/3,0)</f>
        <v>Q3</v>
      </c>
      <c r="E1381" s="1">
        <f t="shared" si="43"/>
        <v>7</v>
      </c>
      <c r="F1381" s="1" t="str">
        <f>TEXT(SalesDataTable[[#This Row],[Order Date]],"MMM")</f>
        <v>Jul</v>
      </c>
      <c r="G1381" s="6" t="s">
        <v>37</v>
      </c>
      <c r="H1381" s="6" t="s">
        <v>48</v>
      </c>
      <c r="I1381" s="6" t="s">
        <v>25</v>
      </c>
      <c r="J1381" s="6" t="s">
        <v>33</v>
      </c>
      <c r="K1381" s="6" t="s">
        <v>51</v>
      </c>
      <c r="L1381" s="6" t="s">
        <v>59</v>
      </c>
      <c r="M1381" s="11">
        <v>5</v>
      </c>
      <c r="N1381" s="8">
        <v>36.29</v>
      </c>
      <c r="O1381" s="9">
        <v>0.05</v>
      </c>
      <c r="P1381" s="8">
        <v>13.52</v>
      </c>
      <c r="Q1381" s="8">
        <v>172.37749999999997</v>
      </c>
      <c r="R1381" s="8">
        <v>67.599999999999994</v>
      </c>
      <c r="S1381" s="8">
        <v>104.77749999999997</v>
      </c>
      <c r="T1381" s="10">
        <v>0.60783744978317933</v>
      </c>
      <c r="U1381" s="7"/>
      <c r="V1381" s="10"/>
      <c r="W1381" s="11"/>
      <c r="X1381" s="10"/>
    </row>
    <row r="1382" spans="1:24" ht="15.6">
      <c r="A1382" s="4">
        <v>2100</v>
      </c>
      <c r="B1382" s="5">
        <v>46219</v>
      </c>
      <c r="C1382" s="1">
        <f t="shared" si="42"/>
        <v>2026</v>
      </c>
      <c r="D1382" s="1" t="str">
        <f>"Q" &amp;ROUNDUP(MONTH(SalesDataTable[[#This Row],[Order Date]])/3,0)</f>
        <v>Q3</v>
      </c>
      <c r="E1382" s="1">
        <f t="shared" si="43"/>
        <v>7</v>
      </c>
      <c r="F1382" s="1" t="str">
        <f>TEXT(SalesDataTable[[#This Row],[Order Date]],"MMM")</f>
        <v>Jul</v>
      </c>
      <c r="G1382" s="6" t="s">
        <v>28</v>
      </c>
      <c r="H1382" s="6" t="s">
        <v>29</v>
      </c>
      <c r="I1382" s="6" t="s">
        <v>19</v>
      </c>
      <c r="J1382" s="6" t="s">
        <v>33</v>
      </c>
      <c r="K1382" s="6" t="s">
        <v>21</v>
      </c>
      <c r="L1382" s="6" t="s">
        <v>39</v>
      </c>
      <c r="M1382" s="11">
        <v>2</v>
      </c>
      <c r="N1382" s="8">
        <v>49.84</v>
      </c>
      <c r="O1382" s="9">
        <v>0.1</v>
      </c>
      <c r="P1382" s="8">
        <v>23.06</v>
      </c>
      <c r="Q1382" s="8">
        <v>89.712000000000003</v>
      </c>
      <c r="R1382" s="8">
        <v>46.12</v>
      </c>
      <c r="S1382" s="8">
        <v>43.592000000000006</v>
      </c>
      <c r="T1382" s="10">
        <v>0.48591046905653651</v>
      </c>
      <c r="U1382" s="7"/>
      <c r="V1382" s="10"/>
      <c r="W1382" s="11"/>
      <c r="X1382" s="10"/>
    </row>
    <row r="1383" spans="1:24" ht="15.6">
      <c r="A1383" s="4">
        <v>2902</v>
      </c>
      <c r="B1383" s="5">
        <v>46219</v>
      </c>
      <c r="C1383" s="1">
        <f t="shared" si="42"/>
        <v>2026</v>
      </c>
      <c r="D1383" s="1" t="str">
        <f>"Q" &amp;ROUNDUP(MONTH(SalesDataTable[[#This Row],[Order Date]])/3,0)</f>
        <v>Q3</v>
      </c>
      <c r="E1383" s="1">
        <f t="shared" si="43"/>
        <v>7</v>
      </c>
      <c r="F1383" s="1" t="str">
        <f>TEXT(SalesDataTable[[#This Row],[Order Date]],"MMM")</f>
        <v>Jul</v>
      </c>
      <c r="G1383" s="6" t="s">
        <v>23</v>
      </c>
      <c r="H1383" s="6" t="s">
        <v>60</v>
      </c>
      <c r="I1383" s="6" t="s">
        <v>45</v>
      </c>
      <c r="J1383" s="6" t="s">
        <v>33</v>
      </c>
      <c r="K1383" s="6" t="s">
        <v>51</v>
      </c>
      <c r="L1383" s="6" t="s">
        <v>59</v>
      </c>
      <c r="M1383" s="11">
        <v>1</v>
      </c>
      <c r="N1383" s="8">
        <v>35.799999999999997</v>
      </c>
      <c r="O1383" s="9">
        <v>0</v>
      </c>
      <c r="P1383" s="8">
        <v>14.05</v>
      </c>
      <c r="Q1383" s="8">
        <v>35.799999999999997</v>
      </c>
      <c r="R1383" s="8">
        <v>14.05</v>
      </c>
      <c r="S1383" s="8">
        <v>21.749999999999996</v>
      </c>
      <c r="T1383" s="10">
        <v>0.60754189944134074</v>
      </c>
      <c r="U1383" s="7"/>
      <c r="V1383" s="10"/>
      <c r="W1383" s="11"/>
      <c r="X1383" s="10"/>
    </row>
    <row r="1384" spans="1:24" ht="15.6">
      <c r="A1384" s="4">
        <v>3115</v>
      </c>
      <c r="B1384" s="5">
        <v>46219</v>
      </c>
      <c r="C1384" s="1">
        <f t="shared" si="42"/>
        <v>2026</v>
      </c>
      <c r="D1384" s="1" t="str">
        <f>"Q" &amp;ROUNDUP(MONTH(SalesDataTable[[#This Row],[Order Date]])/3,0)</f>
        <v>Q3</v>
      </c>
      <c r="E1384" s="1">
        <f t="shared" si="43"/>
        <v>7</v>
      </c>
      <c r="F1384" s="1" t="str">
        <f>TEXT(SalesDataTable[[#This Row],[Order Date]],"MMM")</f>
        <v>Jul</v>
      </c>
      <c r="G1384" s="6" t="s">
        <v>37</v>
      </c>
      <c r="H1384" s="6" t="s">
        <v>64</v>
      </c>
      <c r="I1384" s="6" t="s">
        <v>19</v>
      </c>
      <c r="J1384" s="6" t="s">
        <v>30</v>
      </c>
      <c r="K1384" s="6" t="s">
        <v>40</v>
      </c>
      <c r="L1384" s="6" t="s">
        <v>46</v>
      </c>
      <c r="M1384" s="11">
        <v>1</v>
      </c>
      <c r="N1384" s="8">
        <v>195.12</v>
      </c>
      <c r="O1384" s="9">
        <v>0</v>
      </c>
      <c r="P1384" s="8">
        <v>101.14</v>
      </c>
      <c r="Q1384" s="8">
        <v>195.12</v>
      </c>
      <c r="R1384" s="8">
        <v>101.14</v>
      </c>
      <c r="S1384" s="8">
        <v>93.98</v>
      </c>
      <c r="T1384" s="10">
        <v>0.48165231652316526</v>
      </c>
      <c r="U1384" s="7"/>
      <c r="V1384" s="10"/>
      <c r="W1384" s="11"/>
      <c r="X1384" s="10"/>
    </row>
    <row r="1385" spans="1:24" ht="15.6">
      <c r="A1385" s="4">
        <v>3546</v>
      </c>
      <c r="B1385" s="5">
        <v>46219</v>
      </c>
      <c r="C1385" s="1">
        <f t="shared" si="42"/>
        <v>2026</v>
      </c>
      <c r="D1385" s="1" t="str">
        <f>"Q" &amp;ROUNDUP(MONTH(SalesDataTable[[#This Row],[Order Date]])/3,0)</f>
        <v>Q3</v>
      </c>
      <c r="E1385" s="1">
        <f t="shared" si="43"/>
        <v>7</v>
      </c>
      <c r="F1385" s="1" t="str">
        <f>TEXT(SalesDataTable[[#This Row],[Order Date]],"MMM")</f>
        <v>Jul</v>
      </c>
      <c r="G1385" s="6" t="s">
        <v>17</v>
      </c>
      <c r="H1385" s="6" t="s">
        <v>67</v>
      </c>
      <c r="I1385" s="6" t="s">
        <v>19</v>
      </c>
      <c r="J1385" s="6" t="s">
        <v>30</v>
      </c>
      <c r="K1385" s="6" t="s">
        <v>21</v>
      </c>
      <c r="L1385" s="6" t="s">
        <v>43</v>
      </c>
      <c r="M1385" s="11">
        <v>2</v>
      </c>
      <c r="N1385" s="8">
        <v>39.69</v>
      </c>
      <c r="O1385" s="9">
        <v>0.05</v>
      </c>
      <c r="P1385" s="8">
        <v>16.88</v>
      </c>
      <c r="Q1385" s="8">
        <v>75.410999999999987</v>
      </c>
      <c r="R1385" s="8">
        <v>33.76</v>
      </c>
      <c r="S1385" s="8">
        <v>41.650999999999989</v>
      </c>
      <c r="T1385" s="10">
        <v>0.55231995332245953</v>
      </c>
      <c r="U1385" s="7"/>
      <c r="V1385" s="10"/>
      <c r="W1385" s="11"/>
      <c r="X1385" s="10"/>
    </row>
    <row r="1386" spans="1:24" ht="15.6">
      <c r="A1386" s="4">
        <v>4224</v>
      </c>
      <c r="B1386" s="5">
        <v>46219</v>
      </c>
      <c r="C1386" s="1">
        <f t="shared" si="42"/>
        <v>2026</v>
      </c>
      <c r="D1386" s="1" t="str">
        <f>"Q" &amp;ROUNDUP(MONTH(SalesDataTable[[#This Row],[Order Date]])/3,0)</f>
        <v>Q3</v>
      </c>
      <c r="E1386" s="1">
        <f t="shared" si="43"/>
        <v>7</v>
      </c>
      <c r="F1386" s="1" t="str">
        <f>TEXT(SalesDataTable[[#This Row],[Order Date]],"MMM")</f>
        <v>Jul</v>
      </c>
      <c r="G1386" s="6" t="s">
        <v>28</v>
      </c>
      <c r="H1386" s="6" t="s">
        <v>35</v>
      </c>
      <c r="I1386" s="6" t="s">
        <v>36</v>
      </c>
      <c r="J1386" s="6" t="s">
        <v>20</v>
      </c>
      <c r="K1386" s="6" t="s">
        <v>40</v>
      </c>
      <c r="L1386" s="6" t="s">
        <v>41</v>
      </c>
      <c r="M1386" s="11">
        <v>1</v>
      </c>
      <c r="N1386" s="8">
        <v>348.73</v>
      </c>
      <c r="O1386" s="9">
        <v>0.15</v>
      </c>
      <c r="P1386" s="8">
        <v>190.33</v>
      </c>
      <c r="Q1386" s="8">
        <v>296.4205</v>
      </c>
      <c r="R1386" s="8">
        <v>190.33</v>
      </c>
      <c r="S1386" s="8">
        <v>106.09049999999999</v>
      </c>
      <c r="T1386" s="10">
        <v>0.35790540802677273</v>
      </c>
      <c r="U1386" s="7"/>
      <c r="V1386" s="10"/>
      <c r="W1386" s="11"/>
      <c r="X1386" s="10"/>
    </row>
    <row r="1387" spans="1:24" ht="15.6">
      <c r="A1387" s="4">
        <v>4858</v>
      </c>
      <c r="B1387" s="5">
        <v>46219</v>
      </c>
      <c r="C1387" s="1">
        <f t="shared" si="42"/>
        <v>2026</v>
      </c>
      <c r="D1387" s="1" t="str">
        <f>"Q" &amp;ROUNDUP(MONTH(SalesDataTable[[#This Row],[Order Date]])/3,0)</f>
        <v>Q3</v>
      </c>
      <c r="E1387" s="1">
        <f t="shared" si="43"/>
        <v>7</v>
      </c>
      <c r="F1387" s="1" t="str">
        <f>TEXT(SalesDataTable[[#This Row],[Order Date]],"MMM")</f>
        <v>Jul</v>
      </c>
      <c r="G1387" s="6" t="s">
        <v>23</v>
      </c>
      <c r="H1387" s="6" t="s">
        <v>60</v>
      </c>
      <c r="I1387" s="6" t="s">
        <v>36</v>
      </c>
      <c r="J1387" s="6" t="s">
        <v>20</v>
      </c>
      <c r="K1387" s="6" t="s">
        <v>31</v>
      </c>
      <c r="L1387" s="6" t="s">
        <v>32</v>
      </c>
      <c r="M1387" s="11">
        <v>1</v>
      </c>
      <c r="N1387" s="8">
        <v>35.5</v>
      </c>
      <c r="O1387" s="9">
        <v>0</v>
      </c>
      <c r="P1387" s="8">
        <v>13.26</v>
      </c>
      <c r="Q1387" s="8">
        <v>35.5</v>
      </c>
      <c r="R1387" s="8">
        <v>13.26</v>
      </c>
      <c r="S1387" s="8">
        <v>22.240000000000002</v>
      </c>
      <c r="T1387" s="10">
        <v>0.62647887323943663</v>
      </c>
      <c r="U1387" s="7"/>
      <c r="V1387" s="10"/>
      <c r="W1387" s="11"/>
      <c r="X1387" s="10"/>
    </row>
    <row r="1388" spans="1:24" ht="15.6">
      <c r="A1388" s="4">
        <v>768</v>
      </c>
      <c r="B1388" s="5">
        <v>46220</v>
      </c>
      <c r="C1388" s="1">
        <f t="shared" si="42"/>
        <v>2026</v>
      </c>
      <c r="D1388" s="1" t="str">
        <f>"Q" &amp;ROUNDUP(MONTH(SalesDataTable[[#This Row],[Order Date]])/3,0)</f>
        <v>Q3</v>
      </c>
      <c r="E1388" s="1">
        <f t="shared" si="43"/>
        <v>7</v>
      </c>
      <c r="F1388" s="1" t="str">
        <f>TEXT(SalesDataTable[[#This Row],[Order Date]],"MMM")</f>
        <v>Jul</v>
      </c>
      <c r="G1388" s="6" t="s">
        <v>17</v>
      </c>
      <c r="H1388" s="6" t="s">
        <v>53</v>
      </c>
      <c r="I1388" s="6" t="s">
        <v>19</v>
      </c>
      <c r="J1388" s="6" t="s">
        <v>33</v>
      </c>
      <c r="K1388" s="6" t="s">
        <v>31</v>
      </c>
      <c r="L1388" s="6" t="s">
        <v>49</v>
      </c>
      <c r="M1388" s="11">
        <v>1</v>
      </c>
      <c r="N1388" s="8">
        <v>46.44</v>
      </c>
      <c r="O1388" s="9">
        <v>0</v>
      </c>
      <c r="P1388" s="8">
        <v>18.47</v>
      </c>
      <c r="Q1388" s="8">
        <v>46.44</v>
      </c>
      <c r="R1388" s="8">
        <v>18.47</v>
      </c>
      <c r="S1388" s="8">
        <v>27.97</v>
      </c>
      <c r="T1388" s="10">
        <v>0.60228251507321273</v>
      </c>
      <c r="U1388" s="7"/>
      <c r="V1388" s="10"/>
      <c r="W1388" s="11"/>
      <c r="X1388" s="10"/>
    </row>
    <row r="1389" spans="1:24" ht="15.6">
      <c r="A1389" s="4">
        <v>1901</v>
      </c>
      <c r="B1389" s="5">
        <v>46220</v>
      </c>
      <c r="C1389" s="1">
        <f t="shared" si="42"/>
        <v>2026</v>
      </c>
      <c r="D1389" s="1" t="str">
        <f>"Q" &amp;ROUNDUP(MONTH(SalesDataTable[[#This Row],[Order Date]])/3,0)</f>
        <v>Q3</v>
      </c>
      <c r="E1389" s="1">
        <f t="shared" si="43"/>
        <v>7</v>
      </c>
      <c r="F1389" s="1" t="str">
        <f>TEXT(SalesDataTable[[#This Row],[Order Date]],"MMM")</f>
        <v>Jul</v>
      </c>
      <c r="G1389" s="6" t="s">
        <v>23</v>
      </c>
      <c r="H1389" s="6" t="s">
        <v>66</v>
      </c>
      <c r="I1389" s="6" t="s">
        <v>19</v>
      </c>
      <c r="J1389" s="6" t="s">
        <v>30</v>
      </c>
      <c r="K1389" s="6" t="s">
        <v>26</v>
      </c>
      <c r="L1389" s="6" t="s">
        <v>63</v>
      </c>
      <c r="M1389" s="11">
        <v>1</v>
      </c>
      <c r="N1389" s="8">
        <v>70.44</v>
      </c>
      <c r="O1389" s="9">
        <v>0.05</v>
      </c>
      <c r="P1389" s="8">
        <v>32.229999999999997</v>
      </c>
      <c r="Q1389" s="8">
        <v>66.917999999999992</v>
      </c>
      <c r="R1389" s="8">
        <v>32.229999999999997</v>
      </c>
      <c r="S1389" s="8">
        <v>34.687999999999995</v>
      </c>
      <c r="T1389" s="10">
        <v>0.51836576108072563</v>
      </c>
      <c r="U1389" s="7"/>
      <c r="V1389" s="10"/>
      <c r="W1389" s="11"/>
      <c r="X1389" s="10"/>
    </row>
    <row r="1390" spans="1:24" ht="15.6">
      <c r="A1390" s="4">
        <v>2226</v>
      </c>
      <c r="B1390" s="5">
        <v>46220</v>
      </c>
      <c r="C1390" s="1">
        <f t="shared" si="42"/>
        <v>2026</v>
      </c>
      <c r="D1390" s="1" t="str">
        <f>"Q" &amp;ROUNDUP(MONTH(SalesDataTable[[#This Row],[Order Date]])/3,0)</f>
        <v>Q3</v>
      </c>
      <c r="E1390" s="1">
        <f t="shared" si="43"/>
        <v>7</v>
      </c>
      <c r="F1390" s="1" t="str">
        <f>TEXT(SalesDataTable[[#This Row],[Order Date]],"MMM")</f>
        <v>Jul</v>
      </c>
      <c r="G1390" s="6" t="s">
        <v>17</v>
      </c>
      <c r="H1390" s="6" t="s">
        <v>67</v>
      </c>
      <c r="I1390" s="6" t="s">
        <v>36</v>
      </c>
      <c r="J1390" s="6" t="s">
        <v>30</v>
      </c>
      <c r="K1390" s="6" t="s">
        <v>26</v>
      </c>
      <c r="L1390" s="6" t="s">
        <v>63</v>
      </c>
      <c r="M1390" s="11">
        <v>1</v>
      </c>
      <c r="N1390" s="8">
        <v>69.78</v>
      </c>
      <c r="O1390" s="9">
        <v>0.05</v>
      </c>
      <c r="P1390" s="8">
        <v>32.83</v>
      </c>
      <c r="Q1390" s="8">
        <v>66.290999999999997</v>
      </c>
      <c r="R1390" s="8">
        <v>32.83</v>
      </c>
      <c r="S1390" s="8">
        <v>33.460999999999999</v>
      </c>
      <c r="T1390" s="10">
        <v>0.50475931876121949</v>
      </c>
      <c r="U1390" s="7"/>
      <c r="V1390" s="10"/>
      <c r="W1390" s="11"/>
      <c r="X1390" s="10"/>
    </row>
    <row r="1391" spans="1:24" ht="15.6">
      <c r="A1391" s="4">
        <v>2660</v>
      </c>
      <c r="B1391" s="5">
        <v>46220</v>
      </c>
      <c r="C1391" s="1">
        <f t="shared" si="42"/>
        <v>2026</v>
      </c>
      <c r="D1391" s="1" t="str">
        <f>"Q" &amp;ROUNDUP(MONTH(SalesDataTable[[#This Row],[Order Date]])/3,0)</f>
        <v>Q3</v>
      </c>
      <c r="E1391" s="1">
        <f t="shared" si="43"/>
        <v>7</v>
      </c>
      <c r="F1391" s="1" t="str">
        <f>TEXT(SalesDataTable[[#This Row],[Order Date]],"MMM")</f>
        <v>Jul</v>
      </c>
      <c r="G1391" s="6" t="s">
        <v>28</v>
      </c>
      <c r="H1391" s="6" t="s">
        <v>42</v>
      </c>
      <c r="I1391" s="6" t="s">
        <v>36</v>
      </c>
      <c r="J1391" s="6" t="s">
        <v>30</v>
      </c>
      <c r="K1391" s="6" t="s">
        <v>31</v>
      </c>
      <c r="L1391" s="6" t="s">
        <v>32</v>
      </c>
      <c r="M1391" s="11">
        <v>4</v>
      </c>
      <c r="N1391" s="8">
        <v>35.450000000000003</v>
      </c>
      <c r="O1391" s="9">
        <v>0.1</v>
      </c>
      <c r="P1391" s="8">
        <v>13.83</v>
      </c>
      <c r="Q1391" s="8">
        <v>127.62000000000002</v>
      </c>
      <c r="R1391" s="8">
        <v>55.32</v>
      </c>
      <c r="S1391" s="8">
        <v>72.300000000000011</v>
      </c>
      <c r="T1391" s="10">
        <v>0.56652562294311237</v>
      </c>
      <c r="U1391" s="7"/>
      <c r="V1391" s="10"/>
      <c r="W1391" s="11"/>
      <c r="X1391" s="10"/>
    </row>
    <row r="1392" spans="1:24" ht="15.6">
      <c r="A1392" s="4">
        <v>3004</v>
      </c>
      <c r="B1392" s="5">
        <v>46220</v>
      </c>
      <c r="C1392" s="1">
        <f t="shared" si="42"/>
        <v>2026</v>
      </c>
      <c r="D1392" s="1" t="str">
        <f>"Q" &amp;ROUNDUP(MONTH(SalesDataTable[[#This Row],[Order Date]])/3,0)</f>
        <v>Q3</v>
      </c>
      <c r="E1392" s="1">
        <f t="shared" si="43"/>
        <v>7</v>
      </c>
      <c r="F1392" s="1" t="str">
        <f>TEXT(SalesDataTable[[#This Row],[Order Date]],"MMM")</f>
        <v>Jul</v>
      </c>
      <c r="G1392" s="6" t="s">
        <v>37</v>
      </c>
      <c r="H1392" s="6" t="s">
        <v>50</v>
      </c>
      <c r="I1392" s="6" t="s">
        <v>19</v>
      </c>
      <c r="J1392" s="6" t="s">
        <v>20</v>
      </c>
      <c r="K1392" s="6" t="s">
        <v>21</v>
      </c>
      <c r="L1392" s="6" t="s">
        <v>39</v>
      </c>
      <c r="M1392" s="11">
        <v>1</v>
      </c>
      <c r="N1392" s="8">
        <v>50.82</v>
      </c>
      <c r="O1392" s="9">
        <v>0.05</v>
      </c>
      <c r="P1392" s="8">
        <v>22.36</v>
      </c>
      <c r="Q1392" s="8">
        <v>48.278999999999996</v>
      </c>
      <c r="R1392" s="8">
        <v>22.36</v>
      </c>
      <c r="S1392" s="8">
        <v>25.918999999999997</v>
      </c>
      <c r="T1392" s="10">
        <v>0.5368586756146565</v>
      </c>
      <c r="U1392" s="7"/>
      <c r="V1392" s="10"/>
      <c r="W1392" s="11"/>
      <c r="X1392" s="10"/>
    </row>
    <row r="1393" spans="1:24" ht="15.6">
      <c r="A1393" s="4">
        <v>4020</v>
      </c>
      <c r="B1393" s="5">
        <v>46220</v>
      </c>
      <c r="C1393" s="1">
        <f t="shared" si="42"/>
        <v>2026</v>
      </c>
      <c r="D1393" s="1" t="str">
        <f>"Q" &amp;ROUNDUP(MONTH(SalesDataTable[[#This Row],[Order Date]])/3,0)</f>
        <v>Q3</v>
      </c>
      <c r="E1393" s="1">
        <f t="shared" si="43"/>
        <v>7</v>
      </c>
      <c r="F1393" s="1" t="str">
        <f>TEXT(SalesDataTable[[#This Row],[Order Date]],"MMM")</f>
        <v>Jul</v>
      </c>
      <c r="G1393" s="6" t="s">
        <v>28</v>
      </c>
      <c r="H1393" s="6" t="s">
        <v>29</v>
      </c>
      <c r="I1393" s="6" t="s">
        <v>19</v>
      </c>
      <c r="J1393" s="6" t="s">
        <v>20</v>
      </c>
      <c r="K1393" s="6" t="s">
        <v>40</v>
      </c>
      <c r="L1393" s="6" t="s">
        <v>68</v>
      </c>
      <c r="M1393" s="11">
        <v>1</v>
      </c>
      <c r="N1393" s="8">
        <v>126.13</v>
      </c>
      <c r="O1393" s="9">
        <v>0.15</v>
      </c>
      <c r="P1393" s="8">
        <v>60.43</v>
      </c>
      <c r="Q1393" s="8">
        <v>107.2105</v>
      </c>
      <c r="R1393" s="8">
        <v>60.43</v>
      </c>
      <c r="S1393" s="8">
        <v>46.780499999999996</v>
      </c>
      <c r="T1393" s="10">
        <v>0.43634252242084498</v>
      </c>
      <c r="U1393" s="7"/>
      <c r="V1393" s="10"/>
      <c r="W1393" s="11"/>
      <c r="X1393" s="10"/>
    </row>
    <row r="1394" spans="1:24" ht="15.6">
      <c r="A1394" s="4">
        <v>4154</v>
      </c>
      <c r="B1394" s="5">
        <v>46220</v>
      </c>
      <c r="C1394" s="1">
        <f t="shared" si="42"/>
        <v>2026</v>
      </c>
      <c r="D1394" s="1" t="str">
        <f>"Q" &amp;ROUNDUP(MONTH(SalesDataTable[[#This Row],[Order Date]])/3,0)</f>
        <v>Q3</v>
      </c>
      <c r="E1394" s="1">
        <f t="shared" si="43"/>
        <v>7</v>
      </c>
      <c r="F1394" s="1" t="str">
        <f>TEXT(SalesDataTable[[#This Row],[Order Date]],"MMM")</f>
        <v>Jul</v>
      </c>
      <c r="G1394" s="6" t="s">
        <v>28</v>
      </c>
      <c r="H1394" s="6" t="s">
        <v>56</v>
      </c>
      <c r="I1394" s="6" t="s">
        <v>19</v>
      </c>
      <c r="J1394" s="6" t="s">
        <v>20</v>
      </c>
      <c r="K1394" s="6" t="s">
        <v>26</v>
      </c>
      <c r="L1394" s="6" t="s">
        <v>63</v>
      </c>
      <c r="M1394" s="11">
        <v>3</v>
      </c>
      <c r="N1394" s="8">
        <v>72.150000000000006</v>
      </c>
      <c r="O1394" s="9">
        <v>0</v>
      </c>
      <c r="P1394" s="8">
        <v>33.01</v>
      </c>
      <c r="Q1394" s="8">
        <v>216.45000000000002</v>
      </c>
      <c r="R1394" s="8">
        <v>99.03</v>
      </c>
      <c r="S1394" s="8">
        <v>117.42000000000002</v>
      </c>
      <c r="T1394" s="10">
        <v>0.54248094248094247</v>
      </c>
      <c r="U1394" s="7"/>
      <c r="V1394" s="10"/>
      <c r="W1394" s="11"/>
      <c r="X1394" s="10"/>
    </row>
    <row r="1395" spans="1:24" ht="15.6">
      <c r="A1395" s="4">
        <v>4957</v>
      </c>
      <c r="B1395" s="5">
        <v>46220</v>
      </c>
      <c r="C1395" s="1">
        <f t="shared" si="42"/>
        <v>2026</v>
      </c>
      <c r="D1395" s="1" t="str">
        <f>"Q" &amp;ROUNDUP(MONTH(SalesDataTable[[#This Row],[Order Date]])/3,0)</f>
        <v>Q3</v>
      </c>
      <c r="E1395" s="1">
        <f t="shared" si="43"/>
        <v>7</v>
      </c>
      <c r="F1395" s="1" t="str">
        <f>TEXT(SalesDataTable[[#This Row],[Order Date]],"MMM")</f>
        <v>Jul</v>
      </c>
      <c r="G1395" s="6" t="s">
        <v>23</v>
      </c>
      <c r="H1395" s="6" t="s">
        <v>24</v>
      </c>
      <c r="I1395" s="6" t="s">
        <v>19</v>
      </c>
      <c r="J1395" s="6" t="s">
        <v>20</v>
      </c>
      <c r="K1395" s="6" t="s">
        <v>51</v>
      </c>
      <c r="L1395" s="6" t="s">
        <v>59</v>
      </c>
      <c r="M1395" s="11">
        <v>1</v>
      </c>
      <c r="N1395" s="8">
        <v>35.58</v>
      </c>
      <c r="O1395" s="9">
        <v>0</v>
      </c>
      <c r="P1395" s="8">
        <v>13.68</v>
      </c>
      <c r="Q1395" s="8">
        <v>35.58</v>
      </c>
      <c r="R1395" s="8">
        <v>13.68</v>
      </c>
      <c r="S1395" s="8">
        <v>21.9</v>
      </c>
      <c r="T1395" s="10">
        <v>0.61551433389544685</v>
      </c>
      <c r="U1395" s="7"/>
      <c r="V1395" s="10"/>
      <c r="W1395" s="11"/>
      <c r="X1395" s="10"/>
    </row>
    <row r="1396" spans="1:24" ht="15.6">
      <c r="A1396" s="4">
        <v>945</v>
      </c>
      <c r="B1396" s="5">
        <v>46221</v>
      </c>
      <c r="C1396" s="1">
        <f t="shared" si="42"/>
        <v>2026</v>
      </c>
      <c r="D1396" s="1" t="str">
        <f>"Q" &amp;ROUNDUP(MONTH(SalesDataTable[[#This Row],[Order Date]])/3,0)</f>
        <v>Q3</v>
      </c>
      <c r="E1396" s="1">
        <f t="shared" si="43"/>
        <v>7</v>
      </c>
      <c r="F1396" s="1" t="str">
        <f>TEXT(SalesDataTable[[#This Row],[Order Date]],"MMM")</f>
        <v>Jul</v>
      </c>
      <c r="G1396" s="6" t="s">
        <v>28</v>
      </c>
      <c r="H1396" s="6" t="s">
        <v>35</v>
      </c>
      <c r="I1396" s="6" t="s">
        <v>19</v>
      </c>
      <c r="J1396" s="6" t="s">
        <v>30</v>
      </c>
      <c r="K1396" s="6" t="s">
        <v>26</v>
      </c>
      <c r="L1396" s="6" t="s">
        <v>54</v>
      </c>
      <c r="M1396" s="11">
        <v>1</v>
      </c>
      <c r="N1396" s="8">
        <v>154.9</v>
      </c>
      <c r="O1396" s="9">
        <v>0.05</v>
      </c>
      <c r="P1396" s="8">
        <v>77.819999999999993</v>
      </c>
      <c r="Q1396" s="8">
        <v>147.155</v>
      </c>
      <c r="R1396" s="8">
        <v>77.819999999999993</v>
      </c>
      <c r="S1396" s="8">
        <v>69.335000000000008</v>
      </c>
      <c r="T1396" s="10">
        <v>0.47116985491488572</v>
      </c>
      <c r="U1396" s="7"/>
      <c r="V1396" s="10"/>
      <c r="W1396" s="11"/>
      <c r="X1396" s="10"/>
    </row>
    <row r="1397" spans="1:24" ht="15.6">
      <c r="A1397" s="4">
        <v>1726</v>
      </c>
      <c r="B1397" s="5">
        <v>46221</v>
      </c>
      <c r="C1397" s="1">
        <f t="shared" si="42"/>
        <v>2026</v>
      </c>
      <c r="D1397" s="1" t="str">
        <f>"Q" &amp;ROUNDUP(MONTH(SalesDataTable[[#This Row],[Order Date]])/3,0)</f>
        <v>Q3</v>
      </c>
      <c r="E1397" s="1">
        <f t="shared" si="43"/>
        <v>7</v>
      </c>
      <c r="F1397" s="1" t="str">
        <f>TEXT(SalesDataTable[[#This Row],[Order Date]],"MMM")</f>
        <v>Jul</v>
      </c>
      <c r="G1397" s="6" t="s">
        <v>23</v>
      </c>
      <c r="H1397" s="6" t="s">
        <v>66</v>
      </c>
      <c r="I1397" s="6" t="s">
        <v>36</v>
      </c>
      <c r="J1397" s="6" t="s">
        <v>33</v>
      </c>
      <c r="K1397" s="6" t="s">
        <v>40</v>
      </c>
      <c r="L1397" s="6" t="s">
        <v>57</v>
      </c>
      <c r="M1397" s="11">
        <v>2</v>
      </c>
      <c r="N1397" s="8">
        <v>80.98</v>
      </c>
      <c r="O1397" s="9">
        <v>0.05</v>
      </c>
      <c r="P1397" s="8">
        <v>39.85</v>
      </c>
      <c r="Q1397" s="8">
        <v>153.86199999999999</v>
      </c>
      <c r="R1397" s="8">
        <v>79.7</v>
      </c>
      <c r="S1397" s="8">
        <v>74.161999999999992</v>
      </c>
      <c r="T1397" s="10">
        <v>0.48200335365457353</v>
      </c>
      <c r="U1397" s="7"/>
      <c r="V1397" s="10"/>
      <c r="W1397" s="11"/>
      <c r="X1397" s="10"/>
    </row>
    <row r="1398" spans="1:24" ht="15.6">
      <c r="A1398" s="4">
        <v>1790</v>
      </c>
      <c r="B1398" s="5">
        <v>46221</v>
      </c>
      <c r="C1398" s="1">
        <f t="shared" si="42"/>
        <v>2026</v>
      </c>
      <c r="D1398" s="1" t="str">
        <f>"Q" &amp;ROUNDUP(MONTH(SalesDataTable[[#This Row],[Order Date]])/3,0)</f>
        <v>Q3</v>
      </c>
      <c r="E1398" s="1">
        <f t="shared" si="43"/>
        <v>7</v>
      </c>
      <c r="F1398" s="1" t="str">
        <f>TEXT(SalesDataTable[[#This Row],[Order Date]],"MMM")</f>
        <v>Jul</v>
      </c>
      <c r="G1398" s="6" t="s">
        <v>23</v>
      </c>
      <c r="H1398" s="6" t="s">
        <v>60</v>
      </c>
      <c r="I1398" s="6" t="s">
        <v>19</v>
      </c>
      <c r="J1398" s="6" t="s">
        <v>30</v>
      </c>
      <c r="K1398" s="6" t="s">
        <v>26</v>
      </c>
      <c r="L1398" s="6" t="s">
        <v>27</v>
      </c>
      <c r="M1398" s="11">
        <v>1</v>
      </c>
      <c r="N1398" s="8">
        <v>91.36</v>
      </c>
      <c r="O1398" s="9">
        <v>0</v>
      </c>
      <c r="P1398" s="8">
        <v>44.86</v>
      </c>
      <c r="Q1398" s="8">
        <v>91.36</v>
      </c>
      <c r="R1398" s="8">
        <v>44.86</v>
      </c>
      <c r="S1398" s="8">
        <v>46.5</v>
      </c>
      <c r="T1398" s="10">
        <v>0.50897548161120842</v>
      </c>
      <c r="U1398" s="7"/>
      <c r="V1398" s="10"/>
      <c r="W1398" s="11"/>
      <c r="X1398" s="10"/>
    </row>
    <row r="1399" spans="1:24" ht="15.6">
      <c r="A1399" s="4">
        <v>2193</v>
      </c>
      <c r="B1399" s="5">
        <v>46221</v>
      </c>
      <c r="C1399" s="1">
        <f t="shared" si="42"/>
        <v>2026</v>
      </c>
      <c r="D1399" s="1" t="str">
        <f>"Q" &amp;ROUNDUP(MONTH(SalesDataTable[[#This Row],[Order Date]])/3,0)</f>
        <v>Q3</v>
      </c>
      <c r="E1399" s="1">
        <f t="shared" si="43"/>
        <v>7</v>
      </c>
      <c r="F1399" s="1" t="str">
        <f>TEXT(SalesDataTable[[#This Row],[Order Date]],"MMM")</f>
        <v>Jul</v>
      </c>
      <c r="G1399" s="6" t="s">
        <v>28</v>
      </c>
      <c r="H1399" s="6" t="s">
        <v>29</v>
      </c>
      <c r="I1399" s="6" t="s">
        <v>19</v>
      </c>
      <c r="J1399" s="6" t="s">
        <v>20</v>
      </c>
      <c r="K1399" s="6" t="s">
        <v>21</v>
      </c>
      <c r="L1399" s="6" t="s">
        <v>43</v>
      </c>
      <c r="M1399" s="11">
        <v>2</v>
      </c>
      <c r="N1399" s="8">
        <v>39.409999999999997</v>
      </c>
      <c r="O1399" s="9">
        <v>0</v>
      </c>
      <c r="P1399" s="8">
        <v>16.8</v>
      </c>
      <c r="Q1399" s="8">
        <v>78.819999999999993</v>
      </c>
      <c r="R1399" s="8">
        <v>33.6</v>
      </c>
      <c r="S1399" s="8">
        <v>45.219999999999992</v>
      </c>
      <c r="T1399" s="10">
        <v>0.57371225577264651</v>
      </c>
      <c r="U1399" s="7"/>
      <c r="V1399" s="10"/>
      <c r="W1399" s="11"/>
      <c r="X1399" s="10"/>
    </row>
    <row r="1400" spans="1:24" ht="15.6">
      <c r="A1400" s="4">
        <v>2781</v>
      </c>
      <c r="B1400" s="5">
        <v>46221</v>
      </c>
      <c r="C1400" s="1">
        <f t="shared" si="42"/>
        <v>2026</v>
      </c>
      <c r="D1400" s="1" t="str">
        <f>"Q" &amp;ROUNDUP(MONTH(SalesDataTable[[#This Row],[Order Date]])/3,0)</f>
        <v>Q3</v>
      </c>
      <c r="E1400" s="1">
        <f t="shared" si="43"/>
        <v>7</v>
      </c>
      <c r="F1400" s="1" t="str">
        <f>TEXT(SalesDataTable[[#This Row],[Order Date]],"MMM")</f>
        <v>Jul</v>
      </c>
      <c r="G1400" s="6" t="s">
        <v>17</v>
      </c>
      <c r="H1400" s="6" t="s">
        <v>18</v>
      </c>
      <c r="I1400" s="6" t="s">
        <v>19</v>
      </c>
      <c r="J1400" s="6" t="s">
        <v>20</v>
      </c>
      <c r="K1400" s="6" t="s">
        <v>31</v>
      </c>
      <c r="L1400" s="6" t="s">
        <v>61</v>
      </c>
      <c r="M1400" s="11">
        <v>2</v>
      </c>
      <c r="N1400" s="8">
        <v>134.99</v>
      </c>
      <c r="O1400" s="9">
        <v>0</v>
      </c>
      <c r="P1400" s="8">
        <v>68.77</v>
      </c>
      <c r="Q1400" s="8">
        <v>269.98</v>
      </c>
      <c r="R1400" s="8">
        <v>137.54</v>
      </c>
      <c r="S1400" s="8">
        <v>132.44000000000003</v>
      </c>
      <c r="T1400" s="10">
        <v>0.49055485591525305</v>
      </c>
      <c r="U1400" s="7"/>
      <c r="V1400" s="10"/>
      <c r="W1400" s="11"/>
      <c r="X1400" s="10"/>
    </row>
    <row r="1401" spans="1:24" ht="15.6">
      <c r="A1401" s="4">
        <v>3043</v>
      </c>
      <c r="B1401" s="5">
        <v>46221</v>
      </c>
      <c r="C1401" s="1">
        <f t="shared" si="42"/>
        <v>2026</v>
      </c>
      <c r="D1401" s="1" t="str">
        <f>"Q" &amp;ROUNDUP(MONTH(SalesDataTable[[#This Row],[Order Date]])/3,0)</f>
        <v>Q3</v>
      </c>
      <c r="E1401" s="1">
        <f t="shared" si="43"/>
        <v>7</v>
      </c>
      <c r="F1401" s="1" t="str">
        <f>TEXT(SalesDataTable[[#This Row],[Order Date]],"MMM")</f>
        <v>Jul</v>
      </c>
      <c r="G1401" s="6" t="s">
        <v>23</v>
      </c>
      <c r="H1401" s="6" t="s">
        <v>60</v>
      </c>
      <c r="I1401" s="6" t="s">
        <v>45</v>
      </c>
      <c r="J1401" s="6" t="s">
        <v>30</v>
      </c>
      <c r="K1401" s="6" t="s">
        <v>21</v>
      </c>
      <c r="L1401" s="6" t="s">
        <v>43</v>
      </c>
      <c r="M1401" s="11">
        <v>2</v>
      </c>
      <c r="N1401" s="8">
        <v>40.93</v>
      </c>
      <c r="O1401" s="9">
        <v>0.05</v>
      </c>
      <c r="P1401" s="8">
        <v>16.89</v>
      </c>
      <c r="Q1401" s="8">
        <v>77.766999999999996</v>
      </c>
      <c r="R1401" s="8">
        <v>33.78</v>
      </c>
      <c r="S1401" s="8">
        <v>43.986999999999995</v>
      </c>
      <c r="T1401" s="10">
        <v>0.56562552239381736</v>
      </c>
      <c r="U1401" s="7"/>
      <c r="V1401" s="10"/>
      <c r="W1401" s="11"/>
      <c r="X1401" s="10"/>
    </row>
    <row r="1402" spans="1:24" ht="15.6">
      <c r="A1402" s="4">
        <v>3102</v>
      </c>
      <c r="B1402" s="5">
        <v>46221</v>
      </c>
      <c r="C1402" s="1">
        <f t="shared" si="42"/>
        <v>2026</v>
      </c>
      <c r="D1402" s="1" t="str">
        <f>"Q" &amp;ROUNDUP(MONTH(SalesDataTable[[#This Row],[Order Date]])/3,0)</f>
        <v>Q3</v>
      </c>
      <c r="E1402" s="1">
        <f t="shared" si="43"/>
        <v>7</v>
      </c>
      <c r="F1402" s="1" t="str">
        <f>TEXT(SalesDataTable[[#This Row],[Order Date]],"MMM")</f>
        <v>Jul</v>
      </c>
      <c r="G1402" s="6" t="s">
        <v>37</v>
      </c>
      <c r="H1402" s="6" t="s">
        <v>64</v>
      </c>
      <c r="I1402" s="6" t="s">
        <v>45</v>
      </c>
      <c r="J1402" s="6" t="s">
        <v>20</v>
      </c>
      <c r="K1402" s="6" t="s">
        <v>26</v>
      </c>
      <c r="L1402" s="6" t="s">
        <v>27</v>
      </c>
      <c r="M1402" s="11">
        <v>1</v>
      </c>
      <c r="N1402" s="8">
        <v>90.02</v>
      </c>
      <c r="O1402" s="9">
        <v>0.05</v>
      </c>
      <c r="P1402" s="8">
        <v>45.83</v>
      </c>
      <c r="Q1402" s="8">
        <v>85.518999999999991</v>
      </c>
      <c r="R1402" s="8">
        <v>45.83</v>
      </c>
      <c r="S1402" s="8">
        <v>39.688999999999993</v>
      </c>
      <c r="T1402" s="10">
        <v>0.46409569803201622</v>
      </c>
      <c r="U1402" s="7"/>
      <c r="V1402" s="10"/>
      <c r="W1402" s="11"/>
      <c r="X1402" s="10"/>
    </row>
    <row r="1403" spans="1:24" ht="15.6">
      <c r="A1403" s="4">
        <v>3156</v>
      </c>
      <c r="B1403" s="5">
        <v>46221</v>
      </c>
      <c r="C1403" s="1">
        <f t="shared" si="42"/>
        <v>2026</v>
      </c>
      <c r="D1403" s="1" t="str">
        <f>"Q" &amp;ROUNDUP(MONTH(SalesDataTable[[#This Row],[Order Date]])/3,0)</f>
        <v>Q3</v>
      </c>
      <c r="E1403" s="1">
        <f t="shared" si="43"/>
        <v>7</v>
      </c>
      <c r="F1403" s="1" t="str">
        <f>TEXT(SalesDataTable[[#This Row],[Order Date]],"MMM")</f>
        <v>Jul</v>
      </c>
      <c r="G1403" s="6" t="s">
        <v>17</v>
      </c>
      <c r="H1403" s="6" t="s">
        <v>18</v>
      </c>
      <c r="I1403" s="6" t="s">
        <v>36</v>
      </c>
      <c r="J1403" s="6" t="s">
        <v>20</v>
      </c>
      <c r="K1403" s="6" t="s">
        <v>51</v>
      </c>
      <c r="L1403" s="6" t="s">
        <v>62</v>
      </c>
      <c r="M1403" s="11">
        <v>2</v>
      </c>
      <c r="N1403" s="8">
        <v>50.73</v>
      </c>
      <c r="O1403" s="9">
        <v>0</v>
      </c>
      <c r="P1403" s="8">
        <v>21.87</v>
      </c>
      <c r="Q1403" s="8">
        <v>101.46</v>
      </c>
      <c r="R1403" s="8">
        <v>43.74</v>
      </c>
      <c r="S1403" s="8">
        <v>57.719999999999992</v>
      </c>
      <c r="T1403" s="10">
        <v>0.56889414547604966</v>
      </c>
      <c r="U1403" s="7"/>
      <c r="V1403" s="10"/>
      <c r="W1403" s="11"/>
      <c r="X1403" s="10"/>
    </row>
    <row r="1404" spans="1:24" ht="15.6">
      <c r="A1404" s="4">
        <v>3308</v>
      </c>
      <c r="B1404" s="5">
        <v>46221</v>
      </c>
      <c r="C1404" s="1">
        <f t="shared" si="42"/>
        <v>2026</v>
      </c>
      <c r="D1404" s="1" t="str">
        <f>"Q" &amp;ROUNDUP(MONTH(SalesDataTable[[#This Row],[Order Date]])/3,0)</f>
        <v>Q3</v>
      </c>
      <c r="E1404" s="1">
        <f t="shared" si="43"/>
        <v>7</v>
      </c>
      <c r="F1404" s="1" t="str">
        <f>TEXT(SalesDataTable[[#This Row],[Order Date]],"MMM")</f>
        <v>Jul</v>
      </c>
      <c r="G1404" s="6" t="s">
        <v>37</v>
      </c>
      <c r="H1404" s="6" t="s">
        <v>64</v>
      </c>
      <c r="I1404" s="6" t="s">
        <v>36</v>
      </c>
      <c r="J1404" s="6" t="s">
        <v>30</v>
      </c>
      <c r="K1404" s="6" t="s">
        <v>51</v>
      </c>
      <c r="L1404" s="6" t="s">
        <v>55</v>
      </c>
      <c r="M1404" s="11">
        <v>3</v>
      </c>
      <c r="N1404" s="8">
        <v>121.05</v>
      </c>
      <c r="O1404" s="9">
        <v>0.05</v>
      </c>
      <c r="P1404" s="8">
        <v>68.56</v>
      </c>
      <c r="Q1404" s="8">
        <v>344.99249999999995</v>
      </c>
      <c r="R1404" s="8">
        <v>205.68</v>
      </c>
      <c r="S1404" s="8">
        <v>139.31249999999994</v>
      </c>
      <c r="T1404" s="10">
        <v>0.40381312637231231</v>
      </c>
      <c r="U1404" s="7"/>
      <c r="V1404" s="10"/>
      <c r="W1404" s="11"/>
      <c r="X1404" s="10"/>
    </row>
    <row r="1405" spans="1:24" ht="15.6">
      <c r="A1405" s="4">
        <v>3329</v>
      </c>
      <c r="B1405" s="5">
        <v>46221</v>
      </c>
      <c r="C1405" s="1">
        <f t="shared" si="42"/>
        <v>2026</v>
      </c>
      <c r="D1405" s="1" t="str">
        <f>"Q" &amp;ROUNDUP(MONTH(SalesDataTable[[#This Row],[Order Date]])/3,0)</f>
        <v>Q3</v>
      </c>
      <c r="E1405" s="1">
        <f t="shared" si="43"/>
        <v>7</v>
      </c>
      <c r="F1405" s="1" t="str">
        <f>TEXT(SalesDataTable[[#This Row],[Order Date]],"MMM")</f>
        <v>Jul</v>
      </c>
      <c r="G1405" s="6" t="s">
        <v>23</v>
      </c>
      <c r="H1405" s="6" t="s">
        <v>58</v>
      </c>
      <c r="I1405" s="6" t="s">
        <v>19</v>
      </c>
      <c r="J1405" s="6" t="s">
        <v>30</v>
      </c>
      <c r="K1405" s="6" t="s">
        <v>21</v>
      </c>
      <c r="L1405" s="6" t="s">
        <v>22</v>
      </c>
      <c r="M1405" s="11">
        <v>2</v>
      </c>
      <c r="N1405" s="8">
        <v>81.739999999999995</v>
      </c>
      <c r="O1405" s="9">
        <v>0</v>
      </c>
      <c r="P1405" s="8">
        <v>42.75</v>
      </c>
      <c r="Q1405" s="8">
        <v>163.47999999999999</v>
      </c>
      <c r="R1405" s="8">
        <v>85.5</v>
      </c>
      <c r="S1405" s="8">
        <v>77.97999999999999</v>
      </c>
      <c r="T1405" s="10">
        <v>0.47700024467824809</v>
      </c>
      <c r="U1405" s="7"/>
      <c r="V1405" s="10"/>
      <c r="W1405" s="11"/>
      <c r="X1405" s="10"/>
    </row>
    <row r="1406" spans="1:24" ht="15.6">
      <c r="A1406" s="4">
        <v>4102</v>
      </c>
      <c r="B1406" s="5">
        <v>46221</v>
      </c>
      <c r="C1406" s="1">
        <f t="shared" si="42"/>
        <v>2026</v>
      </c>
      <c r="D1406" s="1" t="str">
        <f>"Q" &amp;ROUNDUP(MONTH(SalesDataTable[[#This Row],[Order Date]])/3,0)</f>
        <v>Q3</v>
      </c>
      <c r="E1406" s="1">
        <f t="shared" si="43"/>
        <v>7</v>
      </c>
      <c r="F1406" s="1" t="str">
        <f>TEXT(SalesDataTable[[#This Row],[Order Date]],"MMM")</f>
        <v>Jul</v>
      </c>
      <c r="G1406" s="6" t="s">
        <v>23</v>
      </c>
      <c r="H1406" s="6" t="s">
        <v>60</v>
      </c>
      <c r="I1406" s="6" t="s">
        <v>19</v>
      </c>
      <c r="J1406" s="6" t="s">
        <v>20</v>
      </c>
      <c r="K1406" s="6" t="s">
        <v>26</v>
      </c>
      <c r="L1406" s="6" t="s">
        <v>54</v>
      </c>
      <c r="M1406" s="11">
        <v>3</v>
      </c>
      <c r="N1406" s="8">
        <v>154.01</v>
      </c>
      <c r="O1406" s="9">
        <v>0.1</v>
      </c>
      <c r="P1406" s="8">
        <v>78.78</v>
      </c>
      <c r="Q1406" s="8">
        <v>415.827</v>
      </c>
      <c r="R1406" s="8">
        <v>236.34</v>
      </c>
      <c r="S1406" s="8">
        <v>179.48699999999999</v>
      </c>
      <c r="T1406" s="10">
        <v>0.43163863818366771</v>
      </c>
      <c r="U1406" s="7"/>
      <c r="V1406" s="10"/>
      <c r="W1406" s="11"/>
      <c r="X1406" s="10"/>
    </row>
    <row r="1407" spans="1:24" ht="15.6">
      <c r="A1407" s="4">
        <v>4109</v>
      </c>
      <c r="B1407" s="5">
        <v>46221</v>
      </c>
      <c r="C1407" s="1">
        <f t="shared" si="42"/>
        <v>2026</v>
      </c>
      <c r="D1407" s="1" t="str">
        <f>"Q" &amp;ROUNDUP(MONTH(SalesDataTable[[#This Row],[Order Date]])/3,0)</f>
        <v>Q3</v>
      </c>
      <c r="E1407" s="1">
        <f t="shared" si="43"/>
        <v>7</v>
      </c>
      <c r="F1407" s="1" t="str">
        <f>TEXT(SalesDataTable[[#This Row],[Order Date]],"MMM")</f>
        <v>Jul</v>
      </c>
      <c r="G1407" s="6" t="s">
        <v>23</v>
      </c>
      <c r="H1407" s="6" t="s">
        <v>60</v>
      </c>
      <c r="I1407" s="6" t="s">
        <v>45</v>
      </c>
      <c r="J1407" s="6" t="s">
        <v>30</v>
      </c>
      <c r="K1407" s="6" t="s">
        <v>21</v>
      </c>
      <c r="L1407" s="6" t="s">
        <v>47</v>
      </c>
      <c r="M1407" s="11">
        <v>4</v>
      </c>
      <c r="N1407" s="8">
        <v>101.61</v>
      </c>
      <c r="O1407" s="9">
        <v>0</v>
      </c>
      <c r="P1407" s="8">
        <v>51.68</v>
      </c>
      <c r="Q1407" s="8">
        <v>406.44</v>
      </c>
      <c r="R1407" s="8">
        <v>206.72</v>
      </c>
      <c r="S1407" s="8">
        <v>199.72</v>
      </c>
      <c r="T1407" s="10">
        <v>0.49138864285011319</v>
      </c>
      <c r="U1407" s="7"/>
      <c r="V1407" s="10"/>
      <c r="W1407" s="11"/>
      <c r="X1407" s="10"/>
    </row>
    <row r="1408" spans="1:24" ht="15.6">
      <c r="A1408" s="4">
        <v>4813</v>
      </c>
      <c r="B1408" s="5">
        <v>46221</v>
      </c>
      <c r="C1408" s="1">
        <f t="shared" si="42"/>
        <v>2026</v>
      </c>
      <c r="D1408" s="1" t="str">
        <f>"Q" &amp;ROUNDUP(MONTH(SalesDataTable[[#This Row],[Order Date]])/3,0)</f>
        <v>Q3</v>
      </c>
      <c r="E1408" s="1">
        <f t="shared" si="43"/>
        <v>7</v>
      </c>
      <c r="F1408" s="1" t="str">
        <f>TEXT(SalesDataTable[[#This Row],[Order Date]],"MMM")</f>
        <v>Jul</v>
      </c>
      <c r="G1408" s="6" t="s">
        <v>28</v>
      </c>
      <c r="H1408" s="6" t="s">
        <v>56</v>
      </c>
      <c r="I1408" s="6" t="s">
        <v>36</v>
      </c>
      <c r="J1408" s="6" t="s">
        <v>20</v>
      </c>
      <c r="K1408" s="6" t="s">
        <v>51</v>
      </c>
      <c r="L1408" s="6" t="s">
        <v>59</v>
      </c>
      <c r="M1408" s="11">
        <v>2</v>
      </c>
      <c r="N1408" s="8">
        <v>36.869999999999997</v>
      </c>
      <c r="O1408" s="9">
        <v>0.15</v>
      </c>
      <c r="P1408" s="8">
        <v>13.94</v>
      </c>
      <c r="Q1408" s="8">
        <v>62.678999999999995</v>
      </c>
      <c r="R1408" s="8">
        <v>27.88</v>
      </c>
      <c r="S1408" s="8">
        <v>34.798999999999992</v>
      </c>
      <c r="T1408" s="10">
        <v>0.55519392459994565</v>
      </c>
      <c r="U1408" s="7"/>
      <c r="V1408" s="10"/>
      <c r="W1408" s="11"/>
      <c r="X1408" s="10"/>
    </row>
    <row r="1409" spans="1:24" ht="15.6">
      <c r="A1409" s="4">
        <v>5054</v>
      </c>
      <c r="B1409" s="5">
        <v>46221</v>
      </c>
      <c r="C1409" s="1">
        <f t="shared" si="42"/>
        <v>2026</v>
      </c>
      <c r="D1409" s="1" t="str">
        <f>"Q" &amp;ROUNDUP(MONTH(SalesDataTable[[#This Row],[Order Date]])/3,0)</f>
        <v>Q3</v>
      </c>
      <c r="E1409" s="1">
        <f t="shared" si="43"/>
        <v>7</v>
      </c>
      <c r="F1409" s="1" t="str">
        <f>TEXT(SalesDataTable[[#This Row],[Order Date]],"MMM")</f>
        <v>Jul</v>
      </c>
      <c r="G1409" s="6" t="s">
        <v>37</v>
      </c>
      <c r="H1409" s="6" t="s">
        <v>50</v>
      </c>
      <c r="I1409" s="6" t="s">
        <v>19</v>
      </c>
      <c r="J1409" s="6" t="s">
        <v>30</v>
      </c>
      <c r="K1409" s="6" t="s">
        <v>40</v>
      </c>
      <c r="L1409" s="6" t="s">
        <v>68</v>
      </c>
      <c r="M1409" s="11">
        <v>2</v>
      </c>
      <c r="N1409" s="8">
        <v>121.06</v>
      </c>
      <c r="O1409" s="9">
        <v>0</v>
      </c>
      <c r="P1409" s="8">
        <v>59.62</v>
      </c>
      <c r="Q1409" s="8">
        <v>242.12</v>
      </c>
      <c r="R1409" s="8">
        <v>119.24</v>
      </c>
      <c r="S1409" s="8">
        <v>122.88000000000001</v>
      </c>
      <c r="T1409" s="10">
        <v>0.50751693375185858</v>
      </c>
      <c r="U1409" s="7"/>
      <c r="V1409" s="10"/>
      <c r="W1409" s="11"/>
      <c r="X1409" s="10"/>
    </row>
    <row r="1410" spans="1:24" ht="15.6">
      <c r="A1410" s="4">
        <v>138</v>
      </c>
      <c r="B1410" s="5">
        <v>46222</v>
      </c>
      <c r="C1410" s="1">
        <f t="shared" si="42"/>
        <v>2026</v>
      </c>
      <c r="D1410" s="1" t="str">
        <f>"Q" &amp;ROUNDUP(MONTH(SalesDataTable[[#This Row],[Order Date]])/3,0)</f>
        <v>Q3</v>
      </c>
      <c r="E1410" s="1">
        <f t="shared" si="43"/>
        <v>7</v>
      </c>
      <c r="F1410" s="1" t="str">
        <f>TEXT(SalesDataTable[[#This Row],[Order Date]],"MMM")</f>
        <v>Jul</v>
      </c>
      <c r="G1410" s="6" t="s">
        <v>23</v>
      </c>
      <c r="H1410" s="6" t="s">
        <v>60</v>
      </c>
      <c r="I1410" s="6" t="s">
        <v>19</v>
      </c>
      <c r="J1410" s="6" t="s">
        <v>30</v>
      </c>
      <c r="K1410" s="6" t="s">
        <v>26</v>
      </c>
      <c r="L1410" s="6" t="s">
        <v>63</v>
      </c>
      <c r="M1410" s="11">
        <v>2</v>
      </c>
      <c r="N1410" s="8">
        <v>71.81</v>
      </c>
      <c r="O1410" s="9">
        <v>0</v>
      </c>
      <c r="P1410" s="8">
        <v>32.35</v>
      </c>
      <c r="Q1410" s="8">
        <v>143.62</v>
      </c>
      <c r="R1410" s="8">
        <v>64.7</v>
      </c>
      <c r="S1410" s="8">
        <v>78.92</v>
      </c>
      <c r="T1410" s="10">
        <v>0.54950563988302459</v>
      </c>
      <c r="U1410" s="7"/>
      <c r="V1410" s="10"/>
      <c r="W1410" s="11"/>
      <c r="X1410" s="10"/>
    </row>
    <row r="1411" spans="1:24" ht="15.6">
      <c r="A1411" s="4">
        <v>433</v>
      </c>
      <c r="B1411" s="5">
        <v>46222</v>
      </c>
      <c r="C1411" s="1">
        <f t="shared" ref="C1411:C1474" si="44">YEAR(B1411)</f>
        <v>2026</v>
      </c>
      <c r="D1411" s="1" t="str">
        <f>"Q" &amp;ROUNDUP(MONTH(SalesDataTable[[#This Row],[Order Date]])/3,0)</f>
        <v>Q3</v>
      </c>
      <c r="E1411" s="1">
        <f t="shared" ref="E1411:E1474" si="45">MONTH(B1411)</f>
        <v>7</v>
      </c>
      <c r="F1411" s="1" t="str">
        <f>TEXT(SalesDataTable[[#This Row],[Order Date]],"MMM")</f>
        <v>Jul</v>
      </c>
      <c r="G1411" s="6" t="s">
        <v>23</v>
      </c>
      <c r="H1411" s="6" t="s">
        <v>60</v>
      </c>
      <c r="I1411" s="6" t="s">
        <v>19</v>
      </c>
      <c r="J1411" s="6" t="s">
        <v>30</v>
      </c>
      <c r="K1411" s="6" t="s">
        <v>26</v>
      </c>
      <c r="L1411" s="6" t="s">
        <v>34</v>
      </c>
      <c r="M1411" s="11">
        <v>4</v>
      </c>
      <c r="N1411" s="8">
        <v>145.18</v>
      </c>
      <c r="O1411" s="9">
        <v>0</v>
      </c>
      <c r="P1411" s="8">
        <v>79.540000000000006</v>
      </c>
      <c r="Q1411" s="8">
        <v>580.72</v>
      </c>
      <c r="R1411" s="8">
        <v>318.16000000000003</v>
      </c>
      <c r="S1411" s="8">
        <v>262.56</v>
      </c>
      <c r="T1411" s="10">
        <v>0.45212839234054275</v>
      </c>
      <c r="U1411" s="7"/>
      <c r="V1411" s="10"/>
      <c r="W1411" s="11"/>
      <c r="X1411" s="10"/>
    </row>
    <row r="1412" spans="1:24" ht="15.6">
      <c r="A1412" s="4">
        <v>484</v>
      </c>
      <c r="B1412" s="5">
        <v>46222</v>
      </c>
      <c r="C1412" s="1">
        <f t="shared" si="44"/>
        <v>2026</v>
      </c>
      <c r="D1412" s="1" t="str">
        <f>"Q" &amp;ROUNDUP(MONTH(SalesDataTable[[#This Row],[Order Date]])/3,0)</f>
        <v>Q3</v>
      </c>
      <c r="E1412" s="1">
        <f t="shared" si="45"/>
        <v>7</v>
      </c>
      <c r="F1412" s="1" t="str">
        <f>TEXT(SalesDataTable[[#This Row],[Order Date]],"MMM")</f>
        <v>Jul</v>
      </c>
      <c r="G1412" s="6" t="s">
        <v>23</v>
      </c>
      <c r="H1412" s="6" t="s">
        <v>60</v>
      </c>
      <c r="I1412" s="6" t="s">
        <v>19</v>
      </c>
      <c r="J1412" s="6" t="s">
        <v>30</v>
      </c>
      <c r="K1412" s="6" t="s">
        <v>51</v>
      </c>
      <c r="L1412" s="6" t="s">
        <v>59</v>
      </c>
      <c r="M1412" s="11">
        <v>2</v>
      </c>
      <c r="N1412" s="8">
        <v>36.07</v>
      </c>
      <c r="O1412" s="9">
        <v>0</v>
      </c>
      <c r="P1412" s="8">
        <v>13.6</v>
      </c>
      <c r="Q1412" s="8">
        <v>72.14</v>
      </c>
      <c r="R1412" s="8">
        <v>27.2</v>
      </c>
      <c r="S1412" s="8">
        <v>44.94</v>
      </c>
      <c r="T1412" s="10">
        <v>0.62295536456889378</v>
      </c>
      <c r="U1412" s="7"/>
      <c r="V1412" s="10"/>
      <c r="W1412" s="11"/>
      <c r="X1412" s="10"/>
    </row>
    <row r="1413" spans="1:24" ht="15.6">
      <c r="A1413" s="4">
        <v>492</v>
      </c>
      <c r="B1413" s="5">
        <v>46222</v>
      </c>
      <c r="C1413" s="1">
        <f t="shared" si="44"/>
        <v>2026</v>
      </c>
      <c r="D1413" s="1" t="str">
        <f>"Q" &amp;ROUNDUP(MONTH(SalesDataTable[[#This Row],[Order Date]])/3,0)</f>
        <v>Q3</v>
      </c>
      <c r="E1413" s="1">
        <f t="shared" si="45"/>
        <v>7</v>
      </c>
      <c r="F1413" s="1" t="str">
        <f>TEXT(SalesDataTable[[#This Row],[Order Date]],"MMM")</f>
        <v>Jul</v>
      </c>
      <c r="G1413" s="6" t="s">
        <v>23</v>
      </c>
      <c r="H1413" s="6" t="s">
        <v>66</v>
      </c>
      <c r="I1413" s="6" t="s">
        <v>36</v>
      </c>
      <c r="J1413" s="6" t="s">
        <v>30</v>
      </c>
      <c r="K1413" s="6" t="s">
        <v>26</v>
      </c>
      <c r="L1413" s="6" t="s">
        <v>63</v>
      </c>
      <c r="M1413" s="11">
        <v>3</v>
      </c>
      <c r="N1413" s="8">
        <v>72.23</v>
      </c>
      <c r="O1413" s="9">
        <v>0.1</v>
      </c>
      <c r="P1413" s="8">
        <v>31.67</v>
      </c>
      <c r="Q1413" s="8">
        <v>195.02100000000002</v>
      </c>
      <c r="R1413" s="8">
        <v>95.01</v>
      </c>
      <c r="S1413" s="8">
        <v>100.01100000000001</v>
      </c>
      <c r="T1413" s="10">
        <v>0.5128216961250327</v>
      </c>
      <c r="U1413" s="7"/>
      <c r="V1413" s="10"/>
      <c r="W1413" s="11"/>
      <c r="X1413" s="10"/>
    </row>
    <row r="1414" spans="1:24" ht="15.6">
      <c r="A1414" s="4">
        <v>626</v>
      </c>
      <c r="B1414" s="5">
        <v>46222</v>
      </c>
      <c r="C1414" s="1">
        <f t="shared" si="44"/>
        <v>2026</v>
      </c>
      <c r="D1414" s="1" t="str">
        <f>"Q" &amp;ROUNDUP(MONTH(SalesDataTable[[#This Row],[Order Date]])/3,0)</f>
        <v>Q3</v>
      </c>
      <c r="E1414" s="1">
        <f t="shared" si="45"/>
        <v>7</v>
      </c>
      <c r="F1414" s="1" t="str">
        <f>TEXT(SalesDataTable[[#This Row],[Order Date]],"MMM")</f>
        <v>Jul</v>
      </c>
      <c r="G1414" s="6" t="s">
        <v>23</v>
      </c>
      <c r="H1414" s="6" t="s">
        <v>66</v>
      </c>
      <c r="I1414" s="6" t="s">
        <v>36</v>
      </c>
      <c r="J1414" s="6" t="s">
        <v>20</v>
      </c>
      <c r="K1414" s="6" t="s">
        <v>31</v>
      </c>
      <c r="L1414" s="6" t="s">
        <v>32</v>
      </c>
      <c r="M1414" s="11">
        <v>1</v>
      </c>
      <c r="N1414" s="8">
        <v>36.549999999999997</v>
      </c>
      <c r="O1414" s="9">
        <v>0.1</v>
      </c>
      <c r="P1414" s="8">
        <v>13.2</v>
      </c>
      <c r="Q1414" s="8">
        <v>32.894999999999996</v>
      </c>
      <c r="R1414" s="8">
        <v>13.2</v>
      </c>
      <c r="S1414" s="8">
        <v>19.694999999999997</v>
      </c>
      <c r="T1414" s="10">
        <v>0.59872321021431829</v>
      </c>
      <c r="U1414" s="7"/>
      <c r="V1414" s="10"/>
      <c r="W1414" s="11"/>
      <c r="X1414" s="10"/>
    </row>
    <row r="1415" spans="1:24" ht="15.6">
      <c r="A1415" s="4">
        <v>1409</v>
      </c>
      <c r="B1415" s="5">
        <v>46222</v>
      </c>
      <c r="C1415" s="1">
        <f t="shared" si="44"/>
        <v>2026</v>
      </c>
      <c r="D1415" s="1" t="str">
        <f>"Q" &amp;ROUNDUP(MONTH(SalesDataTable[[#This Row],[Order Date]])/3,0)</f>
        <v>Q3</v>
      </c>
      <c r="E1415" s="1">
        <f t="shared" si="45"/>
        <v>7</v>
      </c>
      <c r="F1415" s="1" t="str">
        <f>TEXT(SalesDataTable[[#This Row],[Order Date]],"MMM")</f>
        <v>Jul</v>
      </c>
      <c r="G1415" s="6" t="s">
        <v>23</v>
      </c>
      <c r="H1415" s="6" t="s">
        <v>66</v>
      </c>
      <c r="I1415" s="6" t="s">
        <v>19</v>
      </c>
      <c r="J1415" s="6" t="s">
        <v>30</v>
      </c>
      <c r="K1415" s="6" t="s">
        <v>40</v>
      </c>
      <c r="L1415" s="6" t="s">
        <v>68</v>
      </c>
      <c r="M1415" s="11">
        <v>5</v>
      </c>
      <c r="N1415" s="8">
        <v>124.68</v>
      </c>
      <c r="O1415" s="9">
        <v>0.05</v>
      </c>
      <c r="P1415" s="8">
        <v>60.61</v>
      </c>
      <c r="Q1415" s="8">
        <v>592.23</v>
      </c>
      <c r="R1415" s="8">
        <v>303.05</v>
      </c>
      <c r="S1415" s="8">
        <v>289.18</v>
      </c>
      <c r="T1415" s="10">
        <v>0.48829002245749115</v>
      </c>
      <c r="U1415" s="7"/>
      <c r="V1415" s="10"/>
      <c r="W1415" s="11"/>
      <c r="X1415" s="10"/>
    </row>
    <row r="1416" spans="1:24" ht="15.6">
      <c r="A1416" s="4">
        <v>1486</v>
      </c>
      <c r="B1416" s="5">
        <v>46222</v>
      </c>
      <c r="C1416" s="1">
        <f t="shared" si="44"/>
        <v>2026</v>
      </c>
      <c r="D1416" s="1" t="str">
        <f>"Q" &amp;ROUNDUP(MONTH(SalesDataTable[[#This Row],[Order Date]])/3,0)</f>
        <v>Q3</v>
      </c>
      <c r="E1416" s="1">
        <f t="shared" si="45"/>
        <v>7</v>
      </c>
      <c r="F1416" s="1" t="str">
        <f>TEXT(SalesDataTable[[#This Row],[Order Date]],"MMM")</f>
        <v>Jul</v>
      </c>
      <c r="G1416" s="6" t="s">
        <v>37</v>
      </c>
      <c r="H1416" s="6" t="s">
        <v>50</v>
      </c>
      <c r="I1416" s="6" t="s">
        <v>19</v>
      </c>
      <c r="J1416" s="6" t="s">
        <v>20</v>
      </c>
      <c r="K1416" s="6" t="s">
        <v>21</v>
      </c>
      <c r="L1416" s="6" t="s">
        <v>47</v>
      </c>
      <c r="M1416" s="11">
        <v>1</v>
      </c>
      <c r="N1416" s="8">
        <v>101.7</v>
      </c>
      <c r="O1416" s="9">
        <v>0.05</v>
      </c>
      <c r="P1416" s="8">
        <v>49.92</v>
      </c>
      <c r="Q1416" s="8">
        <v>96.614999999999995</v>
      </c>
      <c r="R1416" s="8">
        <v>49.92</v>
      </c>
      <c r="S1416" s="8">
        <v>46.694999999999993</v>
      </c>
      <c r="T1416" s="10">
        <v>0.48331004502406455</v>
      </c>
      <c r="U1416" s="7"/>
      <c r="V1416" s="10"/>
      <c r="W1416" s="11"/>
      <c r="X1416" s="10"/>
    </row>
    <row r="1417" spans="1:24" ht="15.6">
      <c r="A1417" s="4">
        <v>1940</v>
      </c>
      <c r="B1417" s="5">
        <v>46222</v>
      </c>
      <c r="C1417" s="1">
        <f t="shared" si="44"/>
        <v>2026</v>
      </c>
      <c r="D1417" s="1" t="str">
        <f>"Q" &amp;ROUNDUP(MONTH(SalesDataTable[[#This Row],[Order Date]])/3,0)</f>
        <v>Q3</v>
      </c>
      <c r="E1417" s="1">
        <f t="shared" si="45"/>
        <v>7</v>
      </c>
      <c r="F1417" s="1" t="str">
        <f>TEXT(SalesDataTable[[#This Row],[Order Date]],"MMM")</f>
        <v>Jul</v>
      </c>
      <c r="G1417" s="6" t="s">
        <v>28</v>
      </c>
      <c r="H1417" s="6" t="s">
        <v>69</v>
      </c>
      <c r="I1417" s="6" t="s">
        <v>19</v>
      </c>
      <c r="J1417" s="6" t="s">
        <v>30</v>
      </c>
      <c r="K1417" s="6" t="s">
        <v>51</v>
      </c>
      <c r="L1417" s="6" t="s">
        <v>62</v>
      </c>
      <c r="M1417" s="11">
        <v>2</v>
      </c>
      <c r="N1417" s="8">
        <v>50.24</v>
      </c>
      <c r="O1417" s="9">
        <v>0.05</v>
      </c>
      <c r="P1417" s="8">
        <v>21.88</v>
      </c>
      <c r="Q1417" s="8">
        <v>95.456000000000003</v>
      </c>
      <c r="R1417" s="8">
        <v>43.76</v>
      </c>
      <c r="S1417" s="8">
        <v>51.696000000000005</v>
      </c>
      <c r="T1417" s="10">
        <v>0.54156889037881328</v>
      </c>
      <c r="U1417" s="7"/>
      <c r="V1417" s="10"/>
      <c r="W1417" s="11"/>
      <c r="X1417" s="10"/>
    </row>
    <row r="1418" spans="1:24" ht="15.6">
      <c r="A1418" s="4">
        <v>2215</v>
      </c>
      <c r="B1418" s="5">
        <v>46222</v>
      </c>
      <c r="C1418" s="1">
        <f t="shared" si="44"/>
        <v>2026</v>
      </c>
      <c r="D1418" s="1" t="str">
        <f>"Q" &amp;ROUNDUP(MONTH(SalesDataTable[[#This Row],[Order Date]])/3,0)</f>
        <v>Q3</v>
      </c>
      <c r="E1418" s="1">
        <f t="shared" si="45"/>
        <v>7</v>
      </c>
      <c r="F1418" s="1" t="str">
        <f>TEXT(SalesDataTable[[#This Row],[Order Date]],"MMM")</f>
        <v>Jul</v>
      </c>
      <c r="G1418" s="6" t="s">
        <v>37</v>
      </c>
      <c r="H1418" s="6" t="s">
        <v>64</v>
      </c>
      <c r="I1418" s="6" t="s">
        <v>36</v>
      </c>
      <c r="J1418" s="6" t="s">
        <v>20</v>
      </c>
      <c r="K1418" s="6" t="s">
        <v>51</v>
      </c>
      <c r="L1418" s="6" t="s">
        <v>59</v>
      </c>
      <c r="M1418" s="11">
        <v>3</v>
      </c>
      <c r="N1418" s="8">
        <v>35.53</v>
      </c>
      <c r="O1418" s="9">
        <v>0</v>
      </c>
      <c r="P1418" s="8">
        <v>14</v>
      </c>
      <c r="Q1418" s="8">
        <v>106.59</v>
      </c>
      <c r="R1418" s="8">
        <v>42</v>
      </c>
      <c r="S1418" s="8">
        <v>64.59</v>
      </c>
      <c r="T1418" s="10">
        <v>0.60596678862932729</v>
      </c>
      <c r="U1418" s="7"/>
      <c r="V1418" s="10"/>
      <c r="W1418" s="11"/>
      <c r="X1418" s="10"/>
    </row>
    <row r="1419" spans="1:24" ht="15.6">
      <c r="A1419" s="4">
        <v>2555</v>
      </c>
      <c r="B1419" s="5">
        <v>46222</v>
      </c>
      <c r="C1419" s="1">
        <f t="shared" si="44"/>
        <v>2026</v>
      </c>
      <c r="D1419" s="1" t="str">
        <f>"Q" &amp;ROUNDUP(MONTH(SalesDataTable[[#This Row],[Order Date]])/3,0)</f>
        <v>Q3</v>
      </c>
      <c r="E1419" s="1">
        <f t="shared" si="45"/>
        <v>7</v>
      </c>
      <c r="F1419" s="1" t="str">
        <f>TEXT(SalesDataTable[[#This Row],[Order Date]],"MMM")</f>
        <v>Jul</v>
      </c>
      <c r="G1419" s="6" t="s">
        <v>28</v>
      </c>
      <c r="H1419" s="6" t="s">
        <v>29</v>
      </c>
      <c r="I1419" s="6" t="s">
        <v>45</v>
      </c>
      <c r="J1419" s="6" t="s">
        <v>30</v>
      </c>
      <c r="K1419" s="6" t="s">
        <v>31</v>
      </c>
      <c r="L1419" s="6" t="s">
        <v>49</v>
      </c>
      <c r="M1419" s="11">
        <v>2</v>
      </c>
      <c r="N1419" s="8">
        <v>46.89</v>
      </c>
      <c r="O1419" s="9">
        <v>0.1</v>
      </c>
      <c r="P1419" s="8">
        <v>18.53</v>
      </c>
      <c r="Q1419" s="8">
        <v>84.402000000000001</v>
      </c>
      <c r="R1419" s="8">
        <v>37.06</v>
      </c>
      <c r="S1419" s="8">
        <v>47.341999999999999</v>
      </c>
      <c r="T1419" s="10">
        <v>0.56091087888912583</v>
      </c>
      <c r="U1419" s="7"/>
      <c r="V1419" s="10"/>
      <c r="W1419" s="11"/>
      <c r="X1419" s="10"/>
    </row>
    <row r="1420" spans="1:24" ht="15.6">
      <c r="A1420" s="4">
        <v>4710</v>
      </c>
      <c r="B1420" s="5">
        <v>46222</v>
      </c>
      <c r="C1420" s="1">
        <f t="shared" si="44"/>
        <v>2026</v>
      </c>
      <c r="D1420" s="1" t="str">
        <f>"Q" &amp;ROUNDUP(MONTH(SalesDataTable[[#This Row],[Order Date]])/3,0)</f>
        <v>Q3</v>
      </c>
      <c r="E1420" s="1">
        <f t="shared" si="45"/>
        <v>7</v>
      </c>
      <c r="F1420" s="1" t="str">
        <f>TEXT(SalesDataTable[[#This Row],[Order Date]],"MMM")</f>
        <v>Jul</v>
      </c>
      <c r="G1420" s="6" t="s">
        <v>17</v>
      </c>
      <c r="H1420" s="6" t="s">
        <v>18</v>
      </c>
      <c r="I1420" s="6" t="s">
        <v>36</v>
      </c>
      <c r="J1420" s="6" t="s">
        <v>20</v>
      </c>
      <c r="K1420" s="6" t="s">
        <v>40</v>
      </c>
      <c r="L1420" s="6" t="s">
        <v>46</v>
      </c>
      <c r="M1420" s="11">
        <v>1</v>
      </c>
      <c r="N1420" s="8">
        <v>197.29</v>
      </c>
      <c r="O1420" s="9">
        <v>0.1</v>
      </c>
      <c r="P1420" s="8">
        <v>104.7</v>
      </c>
      <c r="Q1420" s="8">
        <v>177.56100000000001</v>
      </c>
      <c r="R1420" s="8">
        <v>104.7</v>
      </c>
      <c r="S1420" s="8">
        <v>72.861000000000004</v>
      </c>
      <c r="T1420" s="10">
        <v>0.4103434875901803</v>
      </c>
      <c r="U1420" s="7"/>
      <c r="V1420" s="10"/>
      <c r="W1420" s="11"/>
      <c r="X1420" s="10"/>
    </row>
    <row r="1421" spans="1:24" ht="15.6">
      <c r="A1421" s="4">
        <v>4974</v>
      </c>
      <c r="B1421" s="5">
        <v>46222</v>
      </c>
      <c r="C1421" s="1">
        <f t="shared" si="44"/>
        <v>2026</v>
      </c>
      <c r="D1421" s="1" t="str">
        <f>"Q" &amp;ROUNDUP(MONTH(SalesDataTable[[#This Row],[Order Date]])/3,0)</f>
        <v>Q3</v>
      </c>
      <c r="E1421" s="1">
        <f t="shared" si="45"/>
        <v>7</v>
      </c>
      <c r="F1421" s="1" t="str">
        <f>TEXT(SalesDataTable[[#This Row],[Order Date]],"MMM")</f>
        <v>Jul</v>
      </c>
      <c r="G1421" s="6" t="s">
        <v>17</v>
      </c>
      <c r="H1421" s="6" t="s">
        <v>53</v>
      </c>
      <c r="I1421" s="6" t="s">
        <v>36</v>
      </c>
      <c r="J1421" s="6" t="s">
        <v>33</v>
      </c>
      <c r="K1421" s="6" t="s">
        <v>26</v>
      </c>
      <c r="L1421" s="6" t="s">
        <v>63</v>
      </c>
      <c r="M1421" s="11">
        <v>1</v>
      </c>
      <c r="N1421" s="8">
        <v>70.52</v>
      </c>
      <c r="O1421" s="9">
        <v>0.1</v>
      </c>
      <c r="P1421" s="8">
        <v>33.28</v>
      </c>
      <c r="Q1421" s="8">
        <v>63.467999999999996</v>
      </c>
      <c r="R1421" s="8">
        <v>33.28</v>
      </c>
      <c r="S1421" s="8">
        <v>30.187999999999995</v>
      </c>
      <c r="T1421" s="10">
        <v>0.47564126804058732</v>
      </c>
      <c r="U1421" s="7"/>
      <c r="V1421" s="10"/>
      <c r="W1421" s="11"/>
      <c r="X1421" s="10"/>
    </row>
    <row r="1422" spans="1:24" ht="15.6">
      <c r="A1422" s="4">
        <v>5048</v>
      </c>
      <c r="B1422" s="5">
        <v>46222</v>
      </c>
      <c r="C1422" s="1">
        <f t="shared" si="44"/>
        <v>2026</v>
      </c>
      <c r="D1422" s="1" t="str">
        <f>"Q" &amp;ROUNDUP(MONTH(SalesDataTable[[#This Row],[Order Date]])/3,0)</f>
        <v>Q3</v>
      </c>
      <c r="E1422" s="1">
        <f t="shared" si="45"/>
        <v>7</v>
      </c>
      <c r="F1422" s="1" t="str">
        <f>TEXT(SalesDataTable[[#This Row],[Order Date]],"MMM")</f>
        <v>Jul</v>
      </c>
      <c r="G1422" s="6" t="s">
        <v>23</v>
      </c>
      <c r="H1422" s="6" t="s">
        <v>60</v>
      </c>
      <c r="I1422" s="6" t="s">
        <v>45</v>
      </c>
      <c r="J1422" s="6" t="s">
        <v>30</v>
      </c>
      <c r="K1422" s="6" t="s">
        <v>51</v>
      </c>
      <c r="L1422" s="6" t="s">
        <v>62</v>
      </c>
      <c r="M1422" s="11">
        <v>3</v>
      </c>
      <c r="N1422" s="8">
        <v>49.9</v>
      </c>
      <c r="O1422" s="9">
        <v>0.05</v>
      </c>
      <c r="P1422" s="8">
        <v>22.27</v>
      </c>
      <c r="Q1422" s="8">
        <v>142.21499999999997</v>
      </c>
      <c r="R1422" s="8">
        <v>66.81</v>
      </c>
      <c r="S1422" s="8">
        <v>75.404999999999973</v>
      </c>
      <c r="T1422" s="10">
        <v>0.53021833139964125</v>
      </c>
      <c r="U1422" s="7"/>
      <c r="V1422" s="10"/>
      <c r="W1422" s="11"/>
      <c r="X1422" s="10"/>
    </row>
    <row r="1423" spans="1:24" ht="15.6">
      <c r="A1423" s="4">
        <v>1</v>
      </c>
      <c r="B1423" s="5">
        <v>46223</v>
      </c>
      <c r="C1423" s="1">
        <f t="shared" si="44"/>
        <v>2026</v>
      </c>
      <c r="D1423" s="1" t="str">
        <f>"Q" &amp;ROUNDUP(MONTH(SalesDataTable[[#This Row],[Order Date]])/3,0)</f>
        <v>Q3</v>
      </c>
      <c r="E1423" s="1">
        <f t="shared" si="45"/>
        <v>7</v>
      </c>
      <c r="F1423" s="1" t="str">
        <f>TEXT(SalesDataTable[[#This Row],[Order Date]],"MMM")</f>
        <v>Jul</v>
      </c>
      <c r="G1423" s="6" t="s">
        <v>37</v>
      </c>
      <c r="H1423" s="6" t="s">
        <v>48</v>
      </c>
      <c r="I1423" s="6" t="s">
        <v>36</v>
      </c>
      <c r="J1423" s="6" t="s">
        <v>30</v>
      </c>
      <c r="K1423" s="6" t="s">
        <v>26</v>
      </c>
      <c r="L1423" s="6" t="s">
        <v>54</v>
      </c>
      <c r="M1423" s="11">
        <v>3</v>
      </c>
      <c r="N1423" s="8">
        <v>156.25</v>
      </c>
      <c r="O1423" s="9">
        <v>0</v>
      </c>
      <c r="P1423" s="8">
        <v>79.900000000000006</v>
      </c>
      <c r="Q1423" s="8">
        <v>468.75</v>
      </c>
      <c r="R1423" s="8">
        <v>239.70000000000002</v>
      </c>
      <c r="S1423" s="8">
        <v>229.04999999999998</v>
      </c>
      <c r="T1423" s="10">
        <v>0.48863999999999996</v>
      </c>
      <c r="U1423" s="7"/>
      <c r="V1423" s="10"/>
      <c r="W1423" s="11"/>
      <c r="X1423" s="10"/>
    </row>
    <row r="1424" spans="1:24" ht="15.6">
      <c r="A1424" s="4">
        <v>270</v>
      </c>
      <c r="B1424" s="5">
        <v>46223</v>
      </c>
      <c r="C1424" s="1">
        <f t="shared" si="44"/>
        <v>2026</v>
      </c>
      <c r="D1424" s="1" t="str">
        <f>"Q" &amp;ROUNDUP(MONTH(SalesDataTable[[#This Row],[Order Date]])/3,0)</f>
        <v>Q3</v>
      </c>
      <c r="E1424" s="1">
        <f t="shared" si="45"/>
        <v>7</v>
      </c>
      <c r="F1424" s="1" t="str">
        <f>TEXT(SalesDataTable[[#This Row],[Order Date]],"MMM")</f>
        <v>Jul</v>
      </c>
      <c r="G1424" s="6" t="s">
        <v>28</v>
      </c>
      <c r="H1424" s="6" t="s">
        <v>29</v>
      </c>
      <c r="I1424" s="6" t="s">
        <v>45</v>
      </c>
      <c r="J1424" s="6" t="s">
        <v>20</v>
      </c>
      <c r="K1424" s="6" t="s">
        <v>40</v>
      </c>
      <c r="L1424" s="6" t="s">
        <v>68</v>
      </c>
      <c r="M1424" s="11">
        <v>3</v>
      </c>
      <c r="N1424" s="8">
        <v>120.14</v>
      </c>
      <c r="O1424" s="9">
        <v>0</v>
      </c>
      <c r="P1424" s="8">
        <v>58.9</v>
      </c>
      <c r="Q1424" s="8">
        <v>360.42</v>
      </c>
      <c r="R1424" s="8">
        <v>176.7</v>
      </c>
      <c r="S1424" s="8">
        <v>183.72000000000003</v>
      </c>
      <c r="T1424" s="10">
        <v>0.5097386382553688</v>
      </c>
      <c r="U1424" s="7"/>
      <c r="V1424" s="10"/>
      <c r="W1424" s="11"/>
      <c r="X1424" s="10"/>
    </row>
    <row r="1425" spans="1:24" ht="15.6">
      <c r="A1425" s="4">
        <v>2130</v>
      </c>
      <c r="B1425" s="5">
        <v>46223</v>
      </c>
      <c r="C1425" s="1">
        <f t="shared" si="44"/>
        <v>2026</v>
      </c>
      <c r="D1425" s="1" t="str">
        <f>"Q" &amp;ROUNDUP(MONTH(SalesDataTable[[#This Row],[Order Date]])/3,0)</f>
        <v>Q3</v>
      </c>
      <c r="E1425" s="1">
        <f t="shared" si="45"/>
        <v>7</v>
      </c>
      <c r="F1425" s="1" t="str">
        <f>TEXT(SalesDataTable[[#This Row],[Order Date]],"MMM")</f>
        <v>Jul</v>
      </c>
      <c r="G1425" s="6" t="s">
        <v>23</v>
      </c>
      <c r="H1425" s="6" t="s">
        <v>66</v>
      </c>
      <c r="I1425" s="6" t="s">
        <v>36</v>
      </c>
      <c r="J1425" s="6" t="s">
        <v>20</v>
      </c>
      <c r="K1425" s="6" t="s">
        <v>26</v>
      </c>
      <c r="L1425" s="6" t="s">
        <v>34</v>
      </c>
      <c r="M1425" s="11">
        <v>1</v>
      </c>
      <c r="N1425" s="8">
        <v>145.21</v>
      </c>
      <c r="O1425" s="9">
        <v>0</v>
      </c>
      <c r="P1425" s="8">
        <v>80.52</v>
      </c>
      <c r="Q1425" s="8">
        <v>145.21</v>
      </c>
      <c r="R1425" s="8">
        <v>80.52</v>
      </c>
      <c r="S1425" s="8">
        <v>64.690000000000012</v>
      </c>
      <c r="T1425" s="10">
        <v>0.44549273466014744</v>
      </c>
      <c r="U1425" s="7"/>
      <c r="V1425" s="10"/>
      <c r="W1425" s="11"/>
      <c r="X1425" s="10"/>
    </row>
    <row r="1426" spans="1:24" ht="15.6">
      <c r="A1426" s="4">
        <v>2474</v>
      </c>
      <c r="B1426" s="5">
        <v>46223</v>
      </c>
      <c r="C1426" s="1">
        <f t="shared" si="44"/>
        <v>2026</v>
      </c>
      <c r="D1426" s="1" t="str">
        <f>"Q" &amp;ROUNDUP(MONTH(SalesDataTable[[#This Row],[Order Date]])/3,0)</f>
        <v>Q3</v>
      </c>
      <c r="E1426" s="1">
        <f t="shared" si="45"/>
        <v>7</v>
      </c>
      <c r="F1426" s="1" t="str">
        <f>TEXT(SalesDataTable[[#This Row],[Order Date]],"MMM")</f>
        <v>Jul</v>
      </c>
      <c r="G1426" s="6" t="s">
        <v>28</v>
      </c>
      <c r="H1426" s="6" t="s">
        <v>29</v>
      </c>
      <c r="I1426" s="6" t="s">
        <v>36</v>
      </c>
      <c r="J1426" s="6" t="s">
        <v>20</v>
      </c>
      <c r="K1426" s="6" t="s">
        <v>21</v>
      </c>
      <c r="L1426" s="6" t="s">
        <v>43</v>
      </c>
      <c r="M1426" s="11">
        <v>2</v>
      </c>
      <c r="N1426" s="8">
        <v>39.78</v>
      </c>
      <c r="O1426" s="9">
        <v>0.1</v>
      </c>
      <c r="P1426" s="8">
        <v>16.260000000000002</v>
      </c>
      <c r="Q1426" s="8">
        <v>71.603999999999999</v>
      </c>
      <c r="R1426" s="8">
        <v>32.520000000000003</v>
      </c>
      <c r="S1426" s="8">
        <v>39.083999999999996</v>
      </c>
      <c r="T1426" s="10">
        <v>0.54583542818836928</v>
      </c>
      <c r="U1426" s="7"/>
      <c r="V1426" s="10"/>
      <c r="W1426" s="11"/>
      <c r="X1426" s="10"/>
    </row>
    <row r="1427" spans="1:24" ht="15.6">
      <c r="A1427" s="4">
        <v>2514</v>
      </c>
      <c r="B1427" s="5">
        <v>46223</v>
      </c>
      <c r="C1427" s="1">
        <f t="shared" si="44"/>
        <v>2026</v>
      </c>
      <c r="D1427" s="1" t="str">
        <f>"Q" &amp;ROUNDUP(MONTH(SalesDataTable[[#This Row],[Order Date]])/3,0)</f>
        <v>Q3</v>
      </c>
      <c r="E1427" s="1">
        <f t="shared" si="45"/>
        <v>7</v>
      </c>
      <c r="F1427" s="1" t="str">
        <f>TEXT(SalesDataTable[[#This Row],[Order Date]],"MMM")</f>
        <v>Jul</v>
      </c>
      <c r="G1427" s="6" t="s">
        <v>23</v>
      </c>
      <c r="H1427" s="6" t="s">
        <v>44</v>
      </c>
      <c r="I1427" s="6" t="s">
        <v>19</v>
      </c>
      <c r="J1427" s="6" t="s">
        <v>30</v>
      </c>
      <c r="K1427" s="6" t="s">
        <v>31</v>
      </c>
      <c r="L1427" s="6" t="s">
        <v>65</v>
      </c>
      <c r="M1427" s="11">
        <v>2</v>
      </c>
      <c r="N1427" s="8">
        <v>161.97</v>
      </c>
      <c r="O1427" s="9">
        <v>0.1</v>
      </c>
      <c r="P1427" s="8">
        <v>88.57</v>
      </c>
      <c r="Q1427" s="8">
        <v>291.54599999999999</v>
      </c>
      <c r="R1427" s="8">
        <v>177.14</v>
      </c>
      <c r="S1427" s="8">
        <v>114.40600000000001</v>
      </c>
      <c r="T1427" s="10">
        <v>0.39241148909606033</v>
      </c>
      <c r="U1427" s="7"/>
      <c r="V1427" s="10"/>
      <c r="W1427" s="11"/>
      <c r="X1427" s="10"/>
    </row>
    <row r="1428" spans="1:24" ht="15.6">
      <c r="A1428" s="4">
        <v>2616</v>
      </c>
      <c r="B1428" s="5">
        <v>46223</v>
      </c>
      <c r="C1428" s="1">
        <f t="shared" si="44"/>
        <v>2026</v>
      </c>
      <c r="D1428" s="1" t="str">
        <f>"Q" &amp;ROUNDUP(MONTH(SalesDataTable[[#This Row],[Order Date]])/3,0)</f>
        <v>Q3</v>
      </c>
      <c r="E1428" s="1">
        <f t="shared" si="45"/>
        <v>7</v>
      </c>
      <c r="F1428" s="1" t="str">
        <f>TEXT(SalesDataTable[[#This Row],[Order Date]],"MMM")</f>
        <v>Jul</v>
      </c>
      <c r="G1428" s="6" t="s">
        <v>28</v>
      </c>
      <c r="H1428" s="6" t="s">
        <v>35</v>
      </c>
      <c r="I1428" s="6" t="s">
        <v>36</v>
      </c>
      <c r="J1428" s="6" t="s">
        <v>30</v>
      </c>
      <c r="K1428" s="6" t="s">
        <v>51</v>
      </c>
      <c r="L1428" s="6" t="s">
        <v>55</v>
      </c>
      <c r="M1428" s="11">
        <v>2</v>
      </c>
      <c r="N1428" s="8">
        <v>125.37</v>
      </c>
      <c r="O1428" s="9">
        <v>0</v>
      </c>
      <c r="P1428" s="8">
        <v>68.040000000000006</v>
      </c>
      <c r="Q1428" s="8">
        <v>250.74</v>
      </c>
      <c r="R1428" s="8">
        <v>136.08000000000001</v>
      </c>
      <c r="S1428" s="8">
        <v>114.66</v>
      </c>
      <c r="T1428" s="10">
        <v>0.457286432160804</v>
      </c>
      <c r="U1428" s="7"/>
      <c r="V1428" s="10"/>
      <c r="W1428" s="11"/>
      <c r="X1428" s="10"/>
    </row>
    <row r="1429" spans="1:24" ht="15.6">
      <c r="A1429" s="4">
        <v>2632</v>
      </c>
      <c r="B1429" s="5">
        <v>46223</v>
      </c>
      <c r="C1429" s="1">
        <f t="shared" si="44"/>
        <v>2026</v>
      </c>
      <c r="D1429" s="1" t="str">
        <f>"Q" &amp;ROUNDUP(MONTH(SalesDataTable[[#This Row],[Order Date]])/3,0)</f>
        <v>Q3</v>
      </c>
      <c r="E1429" s="1">
        <f t="shared" si="45"/>
        <v>7</v>
      </c>
      <c r="F1429" s="1" t="str">
        <f>TEXT(SalesDataTable[[#This Row],[Order Date]],"MMM")</f>
        <v>Jul</v>
      </c>
      <c r="G1429" s="6" t="s">
        <v>17</v>
      </c>
      <c r="H1429" s="6" t="s">
        <v>67</v>
      </c>
      <c r="I1429" s="6" t="s">
        <v>19</v>
      </c>
      <c r="J1429" s="6" t="s">
        <v>30</v>
      </c>
      <c r="K1429" s="6" t="s">
        <v>40</v>
      </c>
      <c r="L1429" s="6" t="s">
        <v>46</v>
      </c>
      <c r="M1429" s="11">
        <v>1</v>
      </c>
      <c r="N1429" s="8">
        <v>196.57</v>
      </c>
      <c r="O1429" s="9">
        <v>0</v>
      </c>
      <c r="P1429" s="8">
        <v>104.78</v>
      </c>
      <c r="Q1429" s="8">
        <v>196.57</v>
      </c>
      <c r="R1429" s="8">
        <v>104.78</v>
      </c>
      <c r="S1429" s="8">
        <v>91.789999999999992</v>
      </c>
      <c r="T1429" s="10">
        <v>0.46695833545301924</v>
      </c>
      <c r="U1429" s="7"/>
      <c r="V1429" s="10"/>
      <c r="W1429" s="11"/>
      <c r="X1429" s="10"/>
    </row>
    <row r="1430" spans="1:24" ht="15.6">
      <c r="A1430" s="4">
        <v>3725</v>
      </c>
      <c r="B1430" s="5">
        <v>46223</v>
      </c>
      <c r="C1430" s="1">
        <f t="shared" si="44"/>
        <v>2026</v>
      </c>
      <c r="D1430" s="1" t="str">
        <f>"Q" &amp;ROUNDUP(MONTH(SalesDataTable[[#This Row],[Order Date]])/3,0)</f>
        <v>Q3</v>
      </c>
      <c r="E1430" s="1">
        <f t="shared" si="45"/>
        <v>7</v>
      </c>
      <c r="F1430" s="1" t="str">
        <f>TEXT(SalesDataTable[[#This Row],[Order Date]],"MMM")</f>
        <v>Jul</v>
      </c>
      <c r="G1430" s="6" t="s">
        <v>28</v>
      </c>
      <c r="H1430" s="6" t="s">
        <v>69</v>
      </c>
      <c r="I1430" s="6" t="s">
        <v>19</v>
      </c>
      <c r="J1430" s="6" t="s">
        <v>20</v>
      </c>
      <c r="K1430" s="6" t="s">
        <v>40</v>
      </c>
      <c r="L1430" s="6" t="s">
        <v>46</v>
      </c>
      <c r="M1430" s="11">
        <v>2</v>
      </c>
      <c r="N1430" s="8">
        <v>195.74</v>
      </c>
      <c r="O1430" s="9">
        <v>0.05</v>
      </c>
      <c r="P1430" s="8">
        <v>107.17</v>
      </c>
      <c r="Q1430" s="8">
        <v>371.90600000000001</v>
      </c>
      <c r="R1430" s="8">
        <v>214.34</v>
      </c>
      <c r="S1430" s="8">
        <v>157.566</v>
      </c>
      <c r="T1430" s="10">
        <v>0.4236715729243411</v>
      </c>
      <c r="U1430" s="7"/>
      <c r="V1430" s="10"/>
      <c r="W1430" s="11"/>
      <c r="X1430" s="10"/>
    </row>
    <row r="1431" spans="1:24" ht="15.6">
      <c r="A1431" s="4">
        <v>3834</v>
      </c>
      <c r="B1431" s="5">
        <v>46223</v>
      </c>
      <c r="C1431" s="1">
        <f t="shared" si="44"/>
        <v>2026</v>
      </c>
      <c r="D1431" s="1" t="str">
        <f>"Q" &amp;ROUNDUP(MONTH(SalesDataTable[[#This Row],[Order Date]])/3,0)</f>
        <v>Q3</v>
      </c>
      <c r="E1431" s="1">
        <f t="shared" si="45"/>
        <v>7</v>
      </c>
      <c r="F1431" s="1" t="str">
        <f>TEXT(SalesDataTable[[#This Row],[Order Date]],"MMM")</f>
        <v>Jul</v>
      </c>
      <c r="G1431" s="6" t="s">
        <v>23</v>
      </c>
      <c r="H1431" s="6" t="s">
        <v>66</v>
      </c>
      <c r="I1431" s="6" t="s">
        <v>36</v>
      </c>
      <c r="J1431" s="6" t="s">
        <v>30</v>
      </c>
      <c r="K1431" s="6" t="s">
        <v>40</v>
      </c>
      <c r="L1431" s="6" t="s">
        <v>46</v>
      </c>
      <c r="M1431" s="11">
        <v>3</v>
      </c>
      <c r="N1431" s="8">
        <v>192.28</v>
      </c>
      <c r="O1431" s="9">
        <v>0</v>
      </c>
      <c r="P1431" s="8">
        <v>104.3</v>
      </c>
      <c r="Q1431" s="8">
        <v>576.84</v>
      </c>
      <c r="R1431" s="8">
        <v>312.89999999999998</v>
      </c>
      <c r="S1431" s="8">
        <v>263.94000000000005</v>
      </c>
      <c r="T1431" s="10">
        <v>0.45756188891200339</v>
      </c>
      <c r="U1431" s="7"/>
      <c r="V1431" s="10"/>
      <c r="W1431" s="11"/>
      <c r="X1431" s="10"/>
    </row>
    <row r="1432" spans="1:24" ht="15.6">
      <c r="A1432" s="4">
        <v>159</v>
      </c>
      <c r="B1432" s="5">
        <v>46224</v>
      </c>
      <c r="C1432" s="1">
        <f t="shared" si="44"/>
        <v>2026</v>
      </c>
      <c r="D1432" s="1" t="str">
        <f>"Q" &amp;ROUNDUP(MONTH(SalesDataTable[[#This Row],[Order Date]])/3,0)</f>
        <v>Q3</v>
      </c>
      <c r="E1432" s="1">
        <f t="shared" si="45"/>
        <v>7</v>
      </c>
      <c r="F1432" s="1" t="str">
        <f>TEXT(SalesDataTable[[#This Row],[Order Date]],"MMM")</f>
        <v>Jul</v>
      </c>
      <c r="G1432" s="6" t="s">
        <v>23</v>
      </c>
      <c r="H1432" s="6" t="s">
        <v>24</v>
      </c>
      <c r="I1432" s="6" t="s">
        <v>19</v>
      </c>
      <c r="J1432" s="6" t="s">
        <v>20</v>
      </c>
      <c r="K1432" s="6" t="s">
        <v>26</v>
      </c>
      <c r="L1432" s="6" t="s">
        <v>63</v>
      </c>
      <c r="M1432" s="11">
        <v>2</v>
      </c>
      <c r="N1432" s="8">
        <v>70.150000000000006</v>
      </c>
      <c r="O1432" s="9">
        <v>0.05</v>
      </c>
      <c r="P1432" s="8">
        <v>32.950000000000003</v>
      </c>
      <c r="Q1432" s="8">
        <v>133.285</v>
      </c>
      <c r="R1432" s="8">
        <v>65.900000000000006</v>
      </c>
      <c r="S1432" s="8">
        <v>67.384999999999991</v>
      </c>
      <c r="T1432" s="10">
        <v>0.50557076940390888</v>
      </c>
      <c r="U1432" s="7"/>
      <c r="V1432" s="10"/>
      <c r="W1432" s="11"/>
      <c r="X1432" s="10"/>
    </row>
    <row r="1433" spans="1:24" ht="15.6">
      <c r="A1433" s="4">
        <v>435</v>
      </c>
      <c r="B1433" s="5">
        <v>46224</v>
      </c>
      <c r="C1433" s="1">
        <f t="shared" si="44"/>
        <v>2026</v>
      </c>
      <c r="D1433" s="1" t="str">
        <f>"Q" &amp;ROUNDUP(MONTH(SalesDataTable[[#This Row],[Order Date]])/3,0)</f>
        <v>Q3</v>
      </c>
      <c r="E1433" s="1">
        <f t="shared" si="45"/>
        <v>7</v>
      </c>
      <c r="F1433" s="1" t="str">
        <f>TEXT(SalesDataTable[[#This Row],[Order Date]],"MMM")</f>
        <v>Jul</v>
      </c>
      <c r="G1433" s="6" t="s">
        <v>28</v>
      </c>
      <c r="H1433" s="6" t="s">
        <v>29</v>
      </c>
      <c r="I1433" s="6" t="s">
        <v>19</v>
      </c>
      <c r="J1433" s="6" t="s">
        <v>20</v>
      </c>
      <c r="K1433" s="6" t="s">
        <v>40</v>
      </c>
      <c r="L1433" s="6" t="s">
        <v>41</v>
      </c>
      <c r="M1433" s="11">
        <v>2</v>
      </c>
      <c r="N1433" s="8">
        <v>342.38</v>
      </c>
      <c r="O1433" s="9">
        <v>0.05</v>
      </c>
      <c r="P1433" s="8">
        <v>192.01</v>
      </c>
      <c r="Q1433" s="8">
        <v>650.52199999999993</v>
      </c>
      <c r="R1433" s="8">
        <v>384.02</v>
      </c>
      <c r="S1433" s="8">
        <v>266.50199999999995</v>
      </c>
      <c r="T1433" s="10">
        <v>0.40967407712575438</v>
      </c>
      <c r="U1433" s="7"/>
      <c r="V1433" s="10"/>
      <c r="W1433" s="11"/>
      <c r="X1433" s="10"/>
    </row>
    <row r="1434" spans="1:24" ht="15.6">
      <c r="A1434" s="4">
        <v>1467</v>
      </c>
      <c r="B1434" s="5">
        <v>46224</v>
      </c>
      <c r="C1434" s="1">
        <f t="shared" si="44"/>
        <v>2026</v>
      </c>
      <c r="D1434" s="1" t="str">
        <f>"Q" &amp;ROUNDUP(MONTH(SalesDataTable[[#This Row],[Order Date]])/3,0)</f>
        <v>Q3</v>
      </c>
      <c r="E1434" s="1">
        <f t="shared" si="45"/>
        <v>7</v>
      </c>
      <c r="F1434" s="1" t="str">
        <f>TEXT(SalesDataTable[[#This Row],[Order Date]],"MMM")</f>
        <v>Jul</v>
      </c>
      <c r="G1434" s="6" t="s">
        <v>23</v>
      </c>
      <c r="H1434" s="6" t="s">
        <v>66</v>
      </c>
      <c r="I1434" s="6" t="s">
        <v>45</v>
      </c>
      <c r="J1434" s="6" t="s">
        <v>30</v>
      </c>
      <c r="K1434" s="6" t="s">
        <v>51</v>
      </c>
      <c r="L1434" s="6" t="s">
        <v>62</v>
      </c>
      <c r="M1434" s="11">
        <v>1</v>
      </c>
      <c r="N1434" s="8">
        <v>50.59</v>
      </c>
      <c r="O1434" s="9">
        <v>0.05</v>
      </c>
      <c r="P1434" s="8">
        <v>22.04</v>
      </c>
      <c r="Q1434" s="8">
        <v>48.060499999999998</v>
      </c>
      <c r="R1434" s="8">
        <v>22.04</v>
      </c>
      <c r="S1434" s="8">
        <v>26.020499999999998</v>
      </c>
      <c r="T1434" s="10">
        <v>0.54141134611583319</v>
      </c>
      <c r="U1434" s="7"/>
      <c r="V1434" s="10"/>
      <c r="W1434" s="11"/>
      <c r="X1434" s="10"/>
    </row>
    <row r="1435" spans="1:24" ht="15.6">
      <c r="A1435" s="4">
        <v>1552</v>
      </c>
      <c r="B1435" s="5">
        <v>46224</v>
      </c>
      <c r="C1435" s="1">
        <f t="shared" si="44"/>
        <v>2026</v>
      </c>
      <c r="D1435" s="1" t="str">
        <f>"Q" &amp;ROUNDUP(MONTH(SalesDataTable[[#This Row],[Order Date]])/3,0)</f>
        <v>Q3</v>
      </c>
      <c r="E1435" s="1">
        <f t="shared" si="45"/>
        <v>7</v>
      </c>
      <c r="F1435" s="1" t="str">
        <f>TEXT(SalesDataTable[[#This Row],[Order Date]],"MMM")</f>
        <v>Jul</v>
      </c>
      <c r="G1435" s="6" t="s">
        <v>37</v>
      </c>
      <c r="H1435" s="6" t="s">
        <v>38</v>
      </c>
      <c r="I1435" s="6" t="s">
        <v>36</v>
      </c>
      <c r="J1435" s="6" t="s">
        <v>30</v>
      </c>
      <c r="K1435" s="6" t="s">
        <v>31</v>
      </c>
      <c r="L1435" s="6" t="s">
        <v>49</v>
      </c>
      <c r="M1435" s="11">
        <v>2</v>
      </c>
      <c r="N1435" s="8">
        <v>46.34</v>
      </c>
      <c r="O1435" s="9">
        <v>0.1</v>
      </c>
      <c r="P1435" s="8">
        <v>18.41</v>
      </c>
      <c r="Q1435" s="8">
        <v>83.412000000000006</v>
      </c>
      <c r="R1435" s="8">
        <v>36.82</v>
      </c>
      <c r="S1435" s="8">
        <v>46.592000000000006</v>
      </c>
      <c r="T1435" s="10">
        <v>0.55857670359180933</v>
      </c>
      <c r="U1435" s="7"/>
      <c r="V1435" s="10"/>
      <c r="W1435" s="11"/>
      <c r="X1435" s="10"/>
    </row>
    <row r="1436" spans="1:24" ht="15.6">
      <c r="A1436" s="4">
        <v>1745</v>
      </c>
      <c r="B1436" s="5">
        <v>46224</v>
      </c>
      <c r="C1436" s="1">
        <f t="shared" si="44"/>
        <v>2026</v>
      </c>
      <c r="D1436" s="1" t="str">
        <f>"Q" &amp;ROUNDUP(MONTH(SalesDataTable[[#This Row],[Order Date]])/3,0)</f>
        <v>Q3</v>
      </c>
      <c r="E1436" s="1">
        <f t="shared" si="45"/>
        <v>7</v>
      </c>
      <c r="F1436" s="1" t="str">
        <f>TEXT(SalesDataTable[[#This Row],[Order Date]],"MMM")</f>
        <v>Jul</v>
      </c>
      <c r="G1436" s="6" t="s">
        <v>23</v>
      </c>
      <c r="H1436" s="6" t="s">
        <v>44</v>
      </c>
      <c r="I1436" s="6" t="s">
        <v>45</v>
      </c>
      <c r="J1436" s="6" t="s">
        <v>30</v>
      </c>
      <c r="K1436" s="6" t="s">
        <v>26</v>
      </c>
      <c r="L1436" s="6" t="s">
        <v>27</v>
      </c>
      <c r="M1436" s="11">
        <v>1</v>
      </c>
      <c r="N1436" s="8">
        <v>91.45</v>
      </c>
      <c r="O1436" s="9">
        <v>0</v>
      </c>
      <c r="P1436" s="8">
        <v>44.16</v>
      </c>
      <c r="Q1436" s="8">
        <v>91.45</v>
      </c>
      <c r="R1436" s="8">
        <v>44.16</v>
      </c>
      <c r="S1436" s="8">
        <v>47.290000000000006</v>
      </c>
      <c r="T1436" s="10">
        <v>0.51711317659923461</v>
      </c>
      <c r="U1436" s="7"/>
      <c r="V1436" s="10"/>
      <c r="W1436" s="11"/>
      <c r="X1436" s="10"/>
    </row>
    <row r="1437" spans="1:24" ht="15.6">
      <c r="A1437" s="4">
        <v>2174</v>
      </c>
      <c r="B1437" s="5">
        <v>46224</v>
      </c>
      <c r="C1437" s="1">
        <f t="shared" si="44"/>
        <v>2026</v>
      </c>
      <c r="D1437" s="1" t="str">
        <f>"Q" &amp;ROUNDUP(MONTH(SalesDataTable[[#This Row],[Order Date]])/3,0)</f>
        <v>Q3</v>
      </c>
      <c r="E1437" s="1">
        <f t="shared" si="45"/>
        <v>7</v>
      </c>
      <c r="F1437" s="1" t="str">
        <f>TEXT(SalesDataTable[[#This Row],[Order Date]],"MMM")</f>
        <v>Jul</v>
      </c>
      <c r="G1437" s="6" t="s">
        <v>37</v>
      </c>
      <c r="H1437" s="6" t="s">
        <v>50</v>
      </c>
      <c r="I1437" s="6" t="s">
        <v>45</v>
      </c>
      <c r="J1437" s="6" t="s">
        <v>20</v>
      </c>
      <c r="K1437" s="6" t="s">
        <v>21</v>
      </c>
      <c r="L1437" s="6" t="s">
        <v>43</v>
      </c>
      <c r="M1437" s="11">
        <v>3</v>
      </c>
      <c r="N1437" s="8">
        <v>40.28</v>
      </c>
      <c r="O1437" s="9">
        <v>0</v>
      </c>
      <c r="P1437" s="8">
        <v>17.12</v>
      </c>
      <c r="Q1437" s="8">
        <v>120.84</v>
      </c>
      <c r="R1437" s="8">
        <v>51.36</v>
      </c>
      <c r="S1437" s="8">
        <v>69.48</v>
      </c>
      <c r="T1437" s="10">
        <v>0.57497517378351537</v>
      </c>
      <c r="U1437" s="7"/>
      <c r="V1437" s="10"/>
      <c r="W1437" s="11"/>
      <c r="X1437" s="10"/>
    </row>
    <row r="1438" spans="1:24" ht="15.6">
      <c r="A1438" s="4">
        <v>3444</v>
      </c>
      <c r="B1438" s="5">
        <v>46224</v>
      </c>
      <c r="C1438" s="1">
        <f t="shared" si="44"/>
        <v>2026</v>
      </c>
      <c r="D1438" s="1" t="str">
        <f>"Q" &amp;ROUNDUP(MONTH(SalesDataTable[[#This Row],[Order Date]])/3,0)</f>
        <v>Q3</v>
      </c>
      <c r="E1438" s="1">
        <f t="shared" si="45"/>
        <v>7</v>
      </c>
      <c r="F1438" s="1" t="str">
        <f>TEXT(SalesDataTable[[#This Row],[Order Date]],"MMM")</f>
        <v>Jul</v>
      </c>
      <c r="G1438" s="6" t="s">
        <v>23</v>
      </c>
      <c r="H1438" s="6" t="s">
        <v>66</v>
      </c>
      <c r="I1438" s="6" t="s">
        <v>19</v>
      </c>
      <c r="J1438" s="6" t="s">
        <v>20</v>
      </c>
      <c r="K1438" s="6" t="s">
        <v>51</v>
      </c>
      <c r="L1438" s="6" t="s">
        <v>59</v>
      </c>
      <c r="M1438" s="11">
        <v>2</v>
      </c>
      <c r="N1438" s="8">
        <v>36.93</v>
      </c>
      <c r="O1438" s="9">
        <v>0</v>
      </c>
      <c r="P1438" s="8">
        <v>13.63</v>
      </c>
      <c r="Q1438" s="8">
        <v>73.86</v>
      </c>
      <c r="R1438" s="8">
        <v>27.26</v>
      </c>
      <c r="S1438" s="8">
        <v>46.599999999999994</v>
      </c>
      <c r="T1438" s="10">
        <v>0.63092336853506625</v>
      </c>
      <c r="U1438" s="7"/>
      <c r="V1438" s="10"/>
      <c r="W1438" s="11"/>
      <c r="X1438" s="10"/>
    </row>
    <row r="1439" spans="1:24" ht="15.6">
      <c r="A1439" s="4">
        <v>3646</v>
      </c>
      <c r="B1439" s="5">
        <v>46224</v>
      </c>
      <c r="C1439" s="1">
        <f t="shared" si="44"/>
        <v>2026</v>
      </c>
      <c r="D1439" s="1" t="str">
        <f>"Q" &amp;ROUNDUP(MONTH(SalesDataTable[[#This Row],[Order Date]])/3,0)</f>
        <v>Q3</v>
      </c>
      <c r="E1439" s="1">
        <f t="shared" si="45"/>
        <v>7</v>
      </c>
      <c r="F1439" s="1" t="str">
        <f>TEXT(SalesDataTable[[#This Row],[Order Date]],"MMM")</f>
        <v>Jul</v>
      </c>
      <c r="G1439" s="6" t="s">
        <v>28</v>
      </c>
      <c r="H1439" s="6" t="s">
        <v>29</v>
      </c>
      <c r="I1439" s="6" t="s">
        <v>45</v>
      </c>
      <c r="J1439" s="6" t="s">
        <v>20</v>
      </c>
      <c r="K1439" s="6" t="s">
        <v>26</v>
      </c>
      <c r="L1439" s="6" t="s">
        <v>34</v>
      </c>
      <c r="M1439" s="11">
        <v>1</v>
      </c>
      <c r="N1439" s="8">
        <v>143.69</v>
      </c>
      <c r="O1439" s="9">
        <v>0</v>
      </c>
      <c r="P1439" s="8">
        <v>80.87</v>
      </c>
      <c r="Q1439" s="8">
        <v>143.69</v>
      </c>
      <c r="R1439" s="8">
        <v>80.87</v>
      </c>
      <c r="S1439" s="8">
        <v>62.819999999999993</v>
      </c>
      <c r="T1439" s="10">
        <v>0.43719117544714309</v>
      </c>
      <c r="U1439" s="7"/>
      <c r="V1439" s="10"/>
      <c r="W1439" s="11"/>
      <c r="X1439" s="10"/>
    </row>
    <row r="1440" spans="1:24" ht="15.6">
      <c r="A1440" s="4">
        <v>4558</v>
      </c>
      <c r="B1440" s="5">
        <v>46224</v>
      </c>
      <c r="C1440" s="1">
        <f t="shared" si="44"/>
        <v>2026</v>
      </c>
      <c r="D1440" s="1" t="str">
        <f>"Q" &amp;ROUNDUP(MONTH(SalesDataTable[[#This Row],[Order Date]])/3,0)</f>
        <v>Q3</v>
      </c>
      <c r="E1440" s="1">
        <f t="shared" si="45"/>
        <v>7</v>
      </c>
      <c r="F1440" s="1" t="str">
        <f>TEXT(SalesDataTable[[#This Row],[Order Date]],"MMM")</f>
        <v>Jul</v>
      </c>
      <c r="G1440" s="6" t="s">
        <v>23</v>
      </c>
      <c r="H1440" s="6" t="s">
        <v>66</v>
      </c>
      <c r="I1440" s="6" t="s">
        <v>45</v>
      </c>
      <c r="J1440" s="6" t="s">
        <v>30</v>
      </c>
      <c r="K1440" s="6" t="s">
        <v>26</v>
      </c>
      <c r="L1440" s="6" t="s">
        <v>34</v>
      </c>
      <c r="M1440" s="11">
        <v>2</v>
      </c>
      <c r="N1440" s="8">
        <v>147.09</v>
      </c>
      <c r="O1440" s="9">
        <v>0</v>
      </c>
      <c r="P1440" s="8">
        <v>81.58</v>
      </c>
      <c r="Q1440" s="8">
        <v>294.18</v>
      </c>
      <c r="R1440" s="8">
        <v>163.16</v>
      </c>
      <c r="S1440" s="8">
        <v>131.02000000000001</v>
      </c>
      <c r="T1440" s="10">
        <v>0.44537358080087025</v>
      </c>
      <c r="U1440" s="7"/>
      <c r="V1440" s="10"/>
      <c r="W1440" s="11"/>
      <c r="X1440" s="10"/>
    </row>
    <row r="1441" spans="1:24" ht="15.6">
      <c r="A1441" s="4">
        <v>4564</v>
      </c>
      <c r="B1441" s="5">
        <v>46224</v>
      </c>
      <c r="C1441" s="1">
        <f t="shared" si="44"/>
        <v>2026</v>
      </c>
      <c r="D1441" s="1" t="str">
        <f>"Q" &amp;ROUNDUP(MONTH(SalesDataTable[[#This Row],[Order Date]])/3,0)</f>
        <v>Q3</v>
      </c>
      <c r="E1441" s="1">
        <f t="shared" si="45"/>
        <v>7</v>
      </c>
      <c r="F1441" s="1" t="str">
        <f>TEXT(SalesDataTable[[#This Row],[Order Date]],"MMM")</f>
        <v>Jul</v>
      </c>
      <c r="G1441" s="6" t="s">
        <v>28</v>
      </c>
      <c r="H1441" s="6" t="s">
        <v>42</v>
      </c>
      <c r="I1441" s="6" t="s">
        <v>19</v>
      </c>
      <c r="J1441" s="6" t="s">
        <v>30</v>
      </c>
      <c r="K1441" s="6" t="s">
        <v>26</v>
      </c>
      <c r="L1441" s="6" t="s">
        <v>54</v>
      </c>
      <c r="M1441" s="11">
        <v>1</v>
      </c>
      <c r="N1441" s="8">
        <v>153.88</v>
      </c>
      <c r="O1441" s="9">
        <v>0</v>
      </c>
      <c r="P1441" s="8">
        <v>80.98</v>
      </c>
      <c r="Q1441" s="8">
        <v>153.88</v>
      </c>
      <c r="R1441" s="8">
        <v>80.98</v>
      </c>
      <c r="S1441" s="8">
        <v>72.899999999999991</v>
      </c>
      <c r="T1441" s="10">
        <v>0.47374577592929551</v>
      </c>
      <c r="U1441" s="7"/>
      <c r="V1441" s="10"/>
      <c r="W1441" s="11"/>
      <c r="X1441" s="10"/>
    </row>
    <row r="1442" spans="1:24" ht="15.6">
      <c r="A1442" s="4">
        <v>4616</v>
      </c>
      <c r="B1442" s="5">
        <v>46224</v>
      </c>
      <c r="C1442" s="1">
        <f t="shared" si="44"/>
        <v>2026</v>
      </c>
      <c r="D1442" s="1" t="str">
        <f>"Q" &amp;ROUNDUP(MONTH(SalesDataTable[[#This Row],[Order Date]])/3,0)</f>
        <v>Q3</v>
      </c>
      <c r="E1442" s="1">
        <f t="shared" si="45"/>
        <v>7</v>
      </c>
      <c r="F1442" s="1" t="str">
        <f>TEXT(SalesDataTable[[#This Row],[Order Date]],"MMM")</f>
        <v>Jul</v>
      </c>
      <c r="G1442" s="6" t="s">
        <v>37</v>
      </c>
      <c r="H1442" s="6" t="s">
        <v>64</v>
      </c>
      <c r="I1442" s="6" t="s">
        <v>45</v>
      </c>
      <c r="J1442" s="6" t="s">
        <v>30</v>
      </c>
      <c r="K1442" s="6" t="s">
        <v>26</v>
      </c>
      <c r="L1442" s="6" t="s">
        <v>63</v>
      </c>
      <c r="M1442" s="11">
        <v>3</v>
      </c>
      <c r="N1442" s="8">
        <v>72.2</v>
      </c>
      <c r="O1442" s="9">
        <v>0</v>
      </c>
      <c r="P1442" s="8">
        <v>31.45</v>
      </c>
      <c r="Q1442" s="8">
        <v>216.60000000000002</v>
      </c>
      <c r="R1442" s="8">
        <v>94.35</v>
      </c>
      <c r="S1442" s="8">
        <v>122.25000000000003</v>
      </c>
      <c r="T1442" s="10">
        <v>0.5644044321329641</v>
      </c>
      <c r="U1442" s="7"/>
      <c r="V1442" s="10"/>
      <c r="W1442" s="11"/>
      <c r="X1442" s="10"/>
    </row>
    <row r="1443" spans="1:24" ht="15.6">
      <c r="A1443" s="4">
        <v>536</v>
      </c>
      <c r="B1443" s="5">
        <v>46225</v>
      </c>
      <c r="C1443" s="1">
        <f t="shared" si="44"/>
        <v>2026</v>
      </c>
      <c r="D1443" s="1" t="str">
        <f>"Q" &amp;ROUNDUP(MONTH(SalesDataTable[[#This Row],[Order Date]])/3,0)</f>
        <v>Q3</v>
      </c>
      <c r="E1443" s="1">
        <f t="shared" si="45"/>
        <v>7</v>
      </c>
      <c r="F1443" s="1" t="str">
        <f>TEXT(SalesDataTable[[#This Row],[Order Date]],"MMM")</f>
        <v>Jul</v>
      </c>
      <c r="G1443" s="6" t="s">
        <v>37</v>
      </c>
      <c r="H1443" s="6" t="s">
        <v>64</v>
      </c>
      <c r="I1443" s="6" t="s">
        <v>36</v>
      </c>
      <c r="J1443" s="6" t="s">
        <v>33</v>
      </c>
      <c r="K1443" s="6" t="s">
        <v>51</v>
      </c>
      <c r="L1443" s="6" t="s">
        <v>52</v>
      </c>
      <c r="M1443" s="11">
        <v>1</v>
      </c>
      <c r="N1443" s="8">
        <v>40.67</v>
      </c>
      <c r="O1443" s="9">
        <v>0</v>
      </c>
      <c r="P1443" s="8">
        <v>14.28</v>
      </c>
      <c r="Q1443" s="8">
        <v>40.67</v>
      </c>
      <c r="R1443" s="8">
        <v>14.28</v>
      </c>
      <c r="S1443" s="8">
        <v>26.39</v>
      </c>
      <c r="T1443" s="10">
        <v>0.64888123924268504</v>
      </c>
      <c r="U1443" s="7"/>
      <c r="V1443" s="10"/>
      <c r="W1443" s="11"/>
      <c r="X1443" s="10"/>
    </row>
    <row r="1444" spans="1:24" ht="15.6">
      <c r="A1444" s="4">
        <v>571</v>
      </c>
      <c r="B1444" s="5">
        <v>46225</v>
      </c>
      <c r="C1444" s="1">
        <f t="shared" si="44"/>
        <v>2026</v>
      </c>
      <c r="D1444" s="1" t="str">
        <f>"Q" &amp;ROUNDUP(MONTH(SalesDataTable[[#This Row],[Order Date]])/3,0)</f>
        <v>Q3</v>
      </c>
      <c r="E1444" s="1">
        <f t="shared" si="45"/>
        <v>7</v>
      </c>
      <c r="F1444" s="1" t="str">
        <f>TEXT(SalesDataTable[[#This Row],[Order Date]],"MMM")</f>
        <v>Jul</v>
      </c>
      <c r="G1444" s="6" t="s">
        <v>17</v>
      </c>
      <c r="H1444" s="6" t="s">
        <v>18</v>
      </c>
      <c r="I1444" s="6" t="s">
        <v>19</v>
      </c>
      <c r="J1444" s="6" t="s">
        <v>30</v>
      </c>
      <c r="K1444" s="6" t="s">
        <v>26</v>
      </c>
      <c r="L1444" s="6" t="s">
        <v>54</v>
      </c>
      <c r="M1444" s="11">
        <v>3</v>
      </c>
      <c r="N1444" s="8">
        <v>152.53</v>
      </c>
      <c r="O1444" s="9">
        <v>0</v>
      </c>
      <c r="P1444" s="8">
        <v>80.88</v>
      </c>
      <c r="Q1444" s="8">
        <v>457.59000000000003</v>
      </c>
      <c r="R1444" s="8">
        <v>242.64</v>
      </c>
      <c r="S1444" s="8">
        <v>214.95000000000005</v>
      </c>
      <c r="T1444" s="10">
        <v>0.46974365698551113</v>
      </c>
      <c r="U1444" s="7"/>
      <c r="V1444" s="10"/>
      <c r="W1444" s="11"/>
      <c r="X1444" s="10"/>
    </row>
    <row r="1445" spans="1:24" ht="15.6">
      <c r="A1445" s="4">
        <v>965</v>
      </c>
      <c r="B1445" s="5">
        <v>46225</v>
      </c>
      <c r="C1445" s="1">
        <f t="shared" si="44"/>
        <v>2026</v>
      </c>
      <c r="D1445" s="1" t="str">
        <f>"Q" &amp;ROUNDUP(MONTH(SalesDataTable[[#This Row],[Order Date]])/3,0)</f>
        <v>Q3</v>
      </c>
      <c r="E1445" s="1">
        <f t="shared" si="45"/>
        <v>7</v>
      </c>
      <c r="F1445" s="1" t="str">
        <f>TEXT(SalesDataTable[[#This Row],[Order Date]],"MMM")</f>
        <v>Jul</v>
      </c>
      <c r="G1445" s="6" t="s">
        <v>23</v>
      </c>
      <c r="H1445" s="6" t="s">
        <v>58</v>
      </c>
      <c r="I1445" s="6" t="s">
        <v>36</v>
      </c>
      <c r="J1445" s="6" t="s">
        <v>20</v>
      </c>
      <c r="K1445" s="6" t="s">
        <v>31</v>
      </c>
      <c r="L1445" s="6" t="s">
        <v>32</v>
      </c>
      <c r="M1445" s="11">
        <v>2</v>
      </c>
      <c r="N1445" s="8">
        <v>35.39</v>
      </c>
      <c r="O1445" s="9">
        <v>0.05</v>
      </c>
      <c r="P1445" s="8">
        <v>13.39</v>
      </c>
      <c r="Q1445" s="8">
        <v>67.241</v>
      </c>
      <c r="R1445" s="8">
        <v>26.78</v>
      </c>
      <c r="S1445" s="8">
        <v>40.460999999999999</v>
      </c>
      <c r="T1445" s="10">
        <v>0.60173108668818132</v>
      </c>
      <c r="U1445" s="7"/>
      <c r="V1445" s="10"/>
      <c r="W1445" s="11"/>
      <c r="X1445" s="10"/>
    </row>
    <row r="1446" spans="1:24" ht="15.6">
      <c r="A1446" s="4">
        <v>1504</v>
      </c>
      <c r="B1446" s="5">
        <v>46225</v>
      </c>
      <c r="C1446" s="1">
        <f t="shared" si="44"/>
        <v>2026</v>
      </c>
      <c r="D1446" s="1" t="str">
        <f>"Q" &amp;ROUNDUP(MONTH(SalesDataTable[[#This Row],[Order Date]])/3,0)</f>
        <v>Q3</v>
      </c>
      <c r="E1446" s="1">
        <f t="shared" si="45"/>
        <v>7</v>
      </c>
      <c r="F1446" s="1" t="str">
        <f>TEXT(SalesDataTable[[#This Row],[Order Date]],"MMM")</f>
        <v>Jul</v>
      </c>
      <c r="G1446" s="6" t="s">
        <v>37</v>
      </c>
      <c r="H1446" s="6" t="s">
        <v>38</v>
      </c>
      <c r="I1446" s="6" t="s">
        <v>19</v>
      </c>
      <c r="J1446" s="6" t="s">
        <v>20</v>
      </c>
      <c r="K1446" s="6" t="s">
        <v>26</v>
      </c>
      <c r="L1446" s="6" t="s">
        <v>27</v>
      </c>
      <c r="M1446" s="11">
        <v>5</v>
      </c>
      <c r="N1446" s="8">
        <v>93.35</v>
      </c>
      <c r="O1446" s="9">
        <v>0</v>
      </c>
      <c r="P1446" s="8">
        <v>46.31</v>
      </c>
      <c r="Q1446" s="8">
        <v>466.75</v>
      </c>
      <c r="R1446" s="8">
        <v>231.55</v>
      </c>
      <c r="S1446" s="8">
        <v>235.2</v>
      </c>
      <c r="T1446" s="10">
        <v>0.50391001606855912</v>
      </c>
      <c r="U1446" s="7"/>
      <c r="V1446" s="10"/>
      <c r="W1446" s="11"/>
      <c r="X1446" s="10"/>
    </row>
    <row r="1447" spans="1:24" ht="15.6">
      <c r="A1447" s="4">
        <v>2560</v>
      </c>
      <c r="B1447" s="5">
        <v>46225</v>
      </c>
      <c r="C1447" s="1">
        <f t="shared" si="44"/>
        <v>2026</v>
      </c>
      <c r="D1447" s="1" t="str">
        <f>"Q" &amp;ROUNDUP(MONTH(SalesDataTable[[#This Row],[Order Date]])/3,0)</f>
        <v>Q3</v>
      </c>
      <c r="E1447" s="1">
        <f t="shared" si="45"/>
        <v>7</v>
      </c>
      <c r="F1447" s="1" t="str">
        <f>TEXT(SalesDataTable[[#This Row],[Order Date]],"MMM")</f>
        <v>Jul</v>
      </c>
      <c r="G1447" s="6" t="s">
        <v>23</v>
      </c>
      <c r="H1447" s="6" t="s">
        <v>60</v>
      </c>
      <c r="I1447" s="6" t="s">
        <v>19</v>
      </c>
      <c r="J1447" s="6" t="s">
        <v>20</v>
      </c>
      <c r="K1447" s="6" t="s">
        <v>21</v>
      </c>
      <c r="L1447" s="6" t="s">
        <v>39</v>
      </c>
      <c r="M1447" s="11">
        <v>2</v>
      </c>
      <c r="N1447" s="8">
        <v>51.71</v>
      </c>
      <c r="O1447" s="9">
        <v>0</v>
      </c>
      <c r="P1447" s="8">
        <v>22.75</v>
      </c>
      <c r="Q1447" s="8">
        <v>103.42</v>
      </c>
      <c r="R1447" s="8">
        <v>45.5</v>
      </c>
      <c r="S1447" s="8">
        <v>57.92</v>
      </c>
      <c r="T1447" s="10">
        <v>0.5600464126861342</v>
      </c>
      <c r="U1447" s="7"/>
      <c r="V1447" s="10"/>
      <c r="W1447" s="11"/>
      <c r="X1447" s="10"/>
    </row>
    <row r="1448" spans="1:24" ht="15.6">
      <c r="A1448" s="4">
        <v>2758</v>
      </c>
      <c r="B1448" s="5">
        <v>46225</v>
      </c>
      <c r="C1448" s="1">
        <f t="shared" si="44"/>
        <v>2026</v>
      </c>
      <c r="D1448" s="1" t="str">
        <f>"Q" &amp;ROUNDUP(MONTH(SalesDataTable[[#This Row],[Order Date]])/3,0)</f>
        <v>Q3</v>
      </c>
      <c r="E1448" s="1">
        <f t="shared" si="45"/>
        <v>7</v>
      </c>
      <c r="F1448" s="1" t="str">
        <f>TEXT(SalesDataTable[[#This Row],[Order Date]],"MMM")</f>
        <v>Jul</v>
      </c>
      <c r="G1448" s="6" t="s">
        <v>17</v>
      </c>
      <c r="H1448" s="6" t="s">
        <v>18</v>
      </c>
      <c r="I1448" s="6" t="s">
        <v>19</v>
      </c>
      <c r="J1448" s="6" t="s">
        <v>30</v>
      </c>
      <c r="K1448" s="6" t="s">
        <v>21</v>
      </c>
      <c r="L1448" s="6" t="s">
        <v>43</v>
      </c>
      <c r="M1448" s="11">
        <v>1</v>
      </c>
      <c r="N1448" s="8">
        <v>39.86</v>
      </c>
      <c r="O1448" s="9">
        <v>0</v>
      </c>
      <c r="P1448" s="8">
        <v>16.53</v>
      </c>
      <c r="Q1448" s="8">
        <v>39.86</v>
      </c>
      <c r="R1448" s="8">
        <v>16.53</v>
      </c>
      <c r="S1448" s="8">
        <v>23.33</v>
      </c>
      <c r="T1448" s="10">
        <v>0.58529854490717503</v>
      </c>
      <c r="U1448" s="7"/>
      <c r="V1448" s="10"/>
      <c r="W1448" s="11"/>
      <c r="X1448" s="10"/>
    </row>
    <row r="1449" spans="1:24" ht="15.6">
      <c r="A1449" s="4">
        <v>4030</v>
      </c>
      <c r="B1449" s="5">
        <v>46225</v>
      </c>
      <c r="C1449" s="1">
        <f t="shared" si="44"/>
        <v>2026</v>
      </c>
      <c r="D1449" s="1" t="str">
        <f>"Q" &amp;ROUNDUP(MONTH(SalesDataTable[[#This Row],[Order Date]])/3,0)</f>
        <v>Q3</v>
      </c>
      <c r="E1449" s="1">
        <f t="shared" si="45"/>
        <v>7</v>
      </c>
      <c r="F1449" s="1" t="str">
        <f>TEXT(SalesDataTable[[#This Row],[Order Date]],"MMM")</f>
        <v>Jul</v>
      </c>
      <c r="G1449" s="6" t="s">
        <v>37</v>
      </c>
      <c r="H1449" s="6" t="s">
        <v>50</v>
      </c>
      <c r="I1449" s="6" t="s">
        <v>19</v>
      </c>
      <c r="J1449" s="6" t="s">
        <v>30</v>
      </c>
      <c r="K1449" s="6" t="s">
        <v>40</v>
      </c>
      <c r="L1449" s="6" t="s">
        <v>57</v>
      </c>
      <c r="M1449" s="11">
        <v>2</v>
      </c>
      <c r="N1449" s="8">
        <v>83.71</v>
      </c>
      <c r="O1449" s="9">
        <v>0</v>
      </c>
      <c r="P1449" s="8">
        <v>39.29</v>
      </c>
      <c r="Q1449" s="8">
        <v>167.42</v>
      </c>
      <c r="R1449" s="8">
        <v>78.58</v>
      </c>
      <c r="S1449" s="8">
        <v>88.839999999999989</v>
      </c>
      <c r="T1449" s="10">
        <v>0.53064150041811009</v>
      </c>
      <c r="U1449" s="7"/>
      <c r="V1449" s="10"/>
      <c r="W1449" s="11"/>
      <c r="X1449" s="10"/>
    </row>
    <row r="1450" spans="1:24" ht="15.6">
      <c r="A1450" s="4">
        <v>4337</v>
      </c>
      <c r="B1450" s="5">
        <v>46225</v>
      </c>
      <c r="C1450" s="1">
        <f t="shared" si="44"/>
        <v>2026</v>
      </c>
      <c r="D1450" s="1" t="str">
        <f>"Q" &amp;ROUNDUP(MONTH(SalesDataTable[[#This Row],[Order Date]])/3,0)</f>
        <v>Q3</v>
      </c>
      <c r="E1450" s="1">
        <f t="shared" si="45"/>
        <v>7</v>
      </c>
      <c r="F1450" s="1" t="str">
        <f>TEXT(SalesDataTable[[#This Row],[Order Date]],"MMM")</f>
        <v>Jul</v>
      </c>
      <c r="G1450" s="6" t="s">
        <v>23</v>
      </c>
      <c r="H1450" s="6" t="s">
        <v>66</v>
      </c>
      <c r="I1450" s="6" t="s">
        <v>36</v>
      </c>
      <c r="J1450" s="6" t="s">
        <v>30</v>
      </c>
      <c r="K1450" s="6" t="s">
        <v>31</v>
      </c>
      <c r="L1450" s="6" t="s">
        <v>49</v>
      </c>
      <c r="M1450" s="11">
        <v>1</v>
      </c>
      <c r="N1450" s="8">
        <v>47.62</v>
      </c>
      <c r="O1450" s="9">
        <v>0</v>
      </c>
      <c r="P1450" s="8">
        <v>17.82</v>
      </c>
      <c r="Q1450" s="8">
        <v>47.62</v>
      </c>
      <c r="R1450" s="8">
        <v>17.82</v>
      </c>
      <c r="S1450" s="8">
        <v>29.799999999999997</v>
      </c>
      <c r="T1450" s="10">
        <v>0.62578748425031494</v>
      </c>
      <c r="U1450" s="7"/>
      <c r="V1450" s="10"/>
      <c r="W1450" s="11"/>
      <c r="X1450" s="10"/>
    </row>
    <row r="1451" spans="1:24" ht="15.6">
      <c r="A1451" s="4">
        <v>5129</v>
      </c>
      <c r="B1451" s="5">
        <v>46225</v>
      </c>
      <c r="C1451" s="1">
        <f t="shared" si="44"/>
        <v>2026</v>
      </c>
      <c r="D1451" s="1" t="str">
        <f>"Q" &amp;ROUNDUP(MONTH(SalesDataTable[[#This Row],[Order Date]])/3,0)</f>
        <v>Q3</v>
      </c>
      <c r="E1451" s="1">
        <f t="shared" si="45"/>
        <v>7</v>
      </c>
      <c r="F1451" s="1" t="str">
        <f>TEXT(SalesDataTable[[#This Row],[Order Date]],"MMM")</f>
        <v>Jul</v>
      </c>
      <c r="G1451" s="6" t="s">
        <v>23</v>
      </c>
      <c r="H1451" s="6" t="s">
        <v>60</v>
      </c>
      <c r="I1451" s="6" t="s">
        <v>19</v>
      </c>
      <c r="J1451" s="6" t="s">
        <v>20</v>
      </c>
      <c r="K1451" s="6" t="s">
        <v>21</v>
      </c>
      <c r="L1451" s="6" t="s">
        <v>22</v>
      </c>
      <c r="M1451" s="11">
        <v>1</v>
      </c>
      <c r="N1451" s="8">
        <v>80.05</v>
      </c>
      <c r="O1451" s="9">
        <v>0.05</v>
      </c>
      <c r="P1451" s="8">
        <v>43.81</v>
      </c>
      <c r="Q1451" s="8">
        <v>76.047499999999999</v>
      </c>
      <c r="R1451" s="8">
        <v>43.81</v>
      </c>
      <c r="S1451" s="8">
        <v>32.237499999999997</v>
      </c>
      <c r="T1451" s="10">
        <v>0.42391268615010352</v>
      </c>
      <c r="U1451" s="7"/>
      <c r="V1451" s="10"/>
      <c r="W1451" s="11"/>
      <c r="X1451" s="10"/>
    </row>
    <row r="1452" spans="1:24" ht="15.6">
      <c r="A1452" s="4">
        <v>81</v>
      </c>
      <c r="B1452" s="5">
        <v>46226</v>
      </c>
      <c r="C1452" s="1">
        <f t="shared" si="44"/>
        <v>2026</v>
      </c>
      <c r="D1452" s="1" t="str">
        <f>"Q" &amp;ROUNDUP(MONTH(SalesDataTable[[#This Row],[Order Date]])/3,0)</f>
        <v>Q3</v>
      </c>
      <c r="E1452" s="1">
        <f t="shared" si="45"/>
        <v>7</v>
      </c>
      <c r="F1452" s="1" t="str">
        <f>TEXT(SalesDataTable[[#This Row],[Order Date]],"MMM")</f>
        <v>Jul</v>
      </c>
      <c r="G1452" s="6" t="s">
        <v>37</v>
      </c>
      <c r="H1452" s="6" t="s">
        <v>50</v>
      </c>
      <c r="I1452" s="6" t="s">
        <v>36</v>
      </c>
      <c r="J1452" s="6" t="s">
        <v>20</v>
      </c>
      <c r="K1452" s="6" t="s">
        <v>51</v>
      </c>
      <c r="L1452" s="6" t="s">
        <v>62</v>
      </c>
      <c r="M1452" s="11">
        <v>1</v>
      </c>
      <c r="N1452" s="8">
        <v>51.82</v>
      </c>
      <c r="O1452" s="9">
        <v>0</v>
      </c>
      <c r="P1452" s="8">
        <v>21.43</v>
      </c>
      <c r="Q1452" s="8">
        <v>51.82</v>
      </c>
      <c r="R1452" s="8">
        <v>21.43</v>
      </c>
      <c r="S1452" s="8">
        <v>30.39</v>
      </c>
      <c r="T1452" s="10">
        <v>0.58645310690852959</v>
      </c>
      <c r="U1452" s="7"/>
      <c r="V1452" s="10"/>
      <c r="W1452" s="11"/>
      <c r="X1452" s="10"/>
    </row>
    <row r="1453" spans="1:24" ht="15.6">
      <c r="A1453" s="4">
        <v>493</v>
      </c>
      <c r="B1453" s="5">
        <v>46226</v>
      </c>
      <c r="C1453" s="1">
        <f t="shared" si="44"/>
        <v>2026</v>
      </c>
      <c r="D1453" s="1" t="str">
        <f>"Q" &amp;ROUNDUP(MONTH(SalesDataTable[[#This Row],[Order Date]])/3,0)</f>
        <v>Q3</v>
      </c>
      <c r="E1453" s="1">
        <f t="shared" si="45"/>
        <v>7</v>
      </c>
      <c r="F1453" s="1" t="str">
        <f>TEXT(SalesDataTable[[#This Row],[Order Date]],"MMM")</f>
        <v>Jul</v>
      </c>
      <c r="G1453" s="6" t="s">
        <v>23</v>
      </c>
      <c r="H1453" s="6" t="s">
        <v>58</v>
      </c>
      <c r="I1453" s="6" t="s">
        <v>19</v>
      </c>
      <c r="J1453" s="6" t="s">
        <v>33</v>
      </c>
      <c r="K1453" s="6" t="s">
        <v>31</v>
      </c>
      <c r="L1453" s="6" t="s">
        <v>65</v>
      </c>
      <c r="M1453" s="11">
        <v>4</v>
      </c>
      <c r="N1453" s="8">
        <v>161.28</v>
      </c>
      <c r="O1453" s="9">
        <v>0.15</v>
      </c>
      <c r="P1453" s="8">
        <v>89.2</v>
      </c>
      <c r="Q1453" s="8">
        <v>548.35199999999998</v>
      </c>
      <c r="R1453" s="8">
        <v>356.8</v>
      </c>
      <c r="S1453" s="8">
        <v>191.55199999999996</v>
      </c>
      <c r="T1453" s="10">
        <v>0.3493230625583566</v>
      </c>
      <c r="U1453" s="7"/>
      <c r="V1453" s="10"/>
      <c r="W1453" s="11"/>
      <c r="X1453" s="10"/>
    </row>
    <row r="1454" spans="1:24" ht="15.6">
      <c r="A1454" s="4">
        <v>613</v>
      </c>
      <c r="B1454" s="5">
        <v>46226</v>
      </c>
      <c r="C1454" s="1">
        <f t="shared" si="44"/>
        <v>2026</v>
      </c>
      <c r="D1454" s="1" t="str">
        <f>"Q" &amp;ROUNDUP(MONTH(SalesDataTable[[#This Row],[Order Date]])/3,0)</f>
        <v>Q3</v>
      </c>
      <c r="E1454" s="1">
        <f t="shared" si="45"/>
        <v>7</v>
      </c>
      <c r="F1454" s="1" t="str">
        <f>TEXT(SalesDataTable[[#This Row],[Order Date]],"MMM")</f>
        <v>Jul</v>
      </c>
      <c r="G1454" s="6" t="s">
        <v>17</v>
      </c>
      <c r="H1454" s="6" t="s">
        <v>18</v>
      </c>
      <c r="I1454" s="6" t="s">
        <v>19</v>
      </c>
      <c r="J1454" s="6" t="s">
        <v>30</v>
      </c>
      <c r="K1454" s="6" t="s">
        <v>21</v>
      </c>
      <c r="L1454" s="6" t="s">
        <v>43</v>
      </c>
      <c r="M1454" s="11">
        <v>1</v>
      </c>
      <c r="N1454" s="8">
        <v>39.86</v>
      </c>
      <c r="O1454" s="9">
        <v>0.05</v>
      </c>
      <c r="P1454" s="8">
        <v>16.989999999999998</v>
      </c>
      <c r="Q1454" s="8">
        <v>37.866999999999997</v>
      </c>
      <c r="R1454" s="8">
        <v>16.989999999999998</v>
      </c>
      <c r="S1454" s="8">
        <v>20.876999999999999</v>
      </c>
      <c r="T1454" s="10">
        <v>0.55132437214461139</v>
      </c>
      <c r="U1454" s="7"/>
      <c r="V1454" s="10"/>
      <c r="W1454" s="11"/>
      <c r="X1454" s="10"/>
    </row>
    <row r="1455" spans="1:24" ht="15.6">
      <c r="A1455" s="4">
        <v>958</v>
      </c>
      <c r="B1455" s="5">
        <v>46226</v>
      </c>
      <c r="C1455" s="1">
        <f t="shared" si="44"/>
        <v>2026</v>
      </c>
      <c r="D1455" s="1" t="str">
        <f>"Q" &amp;ROUNDUP(MONTH(SalesDataTable[[#This Row],[Order Date]])/3,0)</f>
        <v>Q3</v>
      </c>
      <c r="E1455" s="1">
        <f t="shared" si="45"/>
        <v>7</v>
      </c>
      <c r="F1455" s="1" t="str">
        <f>TEXT(SalesDataTable[[#This Row],[Order Date]],"MMM")</f>
        <v>Jul</v>
      </c>
      <c r="G1455" s="6" t="s">
        <v>37</v>
      </c>
      <c r="H1455" s="6" t="s">
        <v>50</v>
      </c>
      <c r="I1455" s="6" t="s">
        <v>45</v>
      </c>
      <c r="J1455" s="6" t="s">
        <v>30</v>
      </c>
      <c r="K1455" s="6" t="s">
        <v>21</v>
      </c>
      <c r="L1455" s="6" t="s">
        <v>47</v>
      </c>
      <c r="M1455" s="11">
        <v>6</v>
      </c>
      <c r="N1455" s="8">
        <v>102.96</v>
      </c>
      <c r="O1455" s="9">
        <v>0.05</v>
      </c>
      <c r="P1455" s="8">
        <v>51.74</v>
      </c>
      <c r="Q1455" s="8">
        <v>586.87199999999996</v>
      </c>
      <c r="R1455" s="8">
        <v>310.44</v>
      </c>
      <c r="S1455" s="8">
        <v>276.43199999999996</v>
      </c>
      <c r="T1455" s="10">
        <v>0.47102604997341835</v>
      </c>
      <c r="U1455" s="7"/>
      <c r="V1455" s="10"/>
      <c r="W1455" s="11"/>
      <c r="X1455" s="10"/>
    </row>
    <row r="1456" spans="1:24" ht="15.6">
      <c r="A1456" s="4">
        <v>1270</v>
      </c>
      <c r="B1456" s="5">
        <v>46226</v>
      </c>
      <c r="C1456" s="1">
        <f t="shared" si="44"/>
        <v>2026</v>
      </c>
      <c r="D1456" s="1" t="str">
        <f>"Q" &amp;ROUNDUP(MONTH(SalesDataTable[[#This Row],[Order Date]])/3,0)</f>
        <v>Q3</v>
      </c>
      <c r="E1456" s="1">
        <f t="shared" si="45"/>
        <v>7</v>
      </c>
      <c r="F1456" s="1" t="str">
        <f>TEXT(SalesDataTable[[#This Row],[Order Date]],"MMM")</f>
        <v>Jul</v>
      </c>
      <c r="G1456" s="6" t="s">
        <v>23</v>
      </c>
      <c r="H1456" s="6" t="s">
        <v>60</v>
      </c>
      <c r="I1456" s="6" t="s">
        <v>45</v>
      </c>
      <c r="J1456" s="6" t="s">
        <v>20</v>
      </c>
      <c r="K1456" s="6" t="s">
        <v>26</v>
      </c>
      <c r="L1456" s="6" t="s">
        <v>27</v>
      </c>
      <c r="M1456" s="11">
        <v>1</v>
      </c>
      <c r="N1456" s="8">
        <v>94.04</v>
      </c>
      <c r="O1456" s="9">
        <v>0</v>
      </c>
      <c r="P1456" s="8">
        <v>44.88</v>
      </c>
      <c r="Q1456" s="8">
        <v>94.04</v>
      </c>
      <c r="R1456" s="8">
        <v>44.88</v>
      </c>
      <c r="S1456" s="8">
        <v>49.160000000000004</v>
      </c>
      <c r="T1456" s="10">
        <v>0.52275627392598889</v>
      </c>
      <c r="U1456" s="7"/>
      <c r="V1456" s="10"/>
      <c r="W1456" s="11"/>
      <c r="X1456" s="10"/>
    </row>
    <row r="1457" spans="1:24" ht="15.6">
      <c r="A1457" s="4">
        <v>1513</v>
      </c>
      <c r="B1457" s="5">
        <v>46226</v>
      </c>
      <c r="C1457" s="1">
        <f t="shared" si="44"/>
        <v>2026</v>
      </c>
      <c r="D1457" s="1" t="str">
        <f>"Q" &amp;ROUNDUP(MONTH(SalesDataTable[[#This Row],[Order Date]])/3,0)</f>
        <v>Q3</v>
      </c>
      <c r="E1457" s="1">
        <f t="shared" si="45"/>
        <v>7</v>
      </c>
      <c r="F1457" s="1" t="str">
        <f>TEXT(SalesDataTable[[#This Row],[Order Date]],"MMM")</f>
        <v>Jul</v>
      </c>
      <c r="G1457" s="6" t="s">
        <v>37</v>
      </c>
      <c r="H1457" s="6" t="s">
        <v>50</v>
      </c>
      <c r="I1457" s="6" t="s">
        <v>19</v>
      </c>
      <c r="J1457" s="6" t="s">
        <v>30</v>
      </c>
      <c r="K1457" s="6" t="s">
        <v>26</v>
      </c>
      <c r="L1457" s="6" t="s">
        <v>63</v>
      </c>
      <c r="M1457" s="11">
        <v>2</v>
      </c>
      <c r="N1457" s="8">
        <v>70.790000000000006</v>
      </c>
      <c r="O1457" s="9">
        <v>0</v>
      </c>
      <c r="P1457" s="8">
        <v>32.44</v>
      </c>
      <c r="Q1457" s="8">
        <v>141.58000000000001</v>
      </c>
      <c r="R1457" s="8">
        <v>64.88</v>
      </c>
      <c r="S1457" s="8">
        <v>76.700000000000017</v>
      </c>
      <c r="T1457" s="10">
        <v>0.541743184065546</v>
      </c>
      <c r="U1457" s="7"/>
      <c r="V1457" s="10"/>
      <c r="W1457" s="11"/>
      <c r="X1457" s="10"/>
    </row>
    <row r="1458" spans="1:24" ht="15.6">
      <c r="A1458" s="4">
        <v>2009</v>
      </c>
      <c r="B1458" s="5">
        <v>46226</v>
      </c>
      <c r="C1458" s="1">
        <f t="shared" si="44"/>
        <v>2026</v>
      </c>
      <c r="D1458" s="1" t="str">
        <f>"Q" &amp;ROUNDUP(MONTH(SalesDataTable[[#This Row],[Order Date]])/3,0)</f>
        <v>Q3</v>
      </c>
      <c r="E1458" s="1">
        <f t="shared" si="45"/>
        <v>7</v>
      </c>
      <c r="F1458" s="1" t="str">
        <f>TEXT(SalesDataTable[[#This Row],[Order Date]],"MMM")</f>
        <v>Jul</v>
      </c>
      <c r="G1458" s="6" t="s">
        <v>28</v>
      </c>
      <c r="H1458" s="6" t="s">
        <v>56</v>
      </c>
      <c r="I1458" s="6" t="s">
        <v>19</v>
      </c>
      <c r="J1458" s="6" t="s">
        <v>30</v>
      </c>
      <c r="K1458" s="6" t="s">
        <v>31</v>
      </c>
      <c r="L1458" s="6" t="s">
        <v>49</v>
      </c>
      <c r="M1458" s="11">
        <v>2</v>
      </c>
      <c r="N1458" s="8">
        <v>46.41</v>
      </c>
      <c r="O1458" s="9">
        <v>0</v>
      </c>
      <c r="P1458" s="8">
        <v>18.600000000000001</v>
      </c>
      <c r="Q1458" s="8">
        <v>92.82</v>
      </c>
      <c r="R1458" s="8">
        <v>37.200000000000003</v>
      </c>
      <c r="S1458" s="8">
        <v>55.61999999999999</v>
      </c>
      <c r="T1458" s="10">
        <v>0.59922430510665803</v>
      </c>
      <c r="U1458" s="7"/>
      <c r="V1458" s="10"/>
      <c r="W1458" s="11"/>
      <c r="X1458" s="10"/>
    </row>
    <row r="1459" spans="1:24" ht="15.6">
      <c r="A1459" s="4">
        <v>2838</v>
      </c>
      <c r="B1459" s="5">
        <v>46226</v>
      </c>
      <c r="C1459" s="1">
        <f t="shared" si="44"/>
        <v>2026</v>
      </c>
      <c r="D1459" s="1" t="str">
        <f>"Q" &amp;ROUNDUP(MONTH(SalesDataTable[[#This Row],[Order Date]])/3,0)</f>
        <v>Q3</v>
      </c>
      <c r="E1459" s="1">
        <f t="shared" si="45"/>
        <v>7</v>
      </c>
      <c r="F1459" s="1" t="str">
        <f>TEXT(SalesDataTable[[#This Row],[Order Date]],"MMM")</f>
        <v>Jul</v>
      </c>
      <c r="G1459" s="6" t="s">
        <v>37</v>
      </c>
      <c r="H1459" s="6" t="s">
        <v>64</v>
      </c>
      <c r="I1459" s="6" t="s">
        <v>45</v>
      </c>
      <c r="J1459" s="6" t="s">
        <v>30</v>
      </c>
      <c r="K1459" s="6" t="s">
        <v>26</v>
      </c>
      <c r="L1459" s="6" t="s">
        <v>63</v>
      </c>
      <c r="M1459" s="11">
        <v>1</v>
      </c>
      <c r="N1459" s="8">
        <v>69.75</v>
      </c>
      <c r="O1459" s="9">
        <v>0</v>
      </c>
      <c r="P1459" s="8">
        <v>33.299999999999997</v>
      </c>
      <c r="Q1459" s="8">
        <v>69.75</v>
      </c>
      <c r="R1459" s="8">
        <v>33.299999999999997</v>
      </c>
      <c r="S1459" s="8">
        <v>36.450000000000003</v>
      </c>
      <c r="T1459" s="10">
        <v>0.52258064516129032</v>
      </c>
      <c r="U1459" s="7"/>
      <c r="V1459" s="10"/>
      <c r="W1459" s="11"/>
      <c r="X1459" s="10"/>
    </row>
    <row r="1460" spans="1:24" ht="15.6">
      <c r="A1460" s="4">
        <v>3730</v>
      </c>
      <c r="B1460" s="5">
        <v>46226</v>
      </c>
      <c r="C1460" s="1">
        <f t="shared" si="44"/>
        <v>2026</v>
      </c>
      <c r="D1460" s="1" t="str">
        <f>"Q" &amp;ROUNDUP(MONTH(SalesDataTable[[#This Row],[Order Date]])/3,0)</f>
        <v>Q3</v>
      </c>
      <c r="E1460" s="1">
        <f t="shared" si="45"/>
        <v>7</v>
      </c>
      <c r="F1460" s="1" t="str">
        <f>TEXT(SalesDataTable[[#This Row],[Order Date]],"MMM")</f>
        <v>Jul</v>
      </c>
      <c r="G1460" s="6" t="s">
        <v>17</v>
      </c>
      <c r="H1460" s="6" t="s">
        <v>67</v>
      </c>
      <c r="I1460" s="6" t="s">
        <v>36</v>
      </c>
      <c r="J1460" s="6" t="s">
        <v>33</v>
      </c>
      <c r="K1460" s="6" t="s">
        <v>21</v>
      </c>
      <c r="L1460" s="6" t="s">
        <v>43</v>
      </c>
      <c r="M1460" s="11">
        <v>3</v>
      </c>
      <c r="N1460" s="8">
        <v>40.81</v>
      </c>
      <c r="O1460" s="9">
        <v>0</v>
      </c>
      <c r="P1460" s="8">
        <v>16.86</v>
      </c>
      <c r="Q1460" s="8">
        <v>122.43</v>
      </c>
      <c r="R1460" s="8">
        <v>50.58</v>
      </c>
      <c r="S1460" s="8">
        <v>71.850000000000009</v>
      </c>
      <c r="T1460" s="10">
        <v>0.58686596422445481</v>
      </c>
      <c r="U1460" s="7"/>
      <c r="V1460" s="10"/>
      <c r="W1460" s="11"/>
      <c r="X1460" s="10"/>
    </row>
    <row r="1461" spans="1:24" ht="15.6">
      <c r="A1461" s="4">
        <v>4287</v>
      </c>
      <c r="B1461" s="5">
        <v>46226</v>
      </c>
      <c r="C1461" s="1">
        <f t="shared" si="44"/>
        <v>2026</v>
      </c>
      <c r="D1461" s="1" t="str">
        <f>"Q" &amp;ROUNDUP(MONTH(SalesDataTable[[#This Row],[Order Date]])/3,0)</f>
        <v>Q3</v>
      </c>
      <c r="E1461" s="1">
        <f t="shared" si="45"/>
        <v>7</v>
      </c>
      <c r="F1461" s="1" t="str">
        <f>TEXT(SalesDataTable[[#This Row],[Order Date]],"MMM")</f>
        <v>Jul</v>
      </c>
      <c r="G1461" s="6" t="s">
        <v>37</v>
      </c>
      <c r="H1461" s="6" t="s">
        <v>50</v>
      </c>
      <c r="I1461" s="6" t="s">
        <v>45</v>
      </c>
      <c r="J1461" s="6" t="s">
        <v>20</v>
      </c>
      <c r="K1461" s="6" t="s">
        <v>26</v>
      </c>
      <c r="L1461" s="6" t="s">
        <v>54</v>
      </c>
      <c r="M1461" s="11">
        <v>5</v>
      </c>
      <c r="N1461" s="8">
        <v>156.69</v>
      </c>
      <c r="O1461" s="9">
        <v>0</v>
      </c>
      <c r="P1461" s="8">
        <v>80.489999999999995</v>
      </c>
      <c r="Q1461" s="8">
        <v>783.45</v>
      </c>
      <c r="R1461" s="8">
        <v>402.45</v>
      </c>
      <c r="S1461" s="8">
        <v>381.00000000000006</v>
      </c>
      <c r="T1461" s="10">
        <v>0.48631054949262881</v>
      </c>
      <c r="U1461" s="7"/>
      <c r="V1461" s="10"/>
      <c r="W1461" s="11"/>
      <c r="X1461" s="10"/>
    </row>
    <row r="1462" spans="1:24" ht="15.6">
      <c r="A1462" s="4">
        <v>4297</v>
      </c>
      <c r="B1462" s="5">
        <v>46226</v>
      </c>
      <c r="C1462" s="1">
        <f t="shared" si="44"/>
        <v>2026</v>
      </c>
      <c r="D1462" s="1" t="str">
        <f>"Q" &amp;ROUNDUP(MONTH(SalesDataTable[[#This Row],[Order Date]])/3,0)</f>
        <v>Q3</v>
      </c>
      <c r="E1462" s="1">
        <f t="shared" si="45"/>
        <v>7</v>
      </c>
      <c r="F1462" s="1" t="str">
        <f>TEXT(SalesDataTable[[#This Row],[Order Date]],"MMM")</f>
        <v>Jul</v>
      </c>
      <c r="G1462" s="6" t="s">
        <v>23</v>
      </c>
      <c r="H1462" s="6" t="s">
        <v>44</v>
      </c>
      <c r="I1462" s="6" t="s">
        <v>45</v>
      </c>
      <c r="J1462" s="6" t="s">
        <v>20</v>
      </c>
      <c r="K1462" s="6" t="s">
        <v>31</v>
      </c>
      <c r="L1462" s="6" t="s">
        <v>65</v>
      </c>
      <c r="M1462" s="11">
        <v>1</v>
      </c>
      <c r="N1462" s="8">
        <v>168.59</v>
      </c>
      <c r="O1462" s="9">
        <v>0.1</v>
      </c>
      <c r="P1462" s="8">
        <v>88.8</v>
      </c>
      <c r="Q1462" s="8">
        <v>151.73099999999999</v>
      </c>
      <c r="R1462" s="8">
        <v>88.8</v>
      </c>
      <c r="S1462" s="8">
        <v>62.930999999999997</v>
      </c>
      <c r="T1462" s="10">
        <v>0.41475374181940405</v>
      </c>
      <c r="U1462" s="7"/>
      <c r="V1462" s="10"/>
      <c r="W1462" s="11"/>
      <c r="X1462" s="10"/>
    </row>
    <row r="1463" spans="1:24" ht="15.6">
      <c r="A1463" s="4">
        <v>5118</v>
      </c>
      <c r="B1463" s="5">
        <v>46226</v>
      </c>
      <c r="C1463" s="1">
        <f t="shared" si="44"/>
        <v>2026</v>
      </c>
      <c r="D1463" s="1" t="str">
        <f>"Q" &amp;ROUNDUP(MONTH(SalesDataTable[[#This Row],[Order Date]])/3,0)</f>
        <v>Q3</v>
      </c>
      <c r="E1463" s="1">
        <f t="shared" si="45"/>
        <v>7</v>
      </c>
      <c r="F1463" s="1" t="str">
        <f>TEXT(SalesDataTable[[#This Row],[Order Date]],"MMM")</f>
        <v>Jul</v>
      </c>
      <c r="G1463" s="6" t="s">
        <v>23</v>
      </c>
      <c r="H1463" s="6" t="s">
        <v>60</v>
      </c>
      <c r="I1463" s="6" t="s">
        <v>19</v>
      </c>
      <c r="J1463" s="6" t="s">
        <v>33</v>
      </c>
      <c r="K1463" s="6" t="s">
        <v>31</v>
      </c>
      <c r="L1463" s="6" t="s">
        <v>32</v>
      </c>
      <c r="M1463" s="11">
        <v>5</v>
      </c>
      <c r="N1463" s="8">
        <v>36.880000000000003</v>
      </c>
      <c r="O1463" s="9">
        <v>0.1</v>
      </c>
      <c r="P1463" s="8">
        <v>13.76</v>
      </c>
      <c r="Q1463" s="8">
        <v>165.96</v>
      </c>
      <c r="R1463" s="8">
        <v>68.8</v>
      </c>
      <c r="S1463" s="8">
        <v>97.160000000000011</v>
      </c>
      <c r="T1463" s="10">
        <v>0.58544227524704751</v>
      </c>
      <c r="U1463" s="7"/>
      <c r="V1463" s="10"/>
      <c r="W1463" s="11"/>
      <c r="X1463" s="10"/>
    </row>
    <row r="1464" spans="1:24" ht="15.6">
      <c r="A1464" s="4">
        <v>363</v>
      </c>
      <c r="B1464" s="5">
        <v>46227</v>
      </c>
      <c r="C1464" s="1">
        <f t="shared" si="44"/>
        <v>2026</v>
      </c>
      <c r="D1464" s="1" t="str">
        <f>"Q" &amp;ROUNDUP(MONTH(SalesDataTable[[#This Row],[Order Date]])/3,0)</f>
        <v>Q3</v>
      </c>
      <c r="E1464" s="1">
        <f t="shared" si="45"/>
        <v>7</v>
      </c>
      <c r="F1464" s="1" t="str">
        <f>TEXT(SalesDataTable[[#This Row],[Order Date]],"MMM")</f>
        <v>Jul</v>
      </c>
      <c r="G1464" s="6" t="s">
        <v>17</v>
      </c>
      <c r="H1464" s="6" t="s">
        <v>18</v>
      </c>
      <c r="I1464" s="6" t="s">
        <v>25</v>
      </c>
      <c r="J1464" s="6" t="s">
        <v>33</v>
      </c>
      <c r="K1464" s="6" t="s">
        <v>31</v>
      </c>
      <c r="L1464" s="6" t="s">
        <v>61</v>
      </c>
      <c r="M1464" s="11">
        <v>8</v>
      </c>
      <c r="N1464" s="8">
        <v>136.13</v>
      </c>
      <c r="O1464" s="9">
        <v>0.1</v>
      </c>
      <c r="P1464" s="8">
        <v>66.55</v>
      </c>
      <c r="Q1464" s="8">
        <v>980.13599999999997</v>
      </c>
      <c r="R1464" s="8">
        <v>532.4</v>
      </c>
      <c r="S1464" s="8">
        <v>447.73599999999999</v>
      </c>
      <c r="T1464" s="10">
        <v>0.45681007533648393</v>
      </c>
      <c r="U1464" s="7"/>
      <c r="V1464" s="10"/>
      <c r="W1464" s="11"/>
      <c r="X1464" s="10"/>
    </row>
    <row r="1465" spans="1:24" ht="15.6">
      <c r="A1465" s="4">
        <v>4243</v>
      </c>
      <c r="B1465" s="5">
        <v>46227</v>
      </c>
      <c r="C1465" s="1">
        <f t="shared" si="44"/>
        <v>2026</v>
      </c>
      <c r="D1465" s="1" t="str">
        <f>"Q" &amp;ROUNDUP(MONTH(SalesDataTable[[#This Row],[Order Date]])/3,0)</f>
        <v>Q3</v>
      </c>
      <c r="E1465" s="1">
        <f t="shared" si="45"/>
        <v>7</v>
      </c>
      <c r="F1465" s="1" t="str">
        <f>TEXT(SalesDataTable[[#This Row],[Order Date]],"MMM")</f>
        <v>Jul</v>
      </c>
      <c r="G1465" s="6" t="s">
        <v>23</v>
      </c>
      <c r="H1465" s="6" t="s">
        <v>66</v>
      </c>
      <c r="I1465" s="6" t="s">
        <v>45</v>
      </c>
      <c r="J1465" s="6" t="s">
        <v>20</v>
      </c>
      <c r="K1465" s="6" t="s">
        <v>21</v>
      </c>
      <c r="L1465" s="6" t="s">
        <v>43</v>
      </c>
      <c r="M1465" s="11">
        <v>2</v>
      </c>
      <c r="N1465" s="8">
        <v>40.479999999999997</v>
      </c>
      <c r="O1465" s="9">
        <v>0.05</v>
      </c>
      <c r="P1465" s="8">
        <v>16.93</v>
      </c>
      <c r="Q1465" s="8">
        <v>76.911999999999992</v>
      </c>
      <c r="R1465" s="8">
        <v>33.86</v>
      </c>
      <c r="S1465" s="8">
        <v>43.051999999999992</v>
      </c>
      <c r="T1465" s="10">
        <v>0.5597566049511129</v>
      </c>
      <c r="U1465" s="7"/>
      <c r="V1465" s="10"/>
      <c r="W1465" s="11"/>
      <c r="X1465" s="10"/>
    </row>
    <row r="1466" spans="1:24" ht="15.6">
      <c r="A1466" s="4">
        <v>4348</v>
      </c>
      <c r="B1466" s="5">
        <v>46227</v>
      </c>
      <c r="C1466" s="1">
        <f t="shared" si="44"/>
        <v>2026</v>
      </c>
      <c r="D1466" s="1" t="str">
        <f>"Q" &amp;ROUNDUP(MONTH(SalesDataTable[[#This Row],[Order Date]])/3,0)</f>
        <v>Q3</v>
      </c>
      <c r="E1466" s="1">
        <f t="shared" si="45"/>
        <v>7</v>
      </c>
      <c r="F1466" s="1" t="str">
        <f>TEXT(SalesDataTable[[#This Row],[Order Date]],"MMM")</f>
        <v>Jul</v>
      </c>
      <c r="G1466" s="6" t="s">
        <v>17</v>
      </c>
      <c r="H1466" s="6" t="s">
        <v>18</v>
      </c>
      <c r="I1466" s="6" t="s">
        <v>19</v>
      </c>
      <c r="J1466" s="6" t="s">
        <v>30</v>
      </c>
      <c r="K1466" s="6" t="s">
        <v>21</v>
      </c>
      <c r="L1466" s="6" t="s">
        <v>39</v>
      </c>
      <c r="M1466" s="11">
        <v>4</v>
      </c>
      <c r="N1466" s="8">
        <v>50.09</v>
      </c>
      <c r="O1466" s="9">
        <v>0</v>
      </c>
      <c r="P1466" s="8">
        <v>22.11</v>
      </c>
      <c r="Q1466" s="8">
        <v>200.36</v>
      </c>
      <c r="R1466" s="8">
        <v>88.44</v>
      </c>
      <c r="S1466" s="8">
        <v>111.92000000000002</v>
      </c>
      <c r="T1466" s="10">
        <v>0.55859452984627678</v>
      </c>
      <c r="U1466" s="7"/>
      <c r="V1466" s="10"/>
      <c r="W1466" s="11"/>
      <c r="X1466" s="10"/>
    </row>
    <row r="1467" spans="1:24" ht="15.6">
      <c r="A1467" s="4">
        <v>4405</v>
      </c>
      <c r="B1467" s="5">
        <v>46227</v>
      </c>
      <c r="C1467" s="1">
        <f t="shared" si="44"/>
        <v>2026</v>
      </c>
      <c r="D1467" s="1" t="str">
        <f>"Q" &amp;ROUNDUP(MONTH(SalesDataTable[[#This Row],[Order Date]])/3,0)</f>
        <v>Q3</v>
      </c>
      <c r="E1467" s="1">
        <f t="shared" si="45"/>
        <v>7</v>
      </c>
      <c r="F1467" s="1" t="str">
        <f>TEXT(SalesDataTable[[#This Row],[Order Date]],"MMM")</f>
        <v>Jul</v>
      </c>
      <c r="G1467" s="6" t="s">
        <v>37</v>
      </c>
      <c r="H1467" s="6" t="s">
        <v>50</v>
      </c>
      <c r="I1467" s="6" t="s">
        <v>19</v>
      </c>
      <c r="J1467" s="6" t="s">
        <v>20</v>
      </c>
      <c r="K1467" s="6" t="s">
        <v>26</v>
      </c>
      <c r="L1467" s="6" t="s">
        <v>54</v>
      </c>
      <c r="M1467" s="11">
        <v>1</v>
      </c>
      <c r="N1467" s="8">
        <v>156.54</v>
      </c>
      <c r="O1467" s="9">
        <v>0.1</v>
      </c>
      <c r="P1467" s="8">
        <v>77.38</v>
      </c>
      <c r="Q1467" s="8">
        <v>140.886</v>
      </c>
      <c r="R1467" s="8">
        <v>77.38</v>
      </c>
      <c r="S1467" s="8">
        <v>63.506</v>
      </c>
      <c r="T1467" s="10">
        <v>0.4507616086765186</v>
      </c>
      <c r="U1467" s="7"/>
      <c r="V1467" s="10"/>
      <c r="W1467" s="11"/>
      <c r="X1467" s="10"/>
    </row>
    <row r="1468" spans="1:24" ht="15.6">
      <c r="A1468" s="4">
        <v>4857</v>
      </c>
      <c r="B1468" s="5">
        <v>46227</v>
      </c>
      <c r="C1468" s="1">
        <f t="shared" si="44"/>
        <v>2026</v>
      </c>
      <c r="D1468" s="1" t="str">
        <f>"Q" &amp;ROUNDUP(MONTH(SalesDataTable[[#This Row],[Order Date]])/3,0)</f>
        <v>Q3</v>
      </c>
      <c r="E1468" s="1">
        <f t="shared" si="45"/>
        <v>7</v>
      </c>
      <c r="F1468" s="1" t="str">
        <f>TEXT(SalesDataTable[[#This Row],[Order Date]],"MMM")</f>
        <v>Jul</v>
      </c>
      <c r="G1468" s="6" t="s">
        <v>23</v>
      </c>
      <c r="H1468" s="6" t="s">
        <v>44</v>
      </c>
      <c r="I1468" s="6" t="s">
        <v>36</v>
      </c>
      <c r="J1468" s="6" t="s">
        <v>20</v>
      </c>
      <c r="K1468" s="6" t="s">
        <v>26</v>
      </c>
      <c r="L1468" s="6" t="s">
        <v>54</v>
      </c>
      <c r="M1468" s="11">
        <v>1</v>
      </c>
      <c r="N1468" s="8">
        <v>152.1</v>
      </c>
      <c r="O1468" s="9">
        <v>0.1</v>
      </c>
      <c r="P1468" s="8">
        <v>80.459999999999994</v>
      </c>
      <c r="Q1468" s="8">
        <v>136.88999999999999</v>
      </c>
      <c r="R1468" s="8">
        <v>80.459999999999994</v>
      </c>
      <c r="S1468" s="8">
        <v>56.429999999999993</v>
      </c>
      <c r="T1468" s="10">
        <v>0.41222879684418146</v>
      </c>
      <c r="U1468" s="7"/>
      <c r="V1468" s="10"/>
      <c r="W1468" s="11"/>
      <c r="X1468" s="10"/>
    </row>
    <row r="1469" spans="1:24" ht="15.6">
      <c r="A1469" s="4">
        <v>87</v>
      </c>
      <c r="B1469" s="5">
        <v>46228</v>
      </c>
      <c r="C1469" s="1">
        <f t="shared" si="44"/>
        <v>2026</v>
      </c>
      <c r="D1469" s="1" t="str">
        <f>"Q" &amp;ROUNDUP(MONTH(SalesDataTable[[#This Row],[Order Date]])/3,0)</f>
        <v>Q3</v>
      </c>
      <c r="E1469" s="1">
        <f t="shared" si="45"/>
        <v>7</v>
      </c>
      <c r="F1469" s="1" t="str">
        <f>TEXT(SalesDataTable[[#This Row],[Order Date]],"MMM")</f>
        <v>Jul</v>
      </c>
      <c r="G1469" s="6" t="s">
        <v>23</v>
      </c>
      <c r="H1469" s="6" t="s">
        <v>58</v>
      </c>
      <c r="I1469" s="6" t="s">
        <v>19</v>
      </c>
      <c r="J1469" s="6" t="s">
        <v>20</v>
      </c>
      <c r="K1469" s="6" t="s">
        <v>26</v>
      </c>
      <c r="L1469" s="6" t="s">
        <v>54</v>
      </c>
      <c r="M1469" s="11">
        <v>1</v>
      </c>
      <c r="N1469" s="8">
        <v>155.35</v>
      </c>
      <c r="O1469" s="9">
        <v>0</v>
      </c>
      <c r="P1469" s="8">
        <v>80.47</v>
      </c>
      <c r="Q1469" s="8">
        <v>155.35</v>
      </c>
      <c r="R1469" s="8">
        <v>80.47</v>
      </c>
      <c r="S1469" s="8">
        <v>74.88</v>
      </c>
      <c r="T1469" s="10">
        <v>0.48200836820083681</v>
      </c>
      <c r="U1469" s="7"/>
      <c r="V1469" s="10"/>
      <c r="W1469" s="11"/>
      <c r="X1469" s="10"/>
    </row>
    <row r="1470" spans="1:24" ht="15.6">
      <c r="A1470" s="4">
        <v>315</v>
      </c>
      <c r="B1470" s="5">
        <v>46228</v>
      </c>
      <c r="C1470" s="1">
        <f t="shared" si="44"/>
        <v>2026</v>
      </c>
      <c r="D1470" s="1" t="str">
        <f>"Q" &amp;ROUNDUP(MONTH(SalesDataTable[[#This Row],[Order Date]])/3,0)</f>
        <v>Q3</v>
      </c>
      <c r="E1470" s="1">
        <f t="shared" si="45"/>
        <v>7</v>
      </c>
      <c r="F1470" s="1" t="str">
        <f>TEXT(SalesDataTable[[#This Row],[Order Date]],"MMM")</f>
        <v>Jul</v>
      </c>
      <c r="G1470" s="6" t="s">
        <v>28</v>
      </c>
      <c r="H1470" s="6" t="s">
        <v>35</v>
      </c>
      <c r="I1470" s="6" t="s">
        <v>45</v>
      </c>
      <c r="J1470" s="6" t="s">
        <v>30</v>
      </c>
      <c r="K1470" s="6" t="s">
        <v>21</v>
      </c>
      <c r="L1470" s="6" t="s">
        <v>22</v>
      </c>
      <c r="M1470" s="11">
        <v>1</v>
      </c>
      <c r="N1470" s="8">
        <v>81.13</v>
      </c>
      <c r="O1470" s="9">
        <v>0.05</v>
      </c>
      <c r="P1470" s="8">
        <v>42.41</v>
      </c>
      <c r="Q1470" s="8">
        <v>77.073499999999996</v>
      </c>
      <c r="R1470" s="8">
        <v>42.41</v>
      </c>
      <c r="S1470" s="8">
        <v>34.663499999999999</v>
      </c>
      <c r="T1470" s="10">
        <v>0.44974602165465433</v>
      </c>
      <c r="U1470" s="7"/>
      <c r="V1470" s="10"/>
      <c r="W1470" s="11"/>
      <c r="X1470" s="10"/>
    </row>
    <row r="1471" spans="1:24" ht="15.6">
      <c r="A1471" s="4">
        <v>970</v>
      </c>
      <c r="B1471" s="5">
        <v>46228</v>
      </c>
      <c r="C1471" s="1">
        <f t="shared" si="44"/>
        <v>2026</v>
      </c>
      <c r="D1471" s="1" t="str">
        <f>"Q" &amp;ROUNDUP(MONTH(SalesDataTable[[#This Row],[Order Date]])/3,0)</f>
        <v>Q3</v>
      </c>
      <c r="E1471" s="1">
        <f t="shared" si="45"/>
        <v>7</v>
      </c>
      <c r="F1471" s="1" t="str">
        <f>TEXT(SalesDataTable[[#This Row],[Order Date]],"MMM")</f>
        <v>Jul</v>
      </c>
      <c r="G1471" s="6" t="s">
        <v>23</v>
      </c>
      <c r="H1471" s="6" t="s">
        <v>58</v>
      </c>
      <c r="I1471" s="6" t="s">
        <v>19</v>
      </c>
      <c r="J1471" s="6" t="s">
        <v>30</v>
      </c>
      <c r="K1471" s="6" t="s">
        <v>26</v>
      </c>
      <c r="L1471" s="6" t="s">
        <v>34</v>
      </c>
      <c r="M1471" s="11">
        <v>1</v>
      </c>
      <c r="N1471" s="8">
        <v>145.87</v>
      </c>
      <c r="O1471" s="9">
        <v>0</v>
      </c>
      <c r="P1471" s="8">
        <v>81.430000000000007</v>
      </c>
      <c r="Q1471" s="8">
        <v>145.87</v>
      </c>
      <c r="R1471" s="8">
        <v>81.430000000000007</v>
      </c>
      <c r="S1471" s="8">
        <v>64.44</v>
      </c>
      <c r="T1471" s="10">
        <v>0.44176321382052508</v>
      </c>
      <c r="U1471" s="7"/>
      <c r="V1471" s="10"/>
      <c r="W1471" s="11"/>
      <c r="X1471" s="10"/>
    </row>
    <row r="1472" spans="1:24" ht="15.6">
      <c r="A1472" s="4">
        <v>1891</v>
      </c>
      <c r="B1472" s="5">
        <v>46228</v>
      </c>
      <c r="C1472" s="1">
        <f t="shared" si="44"/>
        <v>2026</v>
      </c>
      <c r="D1472" s="1" t="str">
        <f>"Q" &amp;ROUNDUP(MONTH(SalesDataTable[[#This Row],[Order Date]])/3,0)</f>
        <v>Q3</v>
      </c>
      <c r="E1472" s="1">
        <f t="shared" si="45"/>
        <v>7</v>
      </c>
      <c r="F1472" s="1" t="str">
        <f>TEXT(SalesDataTable[[#This Row],[Order Date]],"MMM")</f>
        <v>Jul</v>
      </c>
      <c r="G1472" s="6" t="s">
        <v>23</v>
      </c>
      <c r="H1472" s="6" t="s">
        <v>60</v>
      </c>
      <c r="I1472" s="6" t="s">
        <v>19</v>
      </c>
      <c r="J1472" s="6" t="s">
        <v>30</v>
      </c>
      <c r="K1472" s="6" t="s">
        <v>26</v>
      </c>
      <c r="L1472" s="6" t="s">
        <v>54</v>
      </c>
      <c r="M1472" s="11">
        <v>6</v>
      </c>
      <c r="N1472" s="8">
        <v>151.88999999999999</v>
      </c>
      <c r="O1472" s="9">
        <v>0.15</v>
      </c>
      <c r="P1472" s="8">
        <v>76.83</v>
      </c>
      <c r="Q1472" s="8">
        <v>774.6389999999999</v>
      </c>
      <c r="R1472" s="8">
        <v>460.98</v>
      </c>
      <c r="S1472" s="8">
        <v>313.65899999999988</v>
      </c>
      <c r="T1472" s="10">
        <v>0.40490989996630677</v>
      </c>
      <c r="U1472" s="7"/>
      <c r="V1472" s="10"/>
      <c r="W1472" s="11"/>
      <c r="X1472" s="10"/>
    </row>
    <row r="1473" spans="1:24" ht="15.6">
      <c r="A1473" s="4">
        <v>2148</v>
      </c>
      <c r="B1473" s="5">
        <v>46228</v>
      </c>
      <c r="C1473" s="1">
        <f t="shared" si="44"/>
        <v>2026</v>
      </c>
      <c r="D1473" s="1" t="str">
        <f>"Q" &amp;ROUNDUP(MONTH(SalesDataTable[[#This Row],[Order Date]])/3,0)</f>
        <v>Q3</v>
      </c>
      <c r="E1473" s="1">
        <f t="shared" si="45"/>
        <v>7</v>
      </c>
      <c r="F1473" s="1" t="str">
        <f>TEXT(SalesDataTable[[#This Row],[Order Date]],"MMM")</f>
        <v>Jul</v>
      </c>
      <c r="G1473" s="6" t="s">
        <v>28</v>
      </c>
      <c r="H1473" s="6" t="s">
        <v>56</v>
      </c>
      <c r="I1473" s="6" t="s">
        <v>19</v>
      </c>
      <c r="J1473" s="6" t="s">
        <v>30</v>
      </c>
      <c r="K1473" s="6" t="s">
        <v>51</v>
      </c>
      <c r="L1473" s="6" t="s">
        <v>52</v>
      </c>
      <c r="M1473" s="11">
        <v>2</v>
      </c>
      <c r="N1473" s="8">
        <v>41.14</v>
      </c>
      <c r="O1473" s="9">
        <v>0.1</v>
      </c>
      <c r="P1473" s="8">
        <v>14.84</v>
      </c>
      <c r="Q1473" s="8">
        <v>74.052000000000007</v>
      </c>
      <c r="R1473" s="8">
        <v>29.68</v>
      </c>
      <c r="S1473" s="8">
        <v>44.372000000000007</v>
      </c>
      <c r="T1473" s="10">
        <v>0.59920056176740677</v>
      </c>
      <c r="U1473" s="7"/>
      <c r="V1473" s="10"/>
      <c r="W1473" s="11"/>
      <c r="X1473" s="10"/>
    </row>
    <row r="1474" spans="1:24" ht="15.6">
      <c r="A1474" s="4">
        <v>2467</v>
      </c>
      <c r="B1474" s="5">
        <v>46228</v>
      </c>
      <c r="C1474" s="1">
        <f t="shared" si="44"/>
        <v>2026</v>
      </c>
      <c r="D1474" s="1" t="str">
        <f>"Q" &amp;ROUNDUP(MONTH(SalesDataTable[[#This Row],[Order Date]])/3,0)</f>
        <v>Q3</v>
      </c>
      <c r="E1474" s="1">
        <f t="shared" si="45"/>
        <v>7</v>
      </c>
      <c r="F1474" s="1" t="str">
        <f>TEXT(SalesDataTable[[#This Row],[Order Date]],"MMM")</f>
        <v>Jul</v>
      </c>
      <c r="G1474" s="6" t="s">
        <v>37</v>
      </c>
      <c r="H1474" s="6" t="s">
        <v>38</v>
      </c>
      <c r="I1474" s="6" t="s">
        <v>36</v>
      </c>
      <c r="J1474" s="6" t="s">
        <v>20</v>
      </c>
      <c r="K1474" s="6" t="s">
        <v>21</v>
      </c>
      <c r="L1474" s="6" t="s">
        <v>39</v>
      </c>
      <c r="M1474" s="11">
        <v>1</v>
      </c>
      <c r="N1474" s="8">
        <v>49.5</v>
      </c>
      <c r="O1474" s="9">
        <v>0</v>
      </c>
      <c r="P1474" s="8">
        <v>21.83</v>
      </c>
      <c r="Q1474" s="8">
        <v>49.5</v>
      </c>
      <c r="R1474" s="8">
        <v>21.83</v>
      </c>
      <c r="S1474" s="8">
        <v>27.67</v>
      </c>
      <c r="T1474" s="10">
        <v>0.55898989898989904</v>
      </c>
      <c r="U1474" s="7"/>
      <c r="V1474" s="10"/>
      <c r="W1474" s="11"/>
      <c r="X1474" s="10"/>
    </row>
    <row r="1475" spans="1:24" ht="15.6">
      <c r="A1475" s="4">
        <v>3710</v>
      </c>
      <c r="B1475" s="5">
        <v>46228</v>
      </c>
      <c r="C1475" s="1">
        <f t="shared" ref="C1475:C1538" si="46">YEAR(B1475)</f>
        <v>2026</v>
      </c>
      <c r="D1475" s="1" t="str">
        <f>"Q" &amp;ROUNDUP(MONTH(SalesDataTable[[#This Row],[Order Date]])/3,0)</f>
        <v>Q3</v>
      </c>
      <c r="E1475" s="1">
        <f t="shared" ref="E1475:E1538" si="47">MONTH(B1475)</f>
        <v>7</v>
      </c>
      <c r="F1475" s="1" t="str">
        <f>TEXT(SalesDataTable[[#This Row],[Order Date]],"MMM")</f>
        <v>Jul</v>
      </c>
      <c r="G1475" s="6" t="s">
        <v>37</v>
      </c>
      <c r="H1475" s="6" t="s">
        <v>48</v>
      </c>
      <c r="I1475" s="6" t="s">
        <v>19</v>
      </c>
      <c r="J1475" s="6" t="s">
        <v>30</v>
      </c>
      <c r="K1475" s="6" t="s">
        <v>31</v>
      </c>
      <c r="L1475" s="6" t="s">
        <v>49</v>
      </c>
      <c r="M1475" s="11">
        <v>2</v>
      </c>
      <c r="N1475" s="8">
        <v>46.48</v>
      </c>
      <c r="O1475" s="9">
        <v>0.05</v>
      </c>
      <c r="P1475" s="8">
        <v>18.760000000000002</v>
      </c>
      <c r="Q1475" s="8">
        <v>88.311999999999983</v>
      </c>
      <c r="R1475" s="8">
        <v>37.520000000000003</v>
      </c>
      <c r="S1475" s="8">
        <v>50.79199999999998</v>
      </c>
      <c r="T1475" s="10">
        <v>0.57514267596702584</v>
      </c>
      <c r="U1475" s="7"/>
      <c r="V1475" s="10"/>
      <c r="W1475" s="11"/>
      <c r="X1475" s="10"/>
    </row>
    <row r="1476" spans="1:24" ht="15.6">
      <c r="A1476" s="4">
        <v>3714</v>
      </c>
      <c r="B1476" s="5">
        <v>46228</v>
      </c>
      <c r="C1476" s="1">
        <f t="shared" si="46"/>
        <v>2026</v>
      </c>
      <c r="D1476" s="1" t="str">
        <f>"Q" &amp;ROUNDUP(MONTH(SalesDataTable[[#This Row],[Order Date]])/3,0)</f>
        <v>Q3</v>
      </c>
      <c r="E1476" s="1">
        <f t="shared" si="47"/>
        <v>7</v>
      </c>
      <c r="F1476" s="1" t="str">
        <f>TEXT(SalesDataTable[[#This Row],[Order Date]],"MMM")</f>
        <v>Jul</v>
      </c>
      <c r="G1476" s="6" t="s">
        <v>28</v>
      </c>
      <c r="H1476" s="6" t="s">
        <v>29</v>
      </c>
      <c r="I1476" s="6" t="s">
        <v>45</v>
      </c>
      <c r="J1476" s="6" t="s">
        <v>20</v>
      </c>
      <c r="K1476" s="6" t="s">
        <v>31</v>
      </c>
      <c r="L1476" s="6" t="s">
        <v>32</v>
      </c>
      <c r="M1476" s="11">
        <v>1</v>
      </c>
      <c r="N1476" s="8">
        <v>36.909999999999997</v>
      </c>
      <c r="O1476" s="9">
        <v>0</v>
      </c>
      <c r="P1476" s="8">
        <v>13.56</v>
      </c>
      <c r="Q1476" s="8">
        <v>36.909999999999997</v>
      </c>
      <c r="R1476" s="8">
        <v>13.56</v>
      </c>
      <c r="S1476" s="8">
        <v>23.349999999999994</v>
      </c>
      <c r="T1476" s="10">
        <v>0.63261988620969922</v>
      </c>
      <c r="U1476" s="7"/>
      <c r="V1476" s="10"/>
      <c r="W1476" s="11"/>
      <c r="X1476" s="10"/>
    </row>
    <row r="1477" spans="1:24" ht="15.6">
      <c r="A1477" s="4">
        <v>3893</v>
      </c>
      <c r="B1477" s="5">
        <v>46228</v>
      </c>
      <c r="C1477" s="1">
        <f t="shared" si="46"/>
        <v>2026</v>
      </c>
      <c r="D1477" s="1" t="str">
        <f>"Q" &amp;ROUNDUP(MONTH(SalesDataTable[[#This Row],[Order Date]])/3,0)</f>
        <v>Q3</v>
      </c>
      <c r="E1477" s="1">
        <f t="shared" si="47"/>
        <v>7</v>
      </c>
      <c r="F1477" s="1" t="str">
        <f>TEXT(SalesDataTable[[#This Row],[Order Date]],"MMM")</f>
        <v>Jul</v>
      </c>
      <c r="G1477" s="6" t="s">
        <v>17</v>
      </c>
      <c r="H1477" s="6" t="s">
        <v>18</v>
      </c>
      <c r="I1477" s="6" t="s">
        <v>19</v>
      </c>
      <c r="J1477" s="6" t="s">
        <v>20</v>
      </c>
      <c r="K1477" s="6" t="s">
        <v>31</v>
      </c>
      <c r="L1477" s="6" t="s">
        <v>32</v>
      </c>
      <c r="M1477" s="11">
        <v>1</v>
      </c>
      <c r="N1477" s="8">
        <v>35.6</v>
      </c>
      <c r="O1477" s="9">
        <v>0</v>
      </c>
      <c r="P1477" s="8">
        <v>13.91</v>
      </c>
      <c r="Q1477" s="8">
        <v>35.6</v>
      </c>
      <c r="R1477" s="8">
        <v>13.91</v>
      </c>
      <c r="S1477" s="8">
        <v>21.69</v>
      </c>
      <c r="T1477" s="10">
        <v>0.60926966292134832</v>
      </c>
      <c r="U1477" s="7"/>
      <c r="V1477" s="10"/>
      <c r="W1477" s="11"/>
      <c r="X1477" s="10"/>
    </row>
    <row r="1478" spans="1:24" ht="15.6">
      <c r="A1478" s="4">
        <v>4136</v>
      </c>
      <c r="B1478" s="5">
        <v>46228</v>
      </c>
      <c r="C1478" s="1">
        <f t="shared" si="46"/>
        <v>2026</v>
      </c>
      <c r="D1478" s="1" t="str">
        <f>"Q" &amp;ROUNDUP(MONTH(SalesDataTable[[#This Row],[Order Date]])/3,0)</f>
        <v>Q3</v>
      </c>
      <c r="E1478" s="1">
        <f t="shared" si="47"/>
        <v>7</v>
      </c>
      <c r="F1478" s="1" t="str">
        <f>TEXT(SalesDataTable[[#This Row],[Order Date]],"MMM")</f>
        <v>Jul</v>
      </c>
      <c r="G1478" s="6" t="s">
        <v>23</v>
      </c>
      <c r="H1478" s="6" t="s">
        <v>58</v>
      </c>
      <c r="I1478" s="6" t="s">
        <v>36</v>
      </c>
      <c r="J1478" s="6" t="s">
        <v>30</v>
      </c>
      <c r="K1478" s="6" t="s">
        <v>21</v>
      </c>
      <c r="L1478" s="6" t="s">
        <v>22</v>
      </c>
      <c r="M1478" s="11">
        <v>2</v>
      </c>
      <c r="N1478" s="8">
        <v>80.25</v>
      </c>
      <c r="O1478" s="9">
        <v>0.05</v>
      </c>
      <c r="P1478" s="8">
        <v>42.39</v>
      </c>
      <c r="Q1478" s="8">
        <v>152.47499999999999</v>
      </c>
      <c r="R1478" s="8">
        <v>84.78</v>
      </c>
      <c r="S1478" s="8">
        <v>67.694999999999993</v>
      </c>
      <c r="T1478" s="10">
        <v>0.44397442203639936</v>
      </c>
      <c r="U1478" s="7"/>
      <c r="V1478" s="10"/>
      <c r="W1478" s="11"/>
      <c r="X1478" s="10"/>
    </row>
    <row r="1479" spans="1:24" ht="15.6">
      <c r="A1479" s="4">
        <v>4212</v>
      </c>
      <c r="B1479" s="5">
        <v>46228</v>
      </c>
      <c r="C1479" s="1">
        <f t="shared" si="46"/>
        <v>2026</v>
      </c>
      <c r="D1479" s="1" t="str">
        <f>"Q" &amp;ROUNDUP(MONTH(SalesDataTable[[#This Row],[Order Date]])/3,0)</f>
        <v>Q3</v>
      </c>
      <c r="E1479" s="1">
        <f t="shared" si="47"/>
        <v>7</v>
      </c>
      <c r="F1479" s="1" t="str">
        <f>TEXT(SalesDataTable[[#This Row],[Order Date]],"MMM")</f>
        <v>Jul</v>
      </c>
      <c r="G1479" s="6" t="s">
        <v>17</v>
      </c>
      <c r="H1479" s="6" t="s">
        <v>18</v>
      </c>
      <c r="I1479" s="6" t="s">
        <v>45</v>
      </c>
      <c r="J1479" s="6" t="s">
        <v>20</v>
      </c>
      <c r="K1479" s="6" t="s">
        <v>31</v>
      </c>
      <c r="L1479" s="6" t="s">
        <v>49</v>
      </c>
      <c r="M1479" s="11">
        <v>2</v>
      </c>
      <c r="N1479" s="8">
        <v>47.52</v>
      </c>
      <c r="O1479" s="9">
        <v>0.1</v>
      </c>
      <c r="P1479" s="8">
        <v>17.86</v>
      </c>
      <c r="Q1479" s="8">
        <v>85.536000000000001</v>
      </c>
      <c r="R1479" s="8">
        <v>35.72</v>
      </c>
      <c r="S1479" s="8">
        <v>49.816000000000003</v>
      </c>
      <c r="T1479" s="10">
        <v>0.58239805462027683</v>
      </c>
      <c r="U1479" s="7"/>
      <c r="V1479" s="10"/>
      <c r="W1479" s="11"/>
      <c r="X1479" s="10"/>
    </row>
    <row r="1480" spans="1:24" ht="15.6">
      <c r="A1480" s="4">
        <v>4332</v>
      </c>
      <c r="B1480" s="5">
        <v>46228</v>
      </c>
      <c r="C1480" s="1">
        <f t="shared" si="46"/>
        <v>2026</v>
      </c>
      <c r="D1480" s="1" t="str">
        <f>"Q" &amp;ROUNDUP(MONTH(SalesDataTable[[#This Row],[Order Date]])/3,0)</f>
        <v>Q3</v>
      </c>
      <c r="E1480" s="1">
        <f t="shared" si="47"/>
        <v>7</v>
      </c>
      <c r="F1480" s="1" t="str">
        <f>TEXT(SalesDataTable[[#This Row],[Order Date]],"MMM")</f>
        <v>Jul</v>
      </c>
      <c r="G1480" s="6" t="s">
        <v>37</v>
      </c>
      <c r="H1480" s="6" t="s">
        <v>64</v>
      </c>
      <c r="I1480" s="6" t="s">
        <v>19</v>
      </c>
      <c r="J1480" s="6" t="s">
        <v>30</v>
      </c>
      <c r="K1480" s="6" t="s">
        <v>31</v>
      </c>
      <c r="L1480" s="6" t="s">
        <v>65</v>
      </c>
      <c r="M1480" s="11">
        <v>2</v>
      </c>
      <c r="N1480" s="8">
        <v>164.58</v>
      </c>
      <c r="O1480" s="9">
        <v>0.1</v>
      </c>
      <c r="P1480" s="8">
        <v>86.55</v>
      </c>
      <c r="Q1480" s="8">
        <v>296.24400000000003</v>
      </c>
      <c r="R1480" s="8">
        <v>173.1</v>
      </c>
      <c r="S1480" s="8">
        <v>123.14400000000003</v>
      </c>
      <c r="T1480" s="10">
        <v>0.41568436829100341</v>
      </c>
      <c r="U1480" s="7"/>
      <c r="V1480" s="10"/>
      <c r="W1480" s="11"/>
      <c r="X1480" s="10"/>
    </row>
    <row r="1481" spans="1:24" ht="15.6">
      <c r="A1481" s="4">
        <v>702</v>
      </c>
      <c r="B1481" s="5">
        <v>46229</v>
      </c>
      <c r="C1481" s="1">
        <f t="shared" si="46"/>
        <v>2026</v>
      </c>
      <c r="D1481" s="1" t="str">
        <f>"Q" &amp;ROUNDUP(MONTH(SalesDataTable[[#This Row],[Order Date]])/3,0)</f>
        <v>Q3</v>
      </c>
      <c r="E1481" s="1">
        <f t="shared" si="47"/>
        <v>7</v>
      </c>
      <c r="F1481" s="1" t="str">
        <f>TEXT(SalesDataTable[[#This Row],[Order Date]],"MMM")</f>
        <v>Jul</v>
      </c>
      <c r="G1481" s="6" t="s">
        <v>17</v>
      </c>
      <c r="H1481" s="6" t="s">
        <v>53</v>
      </c>
      <c r="I1481" s="6" t="s">
        <v>19</v>
      </c>
      <c r="J1481" s="6" t="s">
        <v>30</v>
      </c>
      <c r="K1481" s="6" t="s">
        <v>21</v>
      </c>
      <c r="L1481" s="6" t="s">
        <v>43</v>
      </c>
      <c r="M1481" s="11">
        <v>1</v>
      </c>
      <c r="N1481" s="8">
        <v>39.99</v>
      </c>
      <c r="O1481" s="9">
        <v>0.05</v>
      </c>
      <c r="P1481" s="8">
        <v>16.739999999999998</v>
      </c>
      <c r="Q1481" s="8">
        <v>37.990499999999997</v>
      </c>
      <c r="R1481" s="8">
        <v>16.739999999999998</v>
      </c>
      <c r="S1481" s="8">
        <v>21.250499999999999</v>
      </c>
      <c r="T1481" s="10">
        <v>0.55936352509179932</v>
      </c>
      <c r="U1481" s="7"/>
      <c r="V1481" s="10"/>
      <c r="W1481" s="11"/>
      <c r="X1481" s="10"/>
    </row>
    <row r="1482" spans="1:24" ht="15.6">
      <c r="A1482" s="4">
        <v>1223</v>
      </c>
      <c r="B1482" s="5">
        <v>46229</v>
      </c>
      <c r="C1482" s="1">
        <f t="shared" si="46"/>
        <v>2026</v>
      </c>
      <c r="D1482" s="1" t="str">
        <f>"Q" &amp;ROUNDUP(MONTH(SalesDataTable[[#This Row],[Order Date]])/3,0)</f>
        <v>Q3</v>
      </c>
      <c r="E1482" s="1">
        <f t="shared" si="47"/>
        <v>7</v>
      </c>
      <c r="F1482" s="1" t="str">
        <f>TEXT(SalesDataTable[[#This Row],[Order Date]],"MMM")</f>
        <v>Jul</v>
      </c>
      <c r="G1482" s="6" t="s">
        <v>23</v>
      </c>
      <c r="H1482" s="6" t="s">
        <v>60</v>
      </c>
      <c r="I1482" s="6" t="s">
        <v>36</v>
      </c>
      <c r="J1482" s="6" t="s">
        <v>30</v>
      </c>
      <c r="K1482" s="6" t="s">
        <v>26</v>
      </c>
      <c r="L1482" s="6" t="s">
        <v>34</v>
      </c>
      <c r="M1482" s="11">
        <v>1</v>
      </c>
      <c r="N1482" s="8">
        <v>140.44</v>
      </c>
      <c r="O1482" s="9">
        <v>0</v>
      </c>
      <c r="P1482" s="8">
        <v>77.08</v>
      </c>
      <c r="Q1482" s="8">
        <v>140.44</v>
      </c>
      <c r="R1482" s="8">
        <v>77.08</v>
      </c>
      <c r="S1482" s="8">
        <v>63.36</v>
      </c>
      <c r="T1482" s="10">
        <v>0.45115351751637711</v>
      </c>
      <c r="U1482" s="7"/>
      <c r="V1482" s="10"/>
      <c r="W1482" s="11"/>
      <c r="X1482" s="10"/>
    </row>
    <row r="1483" spans="1:24" ht="15.6">
      <c r="A1483" s="4">
        <v>1370</v>
      </c>
      <c r="B1483" s="5">
        <v>46229</v>
      </c>
      <c r="C1483" s="1">
        <f t="shared" si="46"/>
        <v>2026</v>
      </c>
      <c r="D1483" s="1" t="str">
        <f>"Q" &amp;ROUNDUP(MONTH(SalesDataTable[[#This Row],[Order Date]])/3,0)</f>
        <v>Q3</v>
      </c>
      <c r="E1483" s="1">
        <f t="shared" si="47"/>
        <v>7</v>
      </c>
      <c r="F1483" s="1" t="str">
        <f>TEXT(SalesDataTable[[#This Row],[Order Date]],"MMM")</f>
        <v>Jul</v>
      </c>
      <c r="G1483" s="6" t="s">
        <v>28</v>
      </c>
      <c r="H1483" s="6" t="s">
        <v>56</v>
      </c>
      <c r="I1483" s="6" t="s">
        <v>45</v>
      </c>
      <c r="J1483" s="6" t="s">
        <v>30</v>
      </c>
      <c r="K1483" s="6" t="s">
        <v>51</v>
      </c>
      <c r="L1483" s="6" t="s">
        <v>55</v>
      </c>
      <c r="M1483" s="11">
        <v>2</v>
      </c>
      <c r="N1483" s="8">
        <v>123.73</v>
      </c>
      <c r="O1483" s="9">
        <v>0.05</v>
      </c>
      <c r="P1483" s="8">
        <v>68.22</v>
      </c>
      <c r="Q1483" s="8">
        <v>235.08699999999999</v>
      </c>
      <c r="R1483" s="8">
        <v>136.44</v>
      </c>
      <c r="S1483" s="8">
        <v>98.646999999999991</v>
      </c>
      <c r="T1483" s="10">
        <v>0.41961911973014243</v>
      </c>
      <c r="U1483" s="7"/>
      <c r="V1483" s="10"/>
      <c r="W1483" s="11"/>
      <c r="X1483" s="10"/>
    </row>
    <row r="1484" spans="1:24" ht="15.6">
      <c r="A1484" s="4">
        <v>3476</v>
      </c>
      <c r="B1484" s="5">
        <v>46229</v>
      </c>
      <c r="C1484" s="1">
        <f t="shared" si="46"/>
        <v>2026</v>
      </c>
      <c r="D1484" s="1" t="str">
        <f>"Q" &amp;ROUNDUP(MONTH(SalesDataTable[[#This Row],[Order Date]])/3,0)</f>
        <v>Q3</v>
      </c>
      <c r="E1484" s="1">
        <f t="shared" si="47"/>
        <v>7</v>
      </c>
      <c r="F1484" s="1" t="str">
        <f>TEXT(SalesDataTable[[#This Row],[Order Date]],"MMM")</f>
        <v>Jul</v>
      </c>
      <c r="G1484" s="6" t="s">
        <v>37</v>
      </c>
      <c r="H1484" s="6" t="s">
        <v>64</v>
      </c>
      <c r="I1484" s="6" t="s">
        <v>25</v>
      </c>
      <c r="J1484" s="6" t="s">
        <v>30</v>
      </c>
      <c r="K1484" s="6" t="s">
        <v>31</v>
      </c>
      <c r="L1484" s="6" t="s">
        <v>61</v>
      </c>
      <c r="M1484" s="11">
        <v>3</v>
      </c>
      <c r="N1484" s="8">
        <v>132.68</v>
      </c>
      <c r="O1484" s="9">
        <v>0.15</v>
      </c>
      <c r="P1484" s="8">
        <v>67.38</v>
      </c>
      <c r="Q1484" s="8">
        <v>338.334</v>
      </c>
      <c r="R1484" s="8">
        <v>202.14</v>
      </c>
      <c r="S1484" s="8">
        <v>136.19400000000002</v>
      </c>
      <c r="T1484" s="10">
        <v>0.40254304917625783</v>
      </c>
      <c r="U1484" s="7"/>
      <c r="V1484" s="10"/>
      <c r="W1484" s="11"/>
      <c r="X1484" s="10"/>
    </row>
    <row r="1485" spans="1:24" ht="15.6">
      <c r="A1485" s="4">
        <v>4066</v>
      </c>
      <c r="B1485" s="5">
        <v>46229</v>
      </c>
      <c r="C1485" s="1">
        <f t="shared" si="46"/>
        <v>2026</v>
      </c>
      <c r="D1485" s="1" t="str">
        <f>"Q" &amp;ROUNDUP(MONTH(SalesDataTable[[#This Row],[Order Date]])/3,0)</f>
        <v>Q3</v>
      </c>
      <c r="E1485" s="1">
        <f t="shared" si="47"/>
        <v>7</v>
      </c>
      <c r="F1485" s="1" t="str">
        <f>TEXT(SalesDataTable[[#This Row],[Order Date]],"MMM")</f>
        <v>Jul</v>
      </c>
      <c r="G1485" s="6" t="s">
        <v>37</v>
      </c>
      <c r="H1485" s="6" t="s">
        <v>48</v>
      </c>
      <c r="I1485" s="6" t="s">
        <v>36</v>
      </c>
      <c r="J1485" s="6" t="s">
        <v>30</v>
      </c>
      <c r="K1485" s="6" t="s">
        <v>51</v>
      </c>
      <c r="L1485" s="6" t="s">
        <v>59</v>
      </c>
      <c r="M1485" s="11">
        <v>1</v>
      </c>
      <c r="N1485" s="8">
        <v>35.479999999999997</v>
      </c>
      <c r="O1485" s="9">
        <v>0.05</v>
      </c>
      <c r="P1485" s="8">
        <v>14.15</v>
      </c>
      <c r="Q1485" s="8">
        <v>33.705999999999996</v>
      </c>
      <c r="R1485" s="8">
        <v>14.15</v>
      </c>
      <c r="S1485" s="8">
        <v>19.555999999999997</v>
      </c>
      <c r="T1485" s="10">
        <v>0.58019343737020113</v>
      </c>
      <c r="U1485" s="7"/>
      <c r="V1485" s="10"/>
      <c r="W1485" s="11"/>
      <c r="X1485" s="10"/>
    </row>
    <row r="1486" spans="1:24" ht="15.6">
      <c r="A1486" s="4">
        <v>4153</v>
      </c>
      <c r="B1486" s="5">
        <v>46229</v>
      </c>
      <c r="C1486" s="1">
        <f t="shared" si="46"/>
        <v>2026</v>
      </c>
      <c r="D1486" s="1" t="str">
        <f>"Q" &amp;ROUNDUP(MONTH(SalesDataTable[[#This Row],[Order Date]])/3,0)</f>
        <v>Q3</v>
      </c>
      <c r="E1486" s="1">
        <f t="shared" si="47"/>
        <v>7</v>
      </c>
      <c r="F1486" s="1" t="str">
        <f>TEXT(SalesDataTable[[#This Row],[Order Date]],"MMM")</f>
        <v>Jul</v>
      </c>
      <c r="G1486" s="6" t="s">
        <v>37</v>
      </c>
      <c r="H1486" s="6" t="s">
        <v>48</v>
      </c>
      <c r="I1486" s="6" t="s">
        <v>19</v>
      </c>
      <c r="J1486" s="6" t="s">
        <v>33</v>
      </c>
      <c r="K1486" s="6" t="s">
        <v>31</v>
      </c>
      <c r="L1486" s="6" t="s">
        <v>61</v>
      </c>
      <c r="M1486" s="11">
        <v>3</v>
      </c>
      <c r="N1486" s="8">
        <v>134.63</v>
      </c>
      <c r="O1486" s="9">
        <v>0</v>
      </c>
      <c r="P1486" s="8">
        <v>67.2</v>
      </c>
      <c r="Q1486" s="8">
        <v>403.89</v>
      </c>
      <c r="R1486" s="8">
        <v>201.60000000000002</v>
      </c>
      <c r="S1486" s="8">
        <v>202.28999999999996</v>
      </c>
      <c r="T1486" s="10">
        <v>0.50085419297333422</v>
      </c>
      <c r="U1486" s="7"/>
      <c r="V1486" s="10"/>
      <c r="W1486" s="11"/>
      <c r="X1486" s="10"/>
    </row>
    <row r="1487" spans="1:24" ht="15.6">
      <c r="A1487" s="4">
        <v>379</v>
      </c>
      <c r="B1487" s="5">
        <v>46230</v>
      </c>
      <c r="C1487" s="1">
        <f t="shared" si="46"/>
        <v>2026</v>
      </c>
      <c r="D1487" s="1" t="str">
        <f>"Q" &amp;ROUNDUP(MONTH(SalesDataTable[[#This Row],[Order Date]])/3,0)</f>
        <v>Q3</v>
      </c>
      <c r="E1487" s="1">
        <f t="shared" si="47"/>
        <v>7</v>
      </c>
      <c r="F1487" s="1" t="str">
        <f>TEXT(SalesDataTable[[#This Row],[Order Date]],"MMM")</f>
        <v>Jul</v>
      </c>
      <c r="G1487" s="6" t="s">
        <v>17</v>
      </c>
      <c r="H1487" s="6" t="s">
        <v>53</v>
      </c>
      <c r="I1487" s="6" t="s">
        <v>45</v>
      </c>
      <c r="J1487" s="6" t="s">
        <v>30</v>
      </c>
      <c r="K1487" s="6" t="s">
        <v>26</v>
      </c>
      <c r="L1487" s="6" t="s">
        <v>63</v>
      </c>
      <c r="M1487" s="11">
        <v>3</v>
      </c>
      <c r="N1487" s="8">
        <v>72.03</v>
      </c>
      <c r="O1487" s="9">
        <v>0</v>
      </c>
      <c r="P1487" s="8">
        <v>32.46</v>
      </c>
      <c r="Q1487" s="8">
        <v>216.09</v>
      </c>
      <c r="R1487" s="8">
        <v>97.38</v>
      </c>
      <c r="S1487" s="8">
        <v>118.71000000000001</v>
      </c>
      <c r="T1487" s="10">
        <v>0.54935443565181175</v>
      </c>
      <c r="U1487" s="7"/>
      <c r="V1487" s="10"/>
      <c r="W1487" s="11"/>
      <c r="X1487" s="10"/>
    </row>
    <row r="1488" spans="1:24" ht="15.6">
      <c r="A1488" s="4">
        <v>820</v>
      </c>
      <c r="B1488" s="5">
        <v>46230</v>
      </c>
      <c r="C1488" s="1">
        <f t="shared" si="46"/>
        <v>2026</v>
      </c>
      <c r="D1488" s="1" t="str">
        <f>"Q" &amp;ROUNDUP(MONTH(SalesDataTable[[#This Row],[Order Date]])/3,0)</f>
        <v>Q3</v>
      </c>
      <c r="E1488" s="1">
        <f t="shared" si="47"/>
        <v>7</v>
      </c>
      <c r="F1488" s="1" t="str">
        <f>TEXT(SalesDataTable[[#This Row],[Order Date]],"MMM")</f>
        <v>Jul</v>
      </c>
      <c r="G1488" s="6" t="s">
        <v>37</v>
      </c>
      <c r="H1488" s="6" t="s">
        <v>48</v>
      </c>
      <c r="I1488" s="6" t="s">
        <v>45</v>
      </c>
      <c r="J1488" s="6" t="s">
        <v>20</v>
      </c>
      <c r="K1488" s="6" t="s">
        <v>51</v>
      </c>
      <c r="L1488" s="6" t="s">
        <v>52</v>
      </c>
      <c r="M1488" s="11">
        <v>1</v>
      </c>
      <c r="N1488" s="8">
        <v>40.24</v>
      </c>
      <c r="O1488" s="9">
        <v>0</v>
      </c>
      <c r="P1488" s="8">
        <v>15.05</v>
      </c>
      <c r="Q1488" s="8">
        <v>40.24</v>
      </c>
      <c r="R1488" s="8">
        <v>15.05</v>
      </c>
      <c r="S1488" s="8">
        <v>25.19</v>
      </c>
      <c r="T1488" s="10">
        <v>0.62599403578528823</v>
      </c>
      <c r="U1488" s="7"/>
      <c r="V1488" s="10"/>
      <c r="W1488" s="11"/>
      <c r="X1488" s="10"/>
    </row>
    <row r="1489" spans="1:24" ht="15.6">
      <c r="A1489" s="4">
        <v>2003</v>
      </c>
      <c r="B1489" s="5">
        <v>46230</v>
      </c>
      <c r="C1489" s="1">
        <f t="shared" si="46"/>
        <v>2026</v>
      </c>
      <c r="D1489" s="1" t="str">
        <f>"Q" &amp;ROUNDUP(MONTH(SalesDataTable[[#This Row],[Order Date]])/3,0)</f>
        <v>Q3</v>
      </c>
      <c r="E1489" s="1">
        <f t="shared" si="47"/>
        <v>7</v>
      </c>
      <c r="F1489" s="1" t="str">
        <f>TEXT(SalesDataTable[[#This Row],[Order Date]],"MMM")</f>
        <v>Jul</v>
      </c>
      <c r="G1489" s="6" t="s">
        <v>28</v>
      </c>
      <c r="H1489" s="6" t="s">
        <v>42</v>
      </c>
      <c r="I1489" s="6" t="s">
        <v>36</v>
      </c>
      <c r="J1489" s="6" t="s">
        <v>20</v>
      </c>
      <c r="K1489" s="6" t="s">
        <v>31</v>
      </c>
      <c r="L1489" s="6" t="s">
        <v>32</v>
      </c>
      <c r="M1489" s="11">
        <v>1</v>
      </c>
      <c r="N1489" s="8">
        <v>36.14</v>
      </c>
      <c r="O1489" s="9">
        <v>0</v>
      </c>
      <c r="P1489" s="8">
        <v>13.52</v>
      </c>
      <c r="Q1489" s="8">
        <v>36.14</v>
      </c>
      <c r="R1489" s="8">
        <v>13.52</v>
      </c>
      <c r="S1489" s="8">
        <v>22.62</v>
      </c>
      <c r="T1489" s="10">
        <v>0.62589928057553956</v>
      </c>
      <c r="U1489" s="7"/>
      <c r="V1489" s="10"/>
      <c r="W1489" s="11"/>
      <c r="X1489" s="10"/>
    </row>
    <row r="1490" spans="1:24" ht="15.6">
      <c r="A1490" s="4">
        <v>2682</v>
      </c>
      <c r="B1490" s="5">
        <v>46230</v>
      </c>
      <c r="C1490" s="1">
        <f t="shared" si="46"/>
        <v>2026</v>
      </c>
      <c r="D1490" s="1" t="str">
        <f>"Q" &amp;ROUNDUP(MONTH(SalesDataTable[[#This Row],[Order Date]])/3,0)</f>
        <v>Q3</v>
      </c>
      <c r="E1490" s="1">
        <f t="shared" si="47"/>
        <v>7</v>
      </c>
      <c r="F1490" s="1" t="str">
        <f>TEXT(SalesDataTable[[#This Row],[Order Date]],"MMM")</f>
        <v>Jul</v>
      </c>
      <c r="G1490" s="6" t="s">
        <v>23</v>
      </c>
      <c r="H1490" s="6" t="s">
        <v>58</v>
      </c>
      <c r="I1490" s="6" t="s">
        <v>19</v>
      </c>
      <c r="J1490" s="6" t="s">
        <v>30</v>
      </c>
      <c r="K1490" s="6" t="s">
        <v>51</v>
      </c>
      <c r="L1490" s="6" t="s">
        <v>52</v>
      </c>
      <c r="M1490" s="11">
        <v>2</v>
      </c>
      <c r="N1490" s="8">
        <v>40.22</v>
      </c>
      <c r="O1490" s="9">
        <v>0.05</v>
      </c>
      <c r="P1490" s="8">
        <v>14.72</v>
      </c>
      <c r="Q1490" s="8">
        <v>76.417999999999992</v>
      </c>
      <c r="R1490" s="8">
        <v>29.44</v>
      </c>
      <c r="S1490" s="8">
        <v>46.977999999999994</v>
      </c>
      <c r="T1490" s="10">
        <v>0.61475045146431473</v>
      </c>
      <c r="U1490" s="7"/>
      <c r="V1490" s="10"/>
      <c r="W1490" s="11"/>
      <c r="X1490" s="10"/>
    </row>
    <row r="1491" spans="1:24" ht="15.6">
      <c r="A1491" s="4">
        <v>3860</v>
      </c>
      <c r="B1491" s="5">
        <v>46230</v>
      </c>
      <c r="C1491" s="1">
        <f t="shared" si="46"/>
        <v>2026</v>
      </c>
      <c r="D1491" s="1" t="str">
        <f>"Q" &amp;ROUNDUP(MONTH(SalesDataTable[[#This Row],[Order Date]])/3,0)</f>
        <v>Q3</v>
      </c>
      <c r="E1491" s="1">
        <f t="shared" si="47"/>
        <v>7</v>
      </c>
      <c r="F1491" s="1" t="str">
        <f>TEXT(SalesDataTable[[#This Row],[Order Date]],"MMM")</f>
        <v>Jul</v>
      </c>
      <c r="G1491" s="6" t="s">
        <v>37</v>
      </c>
      <c r="H1491" s="6" t="s">
        <v>48</v>
      </c>
      <c r="I1491" s="6" t="s">
        <v>19</v>
      </c>
      <c r="J1491" s="6" t="s">
        <v>20</v>
      </c>
      <c r="K1491" s="6" t="s">
        <v>51</v>
      </c>
      <c r="L1491" s="6" t="s">
        <v>59</v>
      </c>
      <c r="M1491" s="11">
        <v>3</v>
      </c>
      <c r="N1491" s="8">
        <v>37.130000000000003</v>
      </c>
      <c r="O1491" s="9">
        <v>0.05</v>
      </c>
      <c r="P1491" s="8">
        <v>14.29</v>
      </c>
      <c r="Q1491" s="8">
        <v>105.82050000000001</v>
      </c>
      <c r="R1491" s="8">
        <v>42.87</v>
      </c>
      <c r="S1491" s="8">
        <v>62.950500000000012</v>
      </c>
      <c r="T1491" s="10">
        <v>0.59488000907196625</v>
      </c>
      <c r="U1491" s="7"/>
      <c r="V1491" s="10"/>
      <c r="W1491" s="11"/>
      <c r="X1491" s="10"/>
    </row>
    <row r="1492" spans="1:24" ht="15.6">
      <c r="A1492" s="4">
        <v>4063</v>
      </c>
      <c r="B1492" s="5">
        <v>46230</v>
      </c>
      <c r="C1492" s="1">
        <f t="shared" si="46"/>
        <v>2026</v>
      </c>
      <c r="D1492" s="1" t="str">
        <f>"Q" &amp;ROUNDUP(MONTH(SalesDataTable[[#This Row],[Order Date]])/3,0)</f>
        <v>Q3</v>
      </c>
      <c r="E1492" s="1">
        <f t="shared" si="47"/>
        <v>7</v>
      </c>
      <c r="F1492" s="1" t="str">
        <f>TEXT(SalesDataTable[[#This Row],[Order Date]],"MMM")</f>
        <v>Jul</v>
      </c>
      <c r="G1492" s="6" t="s">
        <v>17</v>
      </c>
      <c r="H1492" s="6" t="s">
        <v>53</v>
      </c>
      <c r="I1492" s="6" t="s">
        <v>19</v>
      </c>
      <c r="J1492" s="6" t="s">
        <v>30</v>
      </c>
      <c r="K1492" s="6" t="s">
        <v>40</v>
      </c>
      <c r="L1492" s="6" t="s">
        <v>68</v>
      </c>
      <c r="M1492" s="11">
        <v>4</v>
      </c>
      <c r="N1492" s="8">
        <v>125.07</v>
      </c>
      <c r="O1492" s="9">
        <v>0.05</v>
      </c>
      <c r="P1492" s="8">
        <v>60</v>
      </c>
      <c r="Q1492" s="8">
        <v>475.26599999999996</v>
      </c>
      <c r="R1492" s="8">
        <v>240</v>
      </c>
      <c r="S1492" s="8">
        <v>235.26599999999996</v>
      </c>
      <c r="T1492" s="10">
        <v>0.4950196311118405</v>
      </c>
      <c r="U1492" s="7"/>
      <c r="V1492" s="10"/>
      <c r="W1492" s="11"/>
      <c r="X1492" s="10"/>
    </row>
    <row r="1493" spans="1:24" ht="15.6">
      <c r="A1493" s="4">
        <v>4474</v>
      </c>
      <c r="B1493" s="5">
        <v>46230</v>
      </c>
      <c r="C1493" s="1">
        <f t="shared" si="46"/>
        <v>2026</v>
      </c>
      <c r="D1493" s="1" t="str">
        <f>"Q" &amp;ROUNDUP(MONTH(SalesDataTable[[#This Row],[Order Date]])/3,0)</f>
        <v>Q3</v>
      </c>
      <c r="E1493" s="1">
        <f t="shared" si="47"/>
        <v>7</v>
      </c>
      <c r="F1493" s="1" t="str">
        <f>TEXT(SalesDataTable[[#This Row],[Order Date]],"MMM")</f>
        <v>Jul</v>
      </c>
      <c r="G1493" s="6" t="s">
        <v>37</v>
      </c>
      <c r="H1493" s="6" t="s">
        <v>64</v>
      </c>
      <c r="I1493" s="6" t="s">
        <v>25</v>
      </c>
      <c r="J1493" s="6" t="s">
        <v>20</v>
      </c>
      <c r="K1493" s="6" t="s">
        <v>51</v>
      </c>
      <c r="L1493" s="6" t="s">
        <v>55</v>
      </c>
      <c r="M1493" s="11">
        <v>5</v>
      </c>
      <c r="N1493" s="8">
        <v>122.14</v>
      </c>
      <c r="O1493" s="9">
        <v>0.05</v>
      </c>
      <c r="P1493" s="8">
        <v>70.64</v>
      </c>
      <c r="Q1493" s="8">
        <v>580.16499999999996</v>
      </c>
      <c r="R1493" s="8">
        <v>353.2</v>
      </c>
      <c r="S1493" s="8">
        <v>226.96499999999997</v>
      </c>
      <c r="T1493" s="10">
        <v>0.39120767367903958</v>
      </c>
      <c r="U1493" s="7"/>
      <c r="V1493" s="10"/>
      <c r="W1493" s="11"/>
      <c r="X1493" s="10"/>
    </row>
    <row r="1494" spans="1:24" ht="15.6">
      <c r="A1494" s="4">
        <v>21</v>
      </c>
      <c r="B1494" s="5">
        <v>46231</v>
      </c>
      <c r="C1494" s="1">
        <f t="shared" si="46"/>
        <v>2026</v>
      </c>
      <c r="D1494" s="1" t="str">
        <f>"Q" &amp;ROUNDUP(MONTH(SalesDataTable[[#This Row],[Order Date]])/3,0)</f>
        <v>Q3</v>
      </c>
      <c r="E1494" s="1">
        <f t="shared" si="47"/>
        <v>7</v>
      </c>
      <c r="F1494" s="1" t="str">
        <f>TEXT(SalesDataTable[[#This Row],[Order Date]],"MMM")</f>
        <v>Jul</v>
      </c>
      <c r="G1494" s="6" t="s">
        <v>23</v>
      </c>
      <c r="H1494" s="6" t="s">
        <v>58</v>
      </c>
      <c r="I1494" s="6" t="s">
        <v>19</v>
      </c>
      <c r="J1494" s="6" t="s">
        <v>33</v>
      </c>
      <c r="K1494" s="6" t="s">
        <v>40</v>
      </c>
      <c r="L1494" s="6" t="s">
        <v>68</v>
      </c>
      <c r="M1494" s="11">
        <v>1</v>
      </c>
      <c r="N1494" s="8">
        <v>120.09</v>
      </c>
      <c r="O1494" s="9">
        <v>0</v>
      </c>
      <c r="P1494" s="8">
        <v>62.18</v>
      </c>
      <c r="Q1494" s="8">
        <v>120.09</v>
      </c>
      <c r="R1494" s="8">
        <v>62.18</v>
      </c>
      <c r="S1494" s="8">
        <v>57.910000000000004</v>
      </c>
      <c r="T1494" s="10">
        <v>0.48222166708302111</v>
      </c>
      <c r="U1494" s="7"/>
      <c r="V1494" s="10"/>
      <c r="W1494" s="11"/>
      <c r="X1494" s="10"/>
    </row>
    <row r="1495" spans="1:24" ht="15.6">
      <c r="A1495" s="4">
        <v>368</v>
      </c>
      <c r="B1495" s="5">
        <v>46231</v>
      </c>
      <c r="C1495" s="1">
        <f t="shared" si="46"/>
        <v>2026</v>
      </c>
      <c r="D1495" s="1" t="str">
        <f>"Q" &amp;ROUNDUP(MONTH(SalesDataTable[[#This Row],[Order Date]])/3,0)</f>
        <v>Q3</v>
      </c>
      <c r="E1495" s="1">
        <f t="shared" si="47"/>
        <v>7</v>
      </c>
      <c r="F1495" s="1" t="str">
        <f>TEXT(SalesDataTable[[#This Row],[Order Date]],"MMM")</f>
        <v>Jul</v>
      </c>
      <c r="G1495" s="6" t="s">
        <v>37</v>
      </c>
      <c r="H1495" s="6" t="s">
        <v>38</v>
      </c>
      <c r="I1495" s="6" t="s">
        <v>45</v>
      </c>
      <c r="J1495" s="6" t="s">
        <v>20</v>
      </c>
      <c r="K1495" s="6" t="s">
        <v>21</v>
      </c>
      <c r="L1495" s="6" t="s">
        <v>47</v>
      </c>
      <c r="M1495" s="11">
        <v>6</v>
      </c>
      <c r="N1495" s="8">
        <v>102.75</v>
      </c>
      <c r="O1495" s="9">
        <v>0</v>
      </c>
      <c r="P1495" s="8">
        <v>51.55</v>
      </c>
      <c r="Q1495" s="8">
        <v>616.5</v>
      </c>
      <c r="R1495" s="8">
        <v>309.29999999999995</v>
      </c>
      <c r="S1495" s="8">
        <v>307.20000000000005</v>
      </c>
      <c r="T1495" s="10">
        <v>0.49829683698296845</v>
      </c>
      <c r="U1495" s="7"/>
      <c r="V1495" s="10"/>
      <c r="W1495" s="11"/>
      <c r="X1495" s="10"/>
    </row>
    <row r="1496" spans="1:24" ht="15.6">
      <c r="A1496" s="4">
        <v>457</v>
      </c>
      <c r="B1496" s="5">
        <v>46231</v>
      </c>
      <c r="C1496" s="1">
        <f t="shared" si="46"/>
        <v>2026</v>
      </c>
      <c r="D1496" s="1" t="str">
        <f>"Q" &amp;ROUNDUP(MONTH(SalesDataTable[[#This Row],[Order Date]])/3,0)</f>
        <v>Q3</v>
      </c>
      <c r="E1496" s="1">
        <f t="shared" si="47"/>
        <v>7</v>
      </c>
      <c r="F1496" s="1" t="str">
        <f>TEXT(SalesDataTable[[#This Row],[Order Date]],"MMM")</f>
        <v>Jul</v>
      </c>
      <c r="G1496" s="6" t="s">
        <v>28</v>
      </c>
      <c r="H1496" s="6" t="s">
        <v>29</v>
      </c>
      <c r="I1496" s="6" t="s">
        <v>19</v>
      </c>
      <c r="J1496" s="6" t="s">
        <v>20</v>
      </c>
      <c r="K1496" s="6" t="s">
        <v>40</v>
      </c>
      <c r="L1496" s="6" t="s">
        <v>46</v>
      </c>
      <c r="M1496" s="11">
        <v>4</v>
      </c>
      <c r="N1496" s="8">
        <v>191.15</v>
      </c>
      <c r="O1496" s="9">
        <v>0</v>
      </c>
      <c r="P1496" s="8">
        <v>105.01</v>
      </c>
      <c r="Q1496" s="8">
        <v>764.6</v>
      </c>
      <c r="R1496" s="8">
        <v>420.04</v>
      </c>
      <c r="S1496" s="8">
        <v>344.56</v>
      </c>
      <c r="T1496" s="10">
        <v>0.45064085796494896</v>
      </c>
      <c r="U1496" s="7"/>
      <c r="V1496" s="10"/>
      <c r="W1496" s="11"/>
      <c r="X1496" s="10"/>
    </row>
    <row r="1497" spans="1:24" ht="15.6">
      <c r="A1497" s="4">
        <v>1516</v>
      </c>
      <c r="B1497" s="5">
        <v>46231</v>
      </c>
      <c r="C1497" s="1">
        <f t="shared" si="46"/>
        <v>2026</v>
      </c>
      <c r="D1497" s="1" t="str">
        <f>"Q" &amp;ROUNDUP(MONTH(SalesDataTable[[#This Row],[Order Date]])/3,0)</f>
        <v>Q3</v>
      </c>
      <c r="E1497" s="1">
        <f t="shared" si="47"/>
        <v>7</v>
      </c>
      <c r="F1497" s="1" t="str">
        <f>TEXT(SalesDataTable[[#This Row],[Order Date]],"MMM")</f>
        <v>Jul</v>
      </c>
      <c r="G1497" s="6" t="s">
        <v>17</v>
      </c>
      <c r="H1497" s="6" t="s">
        <v>53</v>
      </c>
      <c r="I1497" s="6" t="s">
        <v>19</v>
      </c>
      <c r="J1497" s="6" t="s">
        <v>33</v>
      </c>
      <c r="K1497" s="6" t="s">
        <v>51</v>
      </c>
      <c r="L1497" s="6" t="s">
        <v>52</v>
      </c>
      <c r="M1497" s="11">
        <v>2</v>
      </c>
      <c r="N1497" s="8">
        <v>40.15</v>
      </c>
      <c r="O1497" s="9">
        <v>0.1</v>
      </c>
      <c r="P1497" s="8">
        <v>14.86</v>
      </c>
      <c r="Q1497" s="8">
        <v>72.27</v>
      </c>
      <c r="R1497" s="8">
        <v>29.72</v>
      </c>
      <c r="S1497" s="8">
        <v>42.55</v>
      </c>
      <c r="T1497" s="10">
        <v>0.58876435588764353</v>
      </c>
      <c r="U1497" s="7"/>
      <c r="V1497" s="10"/>
      <c r="W1497" s="11"/>
      <c r="X1497" s="10"/>
    </row>
    <row r="1498" spans="1:24" ht="15.6">
      <c r="A1498" s="4">
        <v>2266</v>
      </c>
      <c r="B1498" s="5">
        <v>46231</v>
      </c>
      <c r="C1498" s="1">
        <f t="shared" si="46"/>
        <v>2026</v>
      </c>
      <c r="D1498" s="1" t="str">
        <f>"Q" &amp;ROUNDUP(MONTH(SalesDataTable[[#This Row],[Order Date]])/3,0)</f>
        <v>Q3</v>
      </c>
      <c r="E1498" s="1">
        <f t="shared" si="47"/>
        <v>7</v>
      </c>
      <c r="F1498" s="1" t="str">
        <f>TEXT(SalesDataTable[[#This Row],[Order Date]],"MMM")</f>
        <v>Jul</v>
      </c>
      <c r="G1498" s="6" t="s">
        <v>23</v>
      </c>
      <c r="H1498" s="6" t="s">
        <v>58</v>
      </c>
      <c r="I1498" s="6" t="s">
        <v>45</v>
      </c>
      <c r="J1498" s="6" t="s">
        <v>33</v>
      </c>
      <c r="K1498" s="6" t="s">
        <v>40</v>
      </c>
      <c r="L1498" s="6" t="s">
        <v>57</v>
      </c>
      <c r="M1498" s="11">
        <v>1</v>
      </c>
      <c r="N1498" s="8">
        <v>83.05</v>
      </c>
      <c r="O1498" s="9">
        <v>0</v>
      </c>
      <c r="P1498" s="8">
        <v>38.86</v>
      </c>
      <c r="Q1498" s="8">
        <v>83.05</v>
      </c>
      <c r="R1498" s="8">
        <v>38.86</v>
      </c>
      <c r="S1498" s="8">
        <v>44.19</v>
      </c>
      <c r="T1498" s="10">
        <v>0.53208910295003009</v>
      </c>
      <c r="U1498" s="7"/>
      <c r="V1498" s="10"/>
      <c r="W1498" s="11"/>
      <c r="X1498" s="10"/>
    </row>
    <row r="1499" spans="1:24" ht="15.6">
      <c r="A1499" s="4">
        <v>2802</v>
      </c>
      <c r="B1499" s="5">
        <v>46231</v>
      </c>
      <c r="C1499" s="1">
        <f t="shared" si="46"/>
        <v>2026</v>
      </c>
      <c r="D1499" s="1" t="str">
        <f>"Q" &amp;ROUNDUP(MONTH(SalesDataTable[[#This Row],[Order Date]])/3,0)</f>
        <v>Q3</v>
      </c>
      <c r="E1499" s="1">
        <f t="shared" si="47"/>
        <v>7</v>
      </c>
      <c r="F1499" s="1" t="str">
        <f>TEXT(SalesDataTable[[#This Row],[Order Date]],"MMM")</f>
        <v>Jul</v>
      </c>
      <c r="G1499" s="6" t="s">
        <v>17</v>
      </c>
      <c r="H1499" s="6" t="s">
        <v>53</v>
      </c>
      <c r="I1499" s="6" t="s">
        <v>19</v>
      </c>
      <c r="J1499" s="6" t="s">
        <v>20</v>
      </c>
      <c r="K1499" s="6" t="s">
        <v>26</v>
      </c>
      <c r="L1499" s="6" t="s">
        <v>34</v>
      </c>
      <c r="M1499" s="11">
        <v>2</v>
      </c>
      <c r="N1499" s="8">
        <v>146.22999999999999</v>
      </c>
      <c r="O1499" s="9">
        <v>0</v>
      </c>
      <c r="P1499" s="8">
        <v>79.040000000000006</v>
      </c>
      <c r="Q1499" s="8">
        <v>292.45999999999998</v>
      </c>
      <c r="R1499" s="8">
        <v>158.08000000000001</v>
      </c>
      <c r="S1499" s="8">
        <v>134.37999999999997</v>
      </c>
      <c r="T1499" s="10">
        <v>0.45948163851466861</v>
      </c>
      <c r="U1499" s="7"/>
      <c r="V1499" s="10"/>
      <c r="W1499" s="11"/>
      <c r="X1499" s="10"/>
    </row>
    <row r="1500" spans="1:24" ht="15.6">
      <c r="A1500" s="4">
        <v>3604</v>
      </c>
      <c r="B1500" s="5">
        <v>46231</v>
      </c>
      <c r="C1500" s="1">
        <f t="shared" si="46"/>
        <v>2026</v>
      </c>
      <c r="D1500" s="1" t="str">
        <f>"Q" &amp;ROUNDUP(MONTH(SalesDataTable[[#This Row],[Order Date]])/3,0)</f>
        <v>Q3</v>
      </c>
      <c r="E1500" s="1">
        <f t="shared" si="47"/>
        <v>7</v>
      </c>
      <c r="F1500" s="1" t="str">
        <f>TEXT(SalesDataTable[[#This Row],[Order Date]],"MMM")</f>
        <v>Jul</v>
      </c>
      <c r="G1500" s="6" t="s">
        <v>23</v>
      </c>
      <c r="H1500" s="6" t="s">
        <v>66</v>
      </c>
      <c r="I1500" s="6" t="s">
        <v>19</v>
      </c>
      <c r="J1500" s="6" t="s">
        <v>20</v>
      </c>
      <c r="K1500" s="6" t="s">
        <v>26</v>
      </c>
      <c r="L1500" s="6" t="s">
        <v>34</v>
      </c>
      <c r="M1500" s="11">
        <v>2</v>
      </c>
      <c r="N1500" s="8">
        <v>144.09</v>
      </c>
      <c r="O1500" s="9">
        <v>0</v>
      </c>
      <c r="P1500" s="8">
        <v>77.67</v>
      </c>
      <c r="Q1500" s="8">
        <v>288.18</v>
      </c>
      <c r="R1500" s="8">
        <v>155.34</v>
      </c>
      <c r="S1500" s="8">
        <v>132.84</v>
      </c>
      <c r="T1500" s="10">
        <v>0.46096189881324173</v>
      </c>
      <c r="U1500" s="7"/>
      <c r="V1500" s="10"/>
      <c r="W1500" s="11"/>
      <c r="X1500" s="10"/>
    </row>
    <row r="1501" spans="1:24" ht="15.6">
      <c r="A1501" s="4">
        <v>3644</v>
      </c>
      <c r="B1501" s="5">
        <v>46231</v>
      </c>
      <c r="C1501" s="1">
        <f t="shared" si="46"/>
        <v>2026</v>
      </c>
      <c r="D1501" s="1" t="str">
        <f>"Q" &amp;ROUNDUP(MONTH(SalesDataTable[[#This Row],[Order Date]])/3,0)</f>
        <v>Q3</v>
      </c>
      <c r="E1501" s="1">
        <f t="shared" si="47"/>
        <v>7</v>
      </c>
      <c r="F1501" s="1" t="str">
        <f>TEXT(SalesDataTable[[#This Row],[Order Date]],"MMM")</f>
        <v>Jul</v>
      </c>
      <c r="G1501" s="6" t="s">
        <v>28</v>
      </c>
      <c r="H1501" s="6" t="s">
        <v>56</v>
      </c>
      <c r="I1501" s="6" t="s">
        <v>36</v>
      </c>
      <c r="J1501" s="6" t="s">
        <v>33</v>
      </c>
      <c r="K1501" s="6" t="s">
        <v>26</v>
      </c>
      <c r="L1501" s="6" t="s">
        <v>27</v>
      </c>
      <c r="M1501" s="11">
        <v>3</v>
      </c>
      <c r="N1501" s="8">
        <v>93.01</v>
      </c>
      <c r="O1501" s="9">
        <v>0.15</v>
      </c>
      <c r="P1501" s="8">
        <v>46.68</v>
      </c>
      <c r="Q1501" s="8">
        <v>237.17550000000003</v>
      </c>
      <c r="R1501" s="8">
        <v>140.04</v>
      </c>
      <c r="S1501" s="8">
        <v>97.135500000000036</v>
      </c>
      <c r="T1501" s="10">
        <v>0.4095511551572571</v>
      </c>
      <c r="U1501" s="7"/>
      <c r="V1501" s="10"/>
      <c r="W1501" s="11"/>
      <c r="X1501" s="10"/>
    </row>
    <row r="1502" spans="1:24" ht="15.6">
      <c r="A1502" s="4">
        <v>4271</v>
      </c>
      <c r="B1502" s="5">
        <v>46231</v>
      </c>
      <c r="C1502" s="1">
        <f t="shared" si="46"/>
        <v>2026</v>
      </c>
      <c r="D1502" s="1" t="str">
        <f>"Q" &amp;ROUNDUP(MONTH(SalesDataTable[[#This Row],[Order Date]])/3,0)</f>
        <v>Q3</v>
      </c>
      <c r="E1502" s="1">
        <f t="shared" si="47"/>
        <v>7</v>
      </c>
      <c r="F1502" s="1" t="str">
        <f>TEXT(SalesDataTable[[#This Row],[Order Date]],"MMM")</f>
        <v>Jul</v>
      </c>
      <c r="G1502" s="6" t="s">
        <v>17</v>
      </c>
      <c r="H1502" s="6" t="s">
        <v>18</v>
      </c>
      <c r="I1502" s="6" t="s">
        <v>36</v>
      </c>
      <c r="J1502" s="6" t="s">
        <v>30</v>
      </c>
      <c r="K1502" s="6" t="s">
        <v>40</v>
      </c>
      <c r="L1502" s="6" t="s">
        <v>68</v>
      </c>
      <c r="M1502" s="11">
        <v>1</v>
      </c>
      <c r="N1502" s="8">
        <v>121.61</v>
      </c>
      <c r="O1502" s="9">
        <v>0.1</v>
      </c>
      <c r="P1502" s="8">
        <v>60.58</v>
      </c>
      <c r="Q1502" s="8">
        <v>109.449</v>
      </c>
      <c r="R1502" s="8">
        <v>60.58</v>
      </c>
      <c r="S1502" s="8">
        <v>48.869</v>
      </c>
      <c r="T1502" s="10">
        <v>0.4465001964385239</v>
      </c>
      <c r="U1502" s="7"/>
      <c r="V1502" s="10"/>
      <c r="W1502" s="11"/>
      <c r="X1502" s="10"/>
    </row>
    <row r="1503" spans="1:24" ht="15.6">
      <c r="A1503" s="4">
        <v>272</v>
      </c>
      <c r="B1503" s="5">
        <v>46232</v>
      </c>
      <c r="C1503" s="1">
        <f t="shared" si="46"/>
        <v>2026</v>
      </c>
      <c r="D1503" s="1" t="str">
        <f>"Q" &amp;ROUNDUP(MONTH(SalesDataTable[[#This Row],[Order Date]])/3,0)</f>
        <v>Q3</v>
      </c>
      <c r="E1503" s="1">
        <f t="shared" si="47"/>
        <v>7</v>
      </c>
      <c r="F1503" s="1" t="str">
        <f>TEXT(SalesDataTable[[#This Row],[Order Date]],"MMM")</f>
        <v>Jul</v>
      </c>
      <c r="G1503" s="6" t="s">
        <v>37</v>
      </c>
      <c r="H1503" s="6" t="s">
        <v>38</v>
      </c>
      <c r="I1503" s="6" t="s">
        <v>19</v>
      </c>
      <c r="J1503" s="6" t="s">
        <v>33</v>
      </c>
      <c r="K1503" s="6" t="s">
        <v>40</v>
      </c>
      <c r="L1503" s="6" t="s">
        <v>46</v>
      </c>
      <c r="M1503" s="11">
        <v>2</v>
      </c>
      <c r="N1503" s="8">
        <v>195.09</v>
      </c>
      <c r="O1503" s="9">
        <v>0</v>
      </c>
      <c r="P1503" s="8">
        <v>106.82</v>
      </c>
      <c r="Q1503" s="8">
        <v>390.18</v>
      </c>
      <c r="R1503" s="8">
        <v>213.64</v>
      </c>
      <c r="S1503" s="8">
        <v>176.54000000000002</v>
      </c>
      <c r="T1503" s="10">
        <v>0.45245783997129535</v>
      </c>
      <c r="U1503" s="7"/>
      <c r="V1503" s="10"/>
      <c r="W1503" s="11"/>
      <c r="X1503" s="10"/>
    </row>
    <row r="1504" spans="1:24" ht="15.6">
      <c r="A1504" s="4">
        <v>1469</v>
      </c>
      <c r="B1504" s="5">
        <v>46232</v>
      </c>
      <c r="C1504" s="1">
        <f t="shared" si="46"/>
        <v>2026</v>
      </c>
      <c r="D1504" s="1" t="str">
        <f>"Q" &amp;ROUNDUP(MONTH(SalesDataTable[[#This Row],[Order Date]])/3,0)</f>
        <v>Q3</v>
      </c>
      <c r="E1504" s="1">
        <f t="shared" si="47"/>
        <v>7</v>
      </c>
      <c r="F1504" s="1" t="str">
        <f>TEXT(SalesDataTable[[#This Row],[Order Date]],"MMM")</f>
        <v>Jul</v>
      </c>
      <c r="G1504" s="6" t="s">
        <v>28</v>
      </c>
      <c r="H1504" s="6" t="s">
        <v>56</v>
      </c>
      <c r="I1504" s="6" t="s">
        <v>36</v>
      </c>
      <c r="J1504" s="6" t="s">
        <v>20</v>
      </c>
      <c r="K1504" s="6" t="s">
        <v>31</v>
      </c>
      <c r="L1504" s="6" t="s">
        <v>65</v>
      </c>
      <c r="M1504" s="11">
        <v>3</v>
      </c>
      <c r="N1504" s="8">
        <v>167.52</v>
      </c>
      <c r="O1504" s="9">
        <v>0</v>
      </c>
      <c r="P1504" s="8">
        <v>87.26</v>
      </c>
      <c r="Q1504" s="8">
        <v>502.56000000000006</v>
      </c>
      <c r="R1504" s="8">
        <v>261.78000000000003</v>
      </c>
      <c r="S1504" s="8">
        <v>240.78000000000003</v>
      </c>
      <c r="T1504" s="10">
        <v>0.4791069723018147</v>
      </c>
      <c r="U1504" s="7"/>
      <c r="V1504" s="10"/>
      <c r="W1504" s="11"/>
      <c r="X1504" s="10"/>
    </row>
    <row r="1505" spans="1:24" ht="15.6">
      <c r="A1505" s="4">
        <v>2253</v>
      </c>
      <c r="B1505" s="5">
        <v>46232</v>
      </c>
      <c r="C1505" s="1">
        <f t="shared" si="46"/>
        <v>2026</v>
      </c>
      <c r="D1505" s="1" t="str">
        <f>"Q" &amp;ROUNDUP(MONTH(SalesDataTable[[#This Row],[Order Date]])/3,0)</f>
        <v>Q3</v>
      </c>
      <c r="E1505" s="1">
        <f t="shared" si="47"/>
        <v>7</v>
      </c>
      <c r="F1505" s="1" t="str">
        <f>TEXT(SalesDataTable[[#This Row],[Order Date]],"MMM")</f>
        <v>Jul</v>
      </c>
      <c r="G1505" s="6" t="s">
        <v>23</v>
      </c>
      <c r="H1505" s="6" t="s">
        <v>66</v>
      </c>
      <c r="I1505" s="6" t="s">
        <v>45</v>
      </c>
      <c r="J1505" s="6" t="s">
        <v>30</v>
      </c>
      <c r="K1505" s="6" t="s">
        <v>21</v>
      </c>
      <c r="L1505" s="6" t="s">
        <v>39</v>
      </c>
      <c r="M1505" s="11">
        <v>3</v>
      </c>
      <c r="N1505" s="8">
        <v>50.98</v>
      </c>
      <c r="O1505" s="9">
        <v>0</v>
      </c>
      <c r="P1505" s="8">
        <v>22.63</v>
      </c>
      <c r="Q1505" s="8">
        <v>152.94</v>
      </c>
      <c r="R1505" s="8">
        <v>67.89</v>
      </c>
      <c r="S1505" s="8">
        <v>85.05</v>
      </c>
      <c r="T1505" s="10">
        <v>0.55610043154178113</v>
      </c>
      <c r="U1505" s="7"/>
      <c r="V1505" s="10"/>
      <c r="W1505" s="11"/>
      <c r="X1505" s="10"/>
    </row>
    <row r="1506" spans="1:24" ht="15.6">
      <c r="A1506" s="4">
        <v>2554</v>
      </c>
      <c r="B1506" s="5">
        <v>46232</v>
      </c>
      <c r="C1506" s="1">
        <f t="shared" si="46"/>
        <v>2026</v>
      </c>
      <c r="D1506" s="1" t="str">
        <f>"Q" &amp;ROUNDUP(MONTH(SalesDataTable[[#This Row],[Order Date]])/3,0)</f>
        <v>Q3</v>
      </c>
      <c r="E1506" s="1">
        <f t="shared" si="47"/>
        <v>7</v>
      </c>
      <c r="F1506" s="1" t="str">
        <f>TEXT(SalesDataTable[[#This Row],[Order Date]],"MMM")</f>
        <v>Jul</v>
      </c>
      <c r="G1506" s="6" t="s">
        <v>23</v>
      </c>
      <c r="H1506" s="6" t="s">
        <v>58</v>
      </c>
      <c r="I1506" s="6" t="s">
        <v>45</v>
      </c>
      <c r="J1506" s="6" t="s">
        <v>30</v>
      </c>
      <c r="K1506" s="6" t="s">
        <v>51</v>
      </c>
      <c r="L1506" s="6" t="s">
        <v>62</v>
      </c>
      <c r="M1506" s="11">
        <v>2</v>
      </c>
      <c r="N1506" s="8">
        <v>49.98</v>
      </c>
      <c r="O1506" s="9">
        <v>0.1</v>
      </c>
      <c r="P1506" s="8">
        <v>21.91</v>
      </c>
      <c r="Q1506" s="8">
        <v>89.963999999999999</v>
      </c>
      <c r="R1506" s="8">
        <v>43.82</v>
      </c>
      <c r="S1506" s="8">
        <v>46.143999999999998</v>
      </c>
      <c r="T1506" s="10">
        <v>0.51291627762215997</v>
      </c>
      <c r="U1506" s="7"/>
      <c r="V1506" s="10"/>
      <c r="W1506" s="11"/>
      <c r="X1506" s="10"/>
    </row>
    <row r="1507" spans="1:24" ht="15.6">
      <c r="A1507" s="4">
        <v>2624</v>
      </c>
      <c r="B1507" s="5">
        <v>46232</v>
      </c>
      <c r="C1507" s="1">
        <f t="shared" si="46"/>
        <v>2026</v>
      </c>
      <c r="D1507" s="1" t="str">
        <f>"Q" &amp;ROUNDUP(MONTH(SalesDataTable[[#This Row],[Order Date]])/3,0)</f>
        <v>Q3</v>
      </c>
      <c r="E1507" s="1">
        <f t="shared" si="47"/>
        <v>7</v>
      </c>
      <c r="F1507" s="1" t="str">
        <f>TEXT(SalesDataTable[[#This Row],[Order Date]],"MMM")</f>
        <v>Jul</v>
      </c>
      <c r="G1507" s="6" t="s">
        <v>37</v>
      </c>
      <c r="H1507" s="6" t="s">
        <v>38</v>
      </c>
      <c r="I1507" s="6" t="s">
        <v>25</v>
      </c>
      <c r="J1507" s="6" t="s">
        <v>33</v>
      </c>
      <c r="K1507" s="6" t="s">
        <v>31</v>
      </c>
      <c r="L1507" s="6" t="s">
        <v>32</v>
      </c>
      <c r="M1507" s="11">
        <v>4</v>
      </c>
      <c r="N1507" s="8">
        <v>36.44</v>
      </c>
      <c r="O1507" s="9">
        <v>0.15</v>
      </c>
      <c r="P1507" s="8">
        <v>13.32</v>
      </c>
      <c r="Q1507" s="8">
        <v>123.89599999999999</v>
      </c>
      <c r="R1507" s="8">
        <v>53.28</v>
      </c>
      <c r="S1507" s="8">
        <v>70.615999999999985</v>
      </c>
      <c r="T1507" s="10">
        <v>0.5699619035319945</v>
      </c>
      <c r="U1507" s="7"/>
      <c r="V1507" s="10"/>
      <c r="W1507" s="11"/>
      <c r="X1507" s="10"/>
    </row>
    <row r="1508" spans="1:24" ht="15.6">
      <c r="A1508" s="4">
        <v>3338</v>
      </c>
      <c r="B1508" s="5">
        <v>46232</v>
      </c>
      <c r="C1508" s="1">
        <f t="shared" si="46"/>
        <v>2026</v>
      </c>
      <c r="D1508" s="1" t="str">
        <f>"Q" &amp;ROUNDUP(MONTH(SalesDataTable[[#This Row],[Order Date]])/3,0)</f>
        <v>Q3</v>
      </c>
      <c r="E1508" s="1">
        <f t="shared" si="47"/>
        <v>7</v>
      </c>
      <c r="F1508" s="1" t="str">
        <f>TEXT(SalesDataTable[[#This Row],[Order Date]],"MMM")</f>
        <v>Jul</v>
      </c>
      <c r="G1508" s="6" t="s">
        <v>17</v>
      </c>
      <c r="H1508" s="6" t="s">
        <v>18</v>
      </c>
      <c r="I1508" s="6" t="s">
        <v>19</v>
      </c>
      <c r="J1508" s="6" t="s">
        <v>20</v>
      </c>
      <c r="K1508" s="6" t="s">
        <v>40</v>
      </c>
      <c r="L1508" s="6" t="s">
        <v>46</v>
      </c>
      <c r="M1508" s="11">
        <v>1</v>
      </c>
      <c r="N1508" s="8">
        <v>195.34</v>
      </c>
      <c r="O1508" s="9">
        <v>0.05</v>
      </c>
      <c r="P1508" s="8">
        <v>106.6</v>
      </c>
      <c r="Q1508" s="8">
        <v>185.57300000000001</v>
      </c>
      <c r="R1508" s="8">
        <v>106.6</v>
      </c>
      <c r="S1508" s="8">
        <v>78.973000000000013</v>
      </c>
      <c r="T1508" s="10">
        <v>0.42556298599472991</v>
      </c>
      <c r="U1508" s="7"/>
      <c r="V1508" s="10"/>
      <c r="W1508" s="11"/>
      <c r="X1508" s="10"/>
    </row>
    <row r="1509" spans="1:24" ht="15.6">
      <c r="A1509" s="4">
        <v>4575</v>
      </c>
      <c r="B1509" s="5">
        <v>46232</v>
      </c>
      <c r="C1509" s="1">
        <f t="shared" si="46"/>
        <v>2026</v>
      </c>
      <c r="D1509" s="1" t="str">
        <f>"Q" &amp;ROUNDUP(MONTH(SalesDataTable[[#This Row],[Order Date]])/3,0)</f>
        <v>Q3</v>
      </c>
      <c r="E1509" s="1">
        <f t="shared" si="47"/>
        <v>7</v>
      </c>
      <c r="F1509" s="1" t="str">
        <f>TEXT(SalesDataTable[[#This Row],[Order Date]],"MMM")</f>
        <v>Jul</v>
      </c>
      <c r="G1509" s="6" t="s">
        <v>28</v>
      </c>
      <c r="H1509" s="6" t="s">
        <v>42</v>
      </c>
      <c r="I1509" s="6" t="s">
        <v>19</v>
      </c>
      <c r="J1509" s="6" t="s">
        <v>33</v>
      </c>
      <c r="K1509" s="6" t="s">
        <v>21</v>
      </c>
      <c r="L1509" s="6" t="s">
        <v>47</v>
      </c>
      <c r="M1509" s="11">
        <v>1</v>
      </c>
      <c r="N1509" s="8">
        <v>103.31</v>
      </c>
      <c r="O1509" s="9">
        <v>0</v>
      </c>
      <c r="P1509" s="8">
        <v>50.93</v>
      </c>
      <c r="Q1509" s="8">
        <v>103.31</v>
      </c>
      <c r="R1509" s="8">
        <v>50.93</v>
      </c>
      <c r="S1509" s="8">
        <v>52.38</v>
      </c>
      <c r="T1509" s="10">
        <v>0.50701771367728199</v>
      </c>
      <c r="U1509" s="7"/>
      <c r="V1509" s="10"/>
      <c r="W1509" s="11"/>
      <c r="X1509" s="10"/>
    </row>
    <row r="1510" spans="1:24" ht="15.6">
      <c r="A1510" s="4">
        <v>4871</v>
      </c>
      <c r="B1510" s="5">
        <v>46232</v>
      </c>
      <c r="C1510" s="1">
        <f t="shared" si="46"/>
        <v>2026</v>
      </c>
      <c r="D1510" s="1" t="str">
        <f>"Q" &amp;ROUNDUP(MONTH(SalesDataTable[[#This Row],[Order Date]])/3,0)</f>
        <v>Q3</v>
      </c>
      <c r="E1510" s="1">
        <f t="shared" si="47"/>
        <v>7</v>
      </c>
      <c r="F1510" s="1" t="str">
        <f>TEXT(SalesDataTable[[#This Row],[Order Date]],"MMM")</f>
        <v>Jul</v>
      </c>
      <c r="G1510" s="6" t="s">
        <v>17</v>
      </c>
      <c r="H1510" s="6" t="s">
        <v>18</v>
      </c>
      <c r="I1510" s="6" t="s">
        <v>19</v>
      </c>
      <c r="J1510" s="6" t="s">
        <v>30</v>
      </c>
      <c r="K1510" s="6" t="s">
        <v>40</v>
      </c>
      <c r="L1510" s="6" t="s">
        <v>68</v>
      </c>
      <c r="M1510" s="11">
        <v>3</v>
      </c>
      <c r="N1510" s="8">
        <v>123.31</v>
      </c>
      <c r="O1510" s="9">
        <v>0</v>
      </c>
      <c r="P1510" s="8">
        <v>59.16</v>
      </c>
      <c r="Q1510" s="8">
        <v>369.93</v>
      </c>
      <c r="R1510" s="8">
        <v>177.48</v>
      </c>
      <c r="S1510" s="8">
        <v>192.45000000000002</v>
      </c>
      <c r="T1510" s="10">
        <v>0.52023355770010549</v>
      </c>
      <c r="U1510" s="7"/>
      <c r="V1510" s="10"/>
      <c r="W1510" s="11"/>
      <c r="X1510" s="10"/>
    </row>
    <row r="1511" spans="1:24" ht="15.6">
      <c r="A1511" s="4">
        <v>4931</v>
      </c>
      <c r="B1511" s="5">
        <v>46232</v>
      </c>
      <c r="C1511" s="1">
        <f t="shared" si="46"/>
        <v>2026</v>
      </c>
      <c r="D1511" s="1" t="str">
        <f>"Q" &amp;ROUNDUP(MONTH(SalesDataTable[[#This Row],[Order Date]])/3,0)</f>
        <v>Q3</v>
      </c>
      <c r="E1511" s="1">
        <f t="shared" si="47"/>
        <v>7</v>
      </c>
      <c r="F1511" s="1" t="str">
        <f>TEXT(SalesDataTable[[#This Row],[Order Date]],"MMM")</f>
        <v>Jul</v>
      </c>
      <c r="G1511" s="6" t="s">
        <v>17</v>
      </c>
      <c r="H1511" s="6" t="s">
        <v>67</v>
      </c>
      <c r="I1511" s="6" t="s">
        <v>19</v>
      </c>
      <c r="J1511" s="6" t="s">
        <v>30</v>
      </c>
      <c r="K1511" s="6" t="s">
        <v>51</v>
      </c>
      <c r="L1511" s="6" t="s">
        <v>52</v>
      </c>
      <c r="M1511" s="11">
        <v>1</v>
      </c>
      <c r="N1511" s="8">
        <v>40.36</v>
      </c>
      <c r="O1511" s="9">
        <v>0.1</v>
      </c>
      <c r="P1511" s="8">
        <v>14.82</v>
      </c>
      <c r="Q1511" s="8">
        <v>36.323999999999998</v>
      </c>
      <c r="R1511" s="8">
        <v>14.82</v>
      </c>
      <c r="S1511" s="8">
        <v>21.503999999999998</v>
      </c>
      <c r="T1511" s="10">
        <v>0.59200528576148004</v>
      </c>
      <c r="U1511" s="7"/>
      <c r="V1511" s="10"/>
      <c r="W1511" s="11"/>
      <c r="X1511" s="10"/>
    </row>
    <row r="1512" spans="1:24" ht="15.6">
      <c r="A1512" s="4">
        <v>4962</v>
      </c>
      <c r="B1512" s="5">
        <v>46232</v>
      </c>
      <c r="C1512" s="1">
        <f t="shared" si="46"/>
        <v>2026</v>
      </c>
      <c r="D1512" s="1" t="str">
        <f>"Q" &amp;ROUNDUP(MONTH(SalesDataTable[[#This Row],[Order Date]])/3,0)</f>
        <v>Q3</v>
      </c>
      <c r="E1512" s="1">
        <f t="shared" si="47"/>
        <v>7</v>
      </c>
      <c r="F1512" s="1" t="str">
        <f>TEXT(SalesDataTable[[#This Row],[Order Date]],"MMM")</f>
        <v>Jul</v>
      </c>
      <c r="G1512" s="6" t="s">
        <v>17</v>
      </c>
      <c r="H1512" s="6" t="s">
        <v>67</v>
      </c>
      <c r="I1512" s="6" t="s">
        <v>36</v>
      </c>
      <c r="J1512" s="6" t="s">
        <v>30</v>
      </c>
      <c r="K1512" s="6" t="s">
        <v>40</v>
      </c>
      <c r="L1512" s="6" t="s">
        <v>57</v>
      </c>
      <c r="M1512" s="11">
        <v>2</v>
      </c>
      <c r="N1512" s="8">
        <v>83.06</v>
      </c>
      <c r="O1512" s="9">
        <v>0</v>
      </c>
      <c r="P1512" s="8">
        <v>38.74</v>
      </c>
      <c r="Q1512" s="8">
        <v>166.12</v>
      </c>
      <c r="R1512" s="8">
        <v>77.48</v>
      </c>
      <c r="S1512" s="8">
        <v>88.64</v>
      </c>
      <c r="T1512" s="10">
        <v>0.5335901757765471</v>
      </c>
      <c r="U1512" s="7"/>
      <c r="V1512" s="10"/>
      <c r="W1512" s="11"/>
      <c r="X1512" s="10"/>
    </row>
    <row r="1513" spans="1:24" ht="15.6">
      <c r="A1513" s="4">
        <v>5006</v>
      </c>
      <c r="B1513" s="5">
        <v>46232</v>
      </c>
      <c r="C1513" s="1">
        <f t="shared" si="46"/>
        <v>2026</v>
      </c>
      <c r="D1513" s="1" t="str">
        <f>"Q" &amp;ROUNDUP(MONTH(SalesDataTable[[#This Row],[Order Date]])/3,0)</f>
        <v>Q3</v>
      </c>
      <c r="E1513" s="1">
        <f t="shared" si="47"/>
        <v>7</v>
      </c>
      <c r="F1513" s="1" t="str">
        <f>TEXT(SalesDataTable[[#This Row],[Order Date]],"MMM")</f>
        <v>Jul</v>
      </c>
      <c r="G1513" s="6" t="s">
        <v>28</v>
      </c>
      <c r="H1513" s="6" t="s">
        <v>35</v>
      </c>
      <c r="I1513" s="6" t="s">
        <v>19</v>
      </c>
      <c r="J1513" s="6" t="s">
        <v>20</v>
      </c>
      <c r="K1513" s="6" t="s">
        <v>26</v>
      </c>
      <c r="L1513" s="6" t="s">
        <v>54</v>
      </c>
      <c r="M1513" s="11">
        <v>2</v>
      </c>
      <c r="N1513" s="8">
        <v>151.72999999999999</v>
      </c>
      <c r="O1513" s="9">
        <v>0</v>
      </c>
      <c r="P1513" s="8">
        <v>81.209999999999994</v>
      </c>
      <c r="Q1513" s="8">
        <v>303.45999999999998</v>
      </c>
      <c r="R1513" s="8">
        <v>162.41999999999999</v>
      </c>
      <c r="S1513" s="8">
        <v>141.04</v>
      </c>
      <c r="T1513" s="10">
        <v>0.46477295195412904</v>
      </c>
      <c r="U1513" s="7"/>
      <c r="V1513" s="10"/>
      <c r="W1513" s="11"/>
      <c r="X1513" s="10"/>
    </row>
    <row r="1514" spans="1:24" ht="15.6">
      <c r="A1514" s="4">
        <v>5033</v>
      </c>
      <c r="B1514" s="5">
        <v>46232</v>
      </c>
      <c r="C1514" s="1">
        <f t="shared" si="46"/>
        <v>2026</v>
      </c>
      <c r="D1514" s="1" t="str">
        <f>"Q" &amp;ROUNDUP(MONTH(SalesDataTable[[#This Row],[Order Date]])/3,0)</f>
        <v>Q3</v>
      </c>
      <c r="E1514" s="1">
        <f t="shared" si="47"/>
        <v>7</v>
      </c>
      <c r="F1514" s="1" t="str">
        <f>TEXT(SalesDataTable[[#This Row],[Order Date]],"MMM")</f>
        <v>Jul</v>
      </c>
      <c r="G1514" s="6" t="s">
        <v>37</v>
      </c>
      <c r="H1514" s="6" t="s">
        <v>50</v>
      </c>
      <c r="I1514" s="6" t="s">
        <v>19</v>
      </c>
      <c r="J1514" s="6" t="s">
        <v>30</v>
      </c>
      <c r="K1514" s="6" t="s">
        <v>26</v>
      </c>
      <c r="L1514" s="6" t="s">
        <v>63</v>
      </c>
      <c r="M1514" s="11">
        <v>4</v>
      </c>
      <c r="N1514" s="8">
        <v>72.010000000000005</v>
      </c>
      <c r="O1514" s="9">
        <v>0.05</v>
      </c>
      <c r="P1514" s="8">
        <v>32.36</v>
      </c>
      <c r="Q1514" s="8">
        <v>273.63800000000003</v>
      </c>
      <c r="R1514" s="8">
        <v>129.44</v>
      </c>
      <c r="S1514" s="8">
        <v>144.19800000000004</v>
      </c>
      <c r="T1514" s="10">
        <v>0.52696628392255473</v>
      </c>
      <c r="U1514" s="7"/>
      <c r="V1514" s="10"/>
      <c r="W1514" s="11"/>
      <c r="X1514" s="10"/>
    </row>
    <row r="1515" spans="1:24" ht="15.6">
      <c r="A1515" s="4">
        <v>5117</v>
      </c>
      <c r="B1515" s="5">
        <v>46232</v>
      </c>
      <c r="C1515" s="1">
        <f t="shared" si="46"/>
        <v>2026</v>
      </c>
      <c r="D1515" s="1" t="str">
        <f>"Q" &amp;ROUNDUP(MONTH(SalesDataTable[[#This Row],[Order Date]])/3,0)</f>
        <v>Q3</v>
      </c>
      <c r="E1515" s="1">
        <f t="shared" si="47"/>
        <v>7</v>
      </c>
      <c r="F1515" s="1" t="str">
        <f>TEXT(SalesDataTable[[#This Row],[Order Date]],"MMM")</f>
        <v>Jul</v>
      </c>
      <c r="G1515" s="6" t="s">
        <v>23</v>
      </c>
      <c r="H1515" s="6" t="s">
        <v>58</v>
      </c>
      <c r="I1515" s="6" t="s">
        <v>19</v>
      </c>
      <c r="J1515" s="6" t="s">
        <v>33</v>
      </c>
      <c r="K1515" s="6" t="s">
        <v>26</v>
      </c>
      <c r="L1515" s="6" t="s">
        <v>54</v>
      </c>
      <c r="M1515" s="11">
        <v>1</v>
      </c>
      <c r="N1515" s="8">
        <v>154.87</v>
      </c>
      <c r="O1515" s="9">
        <v>0</v>
      </c>
      <c r="P1515" s="8">
        <v>80.459999999999994</v>
      </c>
      <c r="Q1515" s="8">
        <v>154.87</v>
      </c>
      <c r="R1515" s="8">
        <v>80.459999999999994</v>
      </c>
      <c r="S1515" s="8">
        <v>74.410000000000011</v>
      </c>
      <c r="T1515" s="10">
        <v>0.48046748886162594</v>
      </c>
      <c r="U1515" s="7"/>
      <c r="V1515" s="10"/>
      <c r="W1515" s="11"/>
      <c r="X1515" s="10"/>
    </row>
    <row r="1516" spans="1:24" ht="15.6">
      <c r="A1516" s="4">
        <v>954</v>
      </c>
      <c r="B1516" s="5">
        <v>46233</v>
      </c>
      <c r="C1516" s="1">
        <f t="shared" si="46"/>
        <v>2026</v>
      </c>
      <c r="D1516" s="1" t="str">
        <f>"Q" &amp;ROUNDUP(MONTH(SalesDataTable[[#This Row],[Order Date]])/3,0)</f>
        <v>Q3</v>
      </c>
      <c r="E1516" s="1">
        <f t="shared" si="47"/>
        <v>7</v>
      </c>
      <c r="F1516" s="1" t="str">
        <f>TEXT(SalesDataTable[[#This Row],[Order Date]],"MMM")</f>
        <v>Jul</v>
      </c>
      <c r="G1516" s="6" t="s">
        <v>23</v>
      </c>
      <c r="H1516" s="6" t="s">
        <v>24</v>
      </c>
      <c r="I1516" s="6" t="s">
        <v>19</v>
      </c>
      <c r="J1516" s="6" t="s">
        <v>30</v>
      </c>
      <c r="K1516" s="6" t="s">
        <v>31</v>
      </c>
      <c r="L1516" s="6" t="s">
        <v>61</v>
      </c>
      <c r="M1516" s="11">
        <v>3</v>
      </c>
      <c r="N1516" s="8">
        <v>134.61000000000001</v>
      </c>
      <c r="O1516" s="9">
        <v>0.1</v>
      </c>
      <c r="P1516" s="8">
        <v>65.77</v>
      </c>
      <c r="Q1516" s="8">
        <v>363.44700000000006</v>
      </c>
      <c r="R1516" s="8">
        <v>197.31</v>
      </c>
      <c r="S1516" s="8">
        <v>166.13700000000006</v>
      </c>
      <c r="T1516" s="10">
        <v>0.45711479252820914</v>
      </c>
      <c r="U1516" s="7"/>
      <c r="V1516" s="10"/>
      <c r="W1516" s="11"/>
      <c r="X1516" s="10"/>
    </row>
    <row r="1517" spans="1:24" ht="15.6">
      <c r="A1517" s="4">
        <v>1644</v>
      </c>
      <c r="B1517" s="5">
        <v>46233</v>
      </c>
      <c r="C1517" s="1">
        <f t="shared" si="46"/>
        <v>2026</v>
      </c>
      <c r="D1517" s="1" t="str">
        <f>"Q" &amp;ROUNDUP(MONTH(SalesDataTable[[#This Row],[Order Date]])/3,0)</f>
        <v>Q3</v>
      </c>
      <c r="E1517" s="1">
        <f t="shared" si="47"/>
        <v>7</v>
      </c>
      <c r="F1517" s="1" t="str">
        <f>TEXT(SalesDataTable[[#This Row],[Order Date]],"MMM")</f>
        <v>Jul</v>
      </c>
      <c r="G1517" s="6" t="s">
        <v>37</v>
      </c>
      <c r="H1517" s="6" t="s">
        <v>64</v>
      </c>
      <c r="I1517" s="6" t="s">
        <v>19</v>
      </c>
      <c r="J1517" s="6" t="s">
        <v>20</v>
      </c>
      <c r="K1517" s="6" t="s">
        <v>21</v>
      </c>
      <c r="L1517" s="6" t="s">
        <v>22</v>
      </c>
      <c r="M1517" s="11">
        <v>3</v>
      </c>
      <c r="N1517" s="8">
        <v>81.5</v>
      </c>
      <c r="O1517" s="9">
        <v>0.05</v>
      </c>
      <c r="P1517" s="8">
        <v>43.85</v>
      </c>
      <c r="Q1517" s="8">
        <v>232.27499999999998</v>
      </c>
      <c r="R1517" s="8">
        <v>131.55000000000001</v>
      </c>
      <c r="S1517" s="8">
        <v>100.72499999999997</v>
      </c>
      <c r="T1517" s="10">
        <v>0.43364546335163051</v>
      </c>
      <c r="U1517" s="7"/>
      <c r="V1517" s="10"/>
      <c r="W1517" s="11"/>
      <c r="X1517" s="10"/>
    </row>
    <row r="1518" spans="1:24" ht="15.6">
      <c r="A1518" s="4">
        <v>2030</v>
      </c>
      <c r="B1518" s="5">
        <v>46233</v>
      </c>
      <c r="C1518" s="1">
        <f t="shared" si="46"/>
        <v>2026</v>
      </c>
      <c r="D1518" s="1" t="str">
        <f>"Q" &amp;ROUNDUP(MONTH(SalesDataTable[[#This Row],[Order Date]])/3,0)</f>
        <v>Q3</v>
      </c>
      <c r="E1518" s="1">
        <f t="shared" si="47"/>
        <v>7</v>
      </c>
      <c r="F1518" s="1" t="str">
        <f>TEXT(SalesDataTable[[#This Row],[Order Date]],"MMM")</f>
        <v>Jul</v>
      </c>
      <c r="G1518" s="6" t="s">
        <v>17</v>
      </c>
      <c r="H1518" s="6" t="s">
        <v>18</v>
      </c>
      <c r="I1518" s="6" t="s">
        <v>45</v>
      </c>
      <c r="J1518" s="6" t="s">
        <v>33</v>
      </c>
      <c r="K1518" s="6" t="s">
        <v>31</v>
      </c>
      <c r="L1518" s="6" t="s">
        <v>61</v>
      </c>
      <c r="M1518" s="11">
        <v>2</v>
      </c>
      <c r="N1518" s="8">
        <v>135.63</v>
      </c>
      <c r="O1518" s="9">
        <v>0</v>
      </c>
      <c r="P1518" s="8">
        <v>66.63</v>
      </c>
      <c r="Q1518" s="8">
        <v>271.26</v>
      </c>
      <c r="R1518" s="8">
        <v>133.26</v>
      </c>
      <c r="S1518" s="8">
        <v>138</v>
      </c>
      <c r="T1518" s="10">
        <v>0.50873700508737008</v>
      </c>
      <c r="U1518" s="7"/>
      <c r="V1518" s="10"/>
      <c r="W1518" s="11"/>
      <c r="X1518" s="10"/>
    </row>
    <row r="1519" spans="1:24" ht="15.6">
      <c r="A1519" s="4">
        <v>2595</v>
      </c>
      <c r="B1519" s="5">
        <v>46233</v>
      </c>
      <c r="C1519" s="1">
        <f t="shared" si="46"/>
        <v>2026</v>
      </c>
      <c r="D1519" s="1" t="str">
        <f>"Q" &amp;ROUNDUP(MONTH(SalesDataTable[[#This Row],[Order Date]])/3,0)</f>
        <v>Q3</v>
      </c>
      <c r="E1519" s="1">
        <f t="shared" si="47"/>
        <v>7</v>
      </c>
      <c r="F1519" s="1" t="str">
        <f>TEXT(SalesDataTable[[#This Row],[Order Date]],"MMM")</f>
        <v>Jul</v>
      </c>
      <c r="G1519" s="6" t="s">
        <v>17</v>
      </c>
      <c r="H1519" s="6" t="s">
        <v>53</v>
      </c>
      <c r="I1519" s="6" t="s">
        <v>25</v>
      </c>
      <c r="J1519" s="6" t="s">
        <v>33</v>
      </c>
      <c r="K1519" s="6" t="s">
        <v>31</v>
      </c>
      <c r="L1519" s="6" t="s">
        <v>61</v>
      </c>
      <c r="M1519" s="11">
        <v>15</v>
      </c>
      <c r="N1519" s="8">
        <v>133.44999999999999</v>
      </c>
      <c r="O1519" s="9">
        <v>0.2</v>
      </c>
      <c r="P1519" s="8">
        <v>65.819999999999993</v>
      </c>
      <c r="Q1519" s="8">
        <v>1601.3999999999999</v>
      </c>
      <c r="R1519" s="8">
        <v>987.3</v>
      </c>
      <c r="S1519" s="8">
        <v>614.09999999999991</v>
      </c>
      <c r="T1519" s="10">
        <v>0.3834769576620457</v>
      </c>
      <c r="U1519" s="7"/>
      <c r="V1519" s="10"/>
      <c r="W1519" s="11"/>
      <c r="X1519" s="10"/>
    </row>
    <row r="1520" spans="1:24" ht="15.6">
      <c r="A1520" s="4">
        <v>2763</v>
      </c>
      <c r="B1520" s="5">
        <v>46233</v>
      </c>
      <c r="C1520" s="1">
        <f t="shared" si="46"/>
        <v>2026</v>
      </c>
      <c r="D1520" s="1" t="str">
        <f>"Q" &amp;ROUNDUP(MONTH(SalesDataTable[[#This Row],[Order Date]])/3,0)</f>
        <v>Q3</v>
      </c>
      <c r="E1520" s="1">
        <f t="shared" si="47"/>
        <v>7</v>
      </c>
      <c r="F1520" s="1" t="str">
        <f>TEXT(SalesDataTable[[#This Row],[Order Date]],"MMM")</f>
        <v>Jul</v>
      </c>
      <c r="G1520" s="6" t="s">
        <v>17</v>
      </c>
      <c r="H1520" s="6" t="s">
        <v>67</v>
      </c>
      <c r="I1520" s="6" t="s">
        <v>19</v>
      </c>
      <c r="J1520" s="6" t="s">
        <v>33</v>
      </c>
      <c r="K1520" s="6" t="s">
        <v>40</v>
      </c>
      <c r="L1520" s="6" t="s">
        <v>68</v>
      </c>
      <c r="M1520" s="11">
        <v>1</v>
      </c>
      <c r="N1520" s="8">
        <v>120.94</v>
      </c>
      <c r="O1520" s="9">
        <v>0</v>
      </c>
      <c r="P1520" s="8">
        <v>62.24</v>
      </c>
      <c r="Q1520" s="8">
        <v>120.94</v>
      </c>
      <c r="R1520" s="8">
        <v>62.24</v>
      </c>
      <c r="S1520" s="8">
        <v>58.699999999999996</v>
      </c>
      <c r="T1520" s="10">
        <v>0.48536464362493797</v>
      </c>
      <c r="U1520" s="7"/>
      <c r="V1520" s="10"/>
      <c r="W1520" s="11"/>
      <c r="X1520" s="10"/>
    </row>
    <row r="1521" spans="1:24" ht="15.6">
      <c r="A1521" s="4">
        <v>3537</v>
      </c>
      <c r="B1521" s="5">
        <v>46233</v>
      </c>
      <c r="C1521" s="1">
        <f t="shared" si="46"/>
        <v>2026</v>
      </c>
      <c r="D1521" s="1" t="str">
        <f>"Q" &amp;ROUNDUP(MONTH(SalesDataTable[[#This Row],[Order Date]])/3,0)</f>
        <v>Q3</v>
      </c>
      <c r="E1521" s="1">
        <f t="shared" si="47"/>
        <v>7</v>
      </c>
      <c r="F1521" s="1" t="str">
        <f>TEXT(SalesDataTable[[#This Row],[Order Date]],"MMM")</f>
        <v>Jul</v>
      </c>
      <c r="G1521" s="6" t="s">
        <v>23</v>
      </c>
      <c r="H1521" s="6" t="s">
        <v>58</v>
      </c>
      <c r="I1521" s="6" t="s">
        <v>19</v>
      </c>
      <c r="J1521" s="6" t="s">
        <v>20</v>
      </c>
      <c r="K1521" s="6" t="s">
        <v>40</v>
      </c>
      <c r="L1521" s="6" t="s">
        <v>41</v>
      </c>
      <c r="M1521" s="11">
        <v>2</v>
      </c>
      <c r="N1521" s="8">
        <v>332.99</v>
      </c>
      <c r="O1521" s="9">
        <v>0.15</v>
      </c>
      <c r="P1521" s="8">
        <v>199.09</v>
      </c>
      <c r="Q1521" s="8">
        <v>566.08299999999997</v>
      </c>
      <c r="R1521" s="8">
        <v>398.18</v>
      </c>
      <c r="S1521" s="8">
        <v>167.90299999999996</v>
      </c>
      <c r="T1521" s="10">
        <v>0.29660491482697759</v>
      </c>
      <c r="U1521" s="7"/>
      <c r="V1521" s="10"/>
      <c r="W1521" s="11"/>
      <c r="X1521" s="10"/>
    </row>
    <row r="1522" spans="1:24" ht="15.6">
      <c r="A1522" s="4">
        <v>3550</v>
      </c>
      <c r="B1522" s="5">
        <v>46233</v>
      </c>
      <c r="C1522" s="1">
        <f t="shared" si="46"/>
        <v>2026</v>
      </c>
      <c r="D1522" s="1" t="str">
        <f>"Q" &amp;ROUNDUP(MONTH(SalesDataTable[[#This Row],[Order Date]])/3,0)</f>
        <v>Q3</v>
      </c>
      <c r="E1522" s="1">
        <f t="shared" si="47"/>
        <v>7</v>
      </c>
      <c r="F1522" s="1" t="str">
        <f>TEXT(SalesDataTable[[#This Row],[Order Date]],"MMM")</f>
        <v>Jul</v>
      </c>
      <c r="G1522" s="6" t="s">
        <v>17</v>
      </c>
      <c r="H1522" s="6" t="s">
        <v>67</v>
      </c>
      <c r="I1522" s="6" t="s">
        <v>19</v>
      </c>
      <c r="J1522" s="6" t="s">
        <v>20</v>
      </c>
      <c r="K1522" s="6" t="s">
        <v>40</v>
      </c>
      <c r="L1522" s="6" t="s">
        <v>68</v>
      </c>
      <c r="M1522" s="11">
        <v>3</v>
      </c>
      <c r="N1522" s="8">
        <v>120.88</v>
      </c>
      <c r="O1522" s="9">
        <v>0</v>
      </c>
      <c r="P1522" s="8">
        <v>60.97</v>
      </c>
      <c r="Q1522" s="8">
        <v>362.64</v>
      </c>
      <c r="R1522" s="8">
        <v>182.91</v>
      </c>
      <c r="S1522" s="8">
        <v>179.73</v>
      </c>
      <c r="T1522" s="10">
        <v>0.49561548643282594</v>
      </c>
      <c r="U1522" s="7"/>
      <c r="V1522" s="10"/>
      <c r="W1522" s="11"/>
      <c r="X1522" s="10"/>
    </row>
    <row r="1523" spans="1:24" ht="15.6">
      <c r="A1523" s="4">
        <v>3875</v>
      </c>
      <c r="B1523" s="5">
        <v>46233</v>
      </c>
      <c r="C1523" s="1">
        <f t="shared" si="46"/>
        <v>2026</v>
      </c>
      <c r="D1523" s="1" t="str">
        <f>"Q" &amp;ROUNDUP(MONTH(SalesDataTable[[#This Row],[Order Date]])/3,0)</f>
        <v>Q3</v>
      </c>
      <c r="E1523" s="1">
        <f t="shared" si="47"/>
        <v>7</v>
      </c>
      <c r="F1523" s="1" t="str">
        <f>TEXT(SalesDataTable[[#This Row],[Order Date]],"MMM")</f>
        <v>Jul</v>
      </c>
      <c r="G1523" s="6" t="s">
        <v>37</v>
      </c>
      <c r="H1523" s="6" t="s">
        <v>50</v>
      </c>
      <c r="I1523" s="6" t="s">
        <v>19</v>
      </c>
      <c r="J1523" s="6" t="s">
        <v>20</v>
      </c>
      <c r="K1523" s="6" t="s">
        <v>21</v>
      </c>
      <c r="L1523" s="6" t="s">
        <v>47</v>
      </c>
      <c r="M1523" s="11">
        <v>1</v>
      </c>
      <c r="N1523" s="8">
        <v>101.73</v>
      </c>
      <c r="O1523" s="9">
        <v>0.05</v>
      </c>
      <c r="P1523" s="8">
        <v>51.63</v>
      </c>
      <c r="Q1523" s="8">
        <v>96.643500000000003</v>
      </c>
      <c r="R1523" s="8">
        <v>51.63</v>
      </c>
      <c r="S1523" s="8">
        <v>45.013500000000001</v>
      </c>
      <c r="T1523" s="10">
        <v>0.46576852038678235</v>
      </c>
      <c r="U1523" s="7"/>
      <c r="V1523" s="10"/>
      <c r="W1523" s="11"/>
      <c r="X1523" s="10"/>
    </row>
    <row r="1524" spans="1:24" ht="15.6">
      <c r="A1524" s="4">
        <v>4467</v>
      </c>
      <c r="B1524" s="5">
        <v>46233</v>
      </c>
      <c r="C1524" s="1">
        <f t="shared" si="46"/>
        <v>2026</v>
      </c>
      <c r="D1524" s="1" t="str">
        <f>"Q" &amp;ROUNDUP(MONTH(SalesDataTable[[#This Row],[Order Date]])/3,0)</f>
        <v>Q3</v>
      </c>
      <c r="E1524" s="1">
        <f t="shared" si="47"/>
        <v>7</v>
      </c>
      <c r="F1524" s="1" t="str">
        <f>TEXT(SalesDataTable[[#This Row],[Order Date]],"MMM")</f>
        <v>Jul</v>
      </c>
      <c r="G1524" s="6" t="s">
        <v>37</v>
      </c>
      <c r="H1524" s="6" t="s">
        <v>48</v>
      </c>
      <c r="I1524" s="6" t="s">
        <v>19</v>
      </c>
      <c r="J1524" s="6" t="s">
        <v>20</v>
      </c>
      <c r="K1524" s="6" t="s">
        <v>31</v>
      </c>
      <c r="L1524" s="6" t="s">
        <v>32</v>
      </c>
      <c r="M1524" s="11">
        <v>2</v>
      </c>
      <c r="N1524" s="8">
        <v>36.21</v>
      </c>
      <c r="O1524" s="9">
        <v>0</v>
      </c>
      <c r="P1524" s="8">
        <v>13.5</v>
      </c>
      <c r="Q1524" s="8">
        <v>72.42</v>
      </c>
      <c r="R1524" s="8">
        <v>27</v>
      </c>
      <c r="S1524" s="8">
        <v>45.42</v>
      </c>
      <c r="T1524" s="10">
        <v>0.62717481358740679</v>
      </c>
      <c r="U1524" s="7"/>
      <c r="V1524" s="10"/>
      <c r="W1524" s="11"/>
      <c r="X1524" s="10"/>
    </row>
    <row r="1525" spans="1:24" ht="15.6">
      <c r="A1525" s="4">
        <v>739</v>
      </c>
      <c r="B1525" s="5">
        <v>46234</v>
      </c>
      <c r="C1525" s="1">
        <f t="shared" si="46"/>
        <v>2026</v>
      </c>
      <c r="D1525" s="1" t="str">
        <f>"Q" &amp;ROUNDUP(MONTH(SalesDataTable[[#This Row],[Order Date]])/3,0)</f>
        <v>Q3</v>
      </c>
      <c r="E1525" s="1">
        <f t="shared" si="47"/>
        <v>7</v>
      </c>
      <c r="F1525" s="1" t="str">
        <f>TEXT(SalesDataTable[[#This Row],[Order Date]],"MMM")</f>
        <v>Jul</v>
      </c>
      <c r="G1525" s="6" t="s">
        <v>37</v>
      </c>
      <c r="H1525" s="6" t="s">
        <v>48</v>
      </c>
      <c r="I1525" s="6" t="s">
        <v>19</v>
      </c>
      <c r="J1525" s="6" t="s">
        <v>33</v>
      </c>
      <c r="K1525" s="6" t="s">
        <v>21</v>
      </c>
      <c r="L1525" s="6" t="s">
        <v>47</v>
      </c>
      <c r="M1525" s="11">
        <v>5</v>
      </c>
      <c r="N1525" s="8">
        <v>104.65</v>
      </c>
      <c r="O1525" s="9">
        <v>0</v>
      </c>
      <c r="P1525" s="8">
        <v>49.2</v>
      </c>
      <c r="Q1525" s="8">
        <v>523.25</v>
      </c>
      <c r="R1525" s="8">
        <v>246</v>
      </c>
      <c r="S1525" s="8">
        <v>277.25</v>
      </c>
      <c r="T1525" s="10">
        <v>0.52986144290492121</v>
      </c>
      <c r="U1525" s="7"/>
      <c r="V1525" s="10"/>
      <c r="W1525" s="11"/>
      <c r="X1525" s="10"/>
    </row>
    <row r="1526" spans="1:24" ht="15.6">
      <c r="A1526" s="4">
        <v>2376</v>
      </c>
      <c r="B1526" s="5">
        <v>46234</v>
      </c>
      <c r="C1526" s="1">
        <f t="shared" si="46"/>
        <v>2026</v>
      </c>
      <c r="D1526" s="1" t="str">
        <f>"Q" &amp;ROUNDUP(MONTH(SalesDataTable[[#This Row],[Order Date]])/3,0)</f>
        <v>Q3</v>
      </c>
      <c r="E1526" s="1">
        <f t="shared" si="47"/>
        <v>7</v>
      </c>
      <c r="F1526" s="1" t="str">
        <f>TEXT(SalesDataTable[[#This Row],[Order Date]],"MMM")</f>
        <v>Jul</v>
      </c>
      <c r="G1526" s="6" t="s">
        <v>28</v>
      </c>
      <c r="H1526" s="6" t="s">
        <v>42</v>
      </c>
      <c r="I1526" s="6" t="s">
        <v>25</v>
      </c>
      <c r="J1526" s="6" t="s">
        <v>20</v>
      </c>
      <c r="K1526" s="6" t="s">
        <v>40</v>
      </c>
      <c r="L1526" s="6" t="s">
        <v>46</v>
      </c>
      <c r="M1526" s="11">
        <v>5</v>
      </c>
      <c r="N1526" s="8">
        <v>198.35</v>
      </c>
      <c r="O1526" s="9">
        <v>0.05</v>
      </c>
      <c r="P1526" s="8">
        <v>104.96</v>
      </c>
      <c r="Q1526" s="8">
        <v>942.16249999999991</v>
      </c>
      <c r="R1526" s="8">
        <v>524.79999999999995</v>
      </c>
      <c r="S1526" s="8">
        <v>417.36249999999995</v>
      </c>
      <c r="T1526" s="10">
        <v>0.44298356175288234</v>
      </c>
      <c r="U1526" s="7"/>
      <c r="V1526" s="10"/>
      <c r="W1526" s="11"/>
      <c r="X1526" s="10"/>
    </row>
    <row r="1527" spans="1:24" ht="15.6">
      <c r="A1527" s="4">
        <v>3109</v>
      </c>
      <c r="B1527" s="5">
        <v>46234</v>
      </c>
      <c r="C1527" s="1">
        <f t="shared" si="46"/>
        <v>2026</v>
      </c>
      <c r="D1527" s="1" t="str">
        <f>"Q" &amp;ROUNDUP(MONTH(SalesDataTable[[#This Row],[Order Date]])/3,0)</f>
        <v>Q3</v>
      </c>
      <c r="E1527" s="1">
        <f t="shared" si="47"/>
        <v>7</v>
      </c>
      <c r="F1527" s="1" t="str">
        <f>TEXT(SalesDataTable[[#This Row],[Order Date]],"MMM")</f>
        <v>Jul</v>
      </c>
      <c r="G1527" s="6" t="s">
        <v>17</v>
      </c>
      <c r="H1527" s="6" t="s">
        <v>18</v>
      </c>
      <c r="I1527" s="6" t="s">
        <v>45</v>
      </c>
      <c r="J1527" s="6" t="s">
        <v>20</v>
      </c>
      <c r="K1527" s="6" t="s">
        <v>51</v>
      </c>
      <c r="L1527" s="6" t="s">
        <v>59</v>
      </c>
      <c r="M1527" s="11">
        <v>2</v>
      </c>
      <c r="N1527" s="8">
        <v>36.56</v>
      </c>
      <c r="O1527" s="9">
        <v>0.05</v>
      </c>
      <c r="P1527" s="8">
        <v>13.76</v>
      </c>
      <c r="Q1527" s="8">
        <v>69.463999999999999</v>
      </c>
      <c r="R1527" s="8">
        <v>27.52</v>
      </c>
      <c r="S1527" s="8">
        <v>41.944000000000003</v>
      </c>
      <c r="T1527" s="10">
        <v>0.60382356328457909</v>
      </c>
      <c r="U1527" s="7"/>
      <c r="V1527" s="10"/>
      <c r="W1527" s="11"/>
      <c r="X1527" s="10"/>
    </row>
    <row r="1528" spans="1:24" ht="15.6">
      <c r="A1528" s="4">
        <v>4362</v>
      </c>
      <c r="B1528" s="5">
        <v>46234</v>
      </c>
      <c r="C1528" s="1">
        <f t="shared" si="46"/>
        <v>2026</v>
      </c>
      <c r="D1528" s="1" t="str">
        <f>"Q" &amp;ROUNDUP(MONTH(SalesDataTable[[#This Row],[Order Date]])/3,0)</f>
        <v>Q3</v>
      </c>
      <c r="E1528" s="1">
        <f t="shared" si="47"/>
        <v>7</v>
      </c>
      <c r="F1528" s="1" t="str">
        <f>TEXT(SalesDataTable[[#This Row],[Order Date]],"MMM")</f>
        <v>Jul</v>
      </c>
      <c r="G1528" s="6" t="s">
        <v>23</v>
      </c>
      <c r="H1528" s="6" t="s">
        <v>66</v>
      </c>
      <c r="I1528" s="6" t="s">
        <v>19</v>
      </c>
      <c r="J1528" s="6" t="s">
        <v>20</v>
      </c>
      <c r="K1528" s="6" t="s">
        <v>26</v>
      </c>
      <c r="L1528" s="6" t="s">
        <v>27</v>
      </c>
      <c r="M1528" s="11">
        <v>5</v>
      </c>
      <c r="N1528" s="8">
        <v>92.41</v>
      </c>
      <c r="O1528" s="9">
        <v>0</v>
      </c>
      <c r="P1528" s="8">
        <v>44.29</v>
      </c>
      <c r="Q1528" s="8">
        <v>462.04999999999995</v>
      </c>
      <c r="R1528" s="8">
        <v>221.45</v>
      </c>
      <c r="S1528" s="8">
        <v>240.59999999999997</v>
      </c>
      <c r="T1528" s="10">
        <v>0.52072286549074775</v>
      </c>
      <c r="U1528" s="7"/>
      <c r="V1528" s="10"/>
      <c r="W1528" s="11"/>
      <c r="X1528" s="10"/>
    </row>
    <row r="1529" spans="1:24" ht="15.6">
      <c r="A1529" s="4">
        <v>777</v>
      </c>
      <c r="B1529" s="5">
        <v>46235</v>
      </c>
      <c r="C1529" s="1">
        <f t="shared" si="46"/>
        <v>2026</v>
      </c>
      <c r="D1529" s="1" t="str">
        <f>"Q" &amp;ROUNDUP(MONTH(SalesDataTable[[#This Row],[Order Date]])/3,0)</f>
        <v>Q3</v>
      </c>
      <c r="E1529" s="1">
        <f t="shared" si="47"/>
        <v>8</v>
      </c>
      <c r="F1529" s="1" t="str">
        <f>TEXT(SalesDataTable[[#This Row],[Order Date]],"MMM")</f>
        <v>Aug</v>
      </c>
      <c r="G1529" s="6" t="s">
        <v>37</v>
      </c>
      <c r="H1529" s="6" t="s">
        <v>64</v>
      </c>
      <c r="I1529" s="6" t="s">
        <v>19</v>
      </c>
      <c r="J1529" s="6" t="s">
        <v>20</v>
      </c>
      <c r="K1529" s="6" t="s">
        <v>40</v>
      </c>
      <c r="L1529" s="6" t="s">
        <v>68</v>
      </c>
      <c r="M1529" s="11">
        <v>4</v>
      </c>
      <c r="N1529" s="8">
        <v>121.87</v>
      </c>
      <c r="O1529" s="9">
        <v>0</v>
      </c>
      <c r="P1529" s="8">
        <v>59.89</v>
      </c>
      <c r="Q1529" s="8">
        <v>487.48</v>
      </c>
      <c r="R1529" s="8">
        <v>239.56</v>
      </c>
      <c r="S1529" s="8">
        <v>247.92000000000002</v>
      </c>
      <c r="T1529" s="10">
        <v>0.50857471075736438</v>
      </c>
      <c r="U1529" s="7"/>
      <c r="V1529" s="10"/>
      <c r="W1529" s="11"/>
      <c r="X1529" s="10"/>
    </row>
    <row r="1530" spans="1:24" ht="15.6">
      <c r="A1530" s="4">
        <v>831</v>
      </c>
      <c r="B1530" s="5">
        <v>46235</v>
      </c>
      <c r="C1530" s="1">
        <f t="shared" si="46"/>
        <v>2026</v>
      </c>
      <c r="D1530" s="1" t="str">
        <f>"Q" &amp;ROUNDUP(MONTH(SalesDataTable[[#This Row],[Order Date]])/3,0)</f>
        <v>Q3</v>
      </c>
      <c r="E1530" s="1">
        <f t="shared" si="47"/>
        <v>8</v>
      </c>
      <c r="F1530" s="1" t="str">
        <f>TEXT(SalesDataTable[[#This Row],[Order Date]],"MMM")</f>
        <v>Aug</v>
      </c>
      <c r="G1530" s="6" t="s">
        <v>37</v>
      </c>
      <c r="H1530" s="6" t="s">
        <v>50</v>
      </c>
      <c r="I1530" s="6" t="s">
        <v>19</v>
      </c>
      <c r="J1530" s="6" t="s">
        <v>20</v>
      </c>
      <c r="K1530" s="6" t="s">
        <v>31</v>
      </c>
      <c r="L1530" s="6" t="s">
        <v>61</v>
      </c>
      <c r="M1530" s="11">
        <v>2</v>
      </c>
      <c r="N1530" s="8">
        <v>130.9</v>
      </c>
      <c r="O1530" s="9">
        <v>0.05</v>
      </c>
      <c r="P1530" s="8">
        <v>67.959999999999994</v>
      </c>
      <c r="Q1530" s="8">
        <v>248.71</v>
      </c>
      <c r="R1530" s="8">
        <v>135.91999999999999</v>
      </c>
      <c r="S1530" s="8">
        <v>112.79000000000002</v>
      </c>
      <c r="T1530" s="10">
        <v>0.45350006031120588</v>
      </c>
      <c r="U1530" s="7"/>
      <c r="V1530" s="10"/>
      <c r="W1530" s="11"/>
      <c r="X1530" s="10"/>
    </row>
    <row r="1531" spans="1:24" ht="15.6">
      <c r="A1531" s="4">
        <v>2059</v>
      </c>
      <c r="B1531" s="5">
        <v>46235</v>
      </c>
      <c r="C1531" s="1">
        <f t="shared" si="46"/>
        <v>2026</v>
      </c>
      <c r="D1531" s="1" t="str">
        <f>"Q" &amp;ROUNDUP(MONTH(SalesDataTable[[#This Row],[Order Date]])/3,0)</f>
        <v>Q3</v>
      </c>
      <c r="E1531" s="1">
        <f t="shared" si="47"/>
        <v>8</v>
      </c>
      <c r="F1531" s="1" t="str">
        <f>TEXT(SalesDataTable[[#This Row],[Order Date]],"MMM")</f>
        <v>Aug</v>
      </c>
      <c r="G1531" s="6" t="s">
        <v>28</v>
      </c>
      <c r="H1531" s="6" t="s">
        <v>29</v>
      </c>
      <c r="I1531" s="6" t="s">
        <v>36</v>
      </c>
      <c r="J1531" s="6" t="s">
        <v>30</v>
      </c>
      <c r="K1531" s="6" t="s">
        <v>21</v>
      </c>
      <c r="L1531" s="6" t="s">
        <v>39</v>
      </c>
      <c r="M1531" s="11">
        <v>1</v>
      </c>
      <c r="N1531" s="8">
        <v>50.98</v>
      </c>
      <c r="O1531" s="9">
        <v>0</v>
      </c>
      <c r="P1531" s="8">
        <v>22.92</v>
      </c>
      <c r="Q1531" s="8">
        <v>50.98</v>
      </c>
      <c r="R1531" s="8">
        <v>22.92</v>
      </c>
      <c r="S1531" s="8">
        <v>28.059999999999995</v>
      </c>
      <c r="T1531" s="10">
        <v>0.55041192624558644</v>
      </c>
      <c r="U1531" s="7"/>
      <c r="V1531" s="10"/>
      <c r="W1531" s="11"/>
      <c r="X1531" s="10"/>
    </row>
    <row r="1532" spans="1:24" ht="15.6">
      <c r="A1532" s="4">
        <v>2519</v>
      </c>
      <c r="B1532" s="5">
        <v>46235</v>
      </c>
      <c r="C1532" s="1">
        <f t="shared" si="46"/>
        <v>2026</v>
      </c>
      <c r="D1532" s="1" t="str">
        <f>"Q" &amp;ROUNDUP(MONTH(SalesDataTable[[#This Row],[Order Date]])/3,0)</f>
        <v>Q3</v>
      </c>
      <c r="E1532" s="1">
        <f t="shared" si="47"/>
        <v>8</v>
      </c>
      <c r="F1532" s="1" t="str">
        <f>TEXT(SalesDataTable[[#This Row],[Order Date]],"MMM")</f>
        <v>Aug</v>
      </c>
      <c r="G1532" s="6" t="s">
        <v>28</v>
      </c>
      <c r="H1532" s="6" t="s">
        <v>29</v>
      </c>
      <c r="I1532" s="6" t="s">
        <v>19</v>
      </c>
      <c r="J1532" s="6" t="s">
        <v>20</v>
      </c>
      <c r="K1532" s="6" t="s">
        <v>26</v>
      </c>
      <c r="L1532" s="6" t="s">
        <v>27</v>
      </c>
      <c r="M1532" s="11">
        <v>2</v>
      </c>
      <c r="N1532" s="8">
        <v>91.11</v>
      </c>
      <c r="O1532" s="9">
        <v>0</v>
      </c>
      <c r="P1532" s="8">
        <v>44.19</v>
      </c>
      <c r="Q1532" s="8">
        <v>182.22</v>
      </c>
      <c r="R1532" s="8">
        <v>88.38</v>
      </c>
      <c r="S1532" s="8">
        <v>93.84</v>
      </c>
      <c r="T1532" s="10">
        <v>0.51498189002304906</v>
      </c>
      <c r="U1532" s="7"/>
      <c r="V1532" s="10"/>
      <c r="W1532" s="11"/>
      <c r="X1532" s="10"/>
    </row>
    <row r="1533" spans="1:24" ht="15.6">
      <c r="A1533" s="4">
        <v>2644</v>
      </c>
      <c r="B1533" s="5">
        <v>46235</v>
      </c>
      <c r="C1533" s="1">
        <f t="shared" si="46"/>
        <v>2026</v>
      </c>
      <c r="D1533" s="1" t="str">
        <f>"Q" &amp;ROUNDUP(MONTH(SalesDataTable[[#This Row],[Order Date]])/3,0)</f>
        <v>Q3</v>
      </c>
      <c r="E1533" s="1">
        <f t="shared" si="47"/>
        <v>8</v>
      </c>
      <c r="F1533" s="1" t="str">
        <f>TEXT(SalesDataTable[[#This Row],[Order Date]],"MMM")</f>
        <v>Aug</v>
      </c>
      <c r="G1533" s="6" t="s">
        <v>17</v>
      </c>
      <c r="H1533" s="6" t="s">
        <v>18</v>
      </c>
      <c r="I1533" s="6" t="s">
        <v>45</v>
      </c>
      <c r="J1533" s="6" t="s">
        <v>20</v>
      </c>
      <c r="K1533" s="6" t="s">
        <v>31</v>
      </c>
      <c r="L1533" s="6" t="s">
        <v>32</v>
      </c>
      <c r="M1533" s="11">
        <v>3</v>
      </c>
      <c r="N1533" s="8">
        <v>35.619999999999997</v>
      </c>
      <c r="O1533" s="9">
        <v>0.05</v>
      </c>
      <c r="P1533" s="8">
        <v>13.47</v>
      </c>
      <c r="Q1533" s="8">
        <v>101.51699999999998</v>
      </c>
      <c r="R1533" s="8">
        <v>40.410000000000004</v>
      </c>
      <c r="S1533" s="8">
        <v>61.106999999999978</v>
      </c>
      <c r="T1533" s="10">
        <v>0.60193859156594454</v>
      </c>
      <c r="U1533" s="7"/>
      <c r="V1533" s="10"/>
      <c r="W1533" s="11"/>
      <c r="X1533" s="10"/>
    </row>
    <row r="1534" spans="1:24" ht="15.6">
      <c r="A1534" s="4">
        <v>4141</v>
      </c>
      <c r="B1534" s="5">
        <v>46235</v>
      </c>
      <c r="C1534" s="1">
        <f t="shared" si="46"/>
        <v>2026</v>
      </c>
      <c r="D1534" s="1" t="str">
        <f>"Q" &amp;ROUNDUP(MONTH(SalesDataTable[[#This Row],[Order Date]])/3,0)</f>
        <v>Q3</v>
      </c>
      <c r="E1534" s="1">
        <f t="shared" si="47"/>
        <v>8</v>
      </c>
      <c r="F1534" s="1" t="str">
        <f>TEXT(SalesDataTable[[#This Row],[Order Date]],"MMM")</f>
        <v>Aug</v>
      </c>
      <c r="G1534" s="6" t="s">
        <v>37</v>
      </c>
      <c r="H1534" s="6" t="s">
        <v>64</v>
      </c>
      <c r="I1534" s="6" t="s">
        <v>19</v>
      </c>
      <c r="J1534" s="6" t="s">
        <v>30</v>
      </c>
      <c r="K1534" s="6" t="s">
        <v>26</v>
      </c>
      <c r="L1534" s="6" t="s">
        <v>27</v>
      </c>
      <c r="M1534" s="11">
        <v>1</v>
      </c>
      <c r="N1534" s="8">
        <v>91.95</v>
      </c>
      <c r="O1534" s="9">
        <v>0.05</v>
      </c>
      <c r="P1534" s="8">
        <v>46.47</v>
      </c>
      <c r="Q1534" s="8">
        <v>87.352499999999992</v>
      </c>
      <c r="R1534" s="8">
        <v>46.47</v>
      </c>
      <c r="S1534" s="8">
        <v>40.882499999999993</v>
      </c>
      <c r="T1534" s="10">
        <v>0.46801751523997592</v>
      </c>
      <c r="U1534" s="7"/>
      <c r="V1534" s="10"/>
      <c r="W1534" s="11"/>
      <c r="X1534" s="10"/>
    </row>
    <row r="1535" spans="1:24" ht="15.6">
      <c r="A1535" s="4">
        <v>4804</v>
      </c>
      <c r="B1535" s="5">
        <v>46235</v>
      </c>
      <c r="C1535" s="1">
        <f t="shared" si="46"/>
        <v>2026</v>
      </c>
      <c r="D1535" s="1" t="str">
        <f>"Q" &amp;ROUNDUP(MONTH(SalesDataTable[[#This Row],[Order Date]])/3,0)</f>
        <v>Q3</v>
      </c>
      <c r="E1535" s="1">
        <f t="shared" si="47"/>
        <v>8</v>
      </c>
      <c r="F1535" s="1" t="str">
        <f>TEXT(SalesDataTable[[#This Row],[Order Date]],"MMM")</f>
        <v>Aug</v>
      </c>
      <c r="G1535" s="6" t="s">
        <v>17</v>
      </c>
      <c r="H1535" s="6" t="s">
        <v>53</v>
      </c>
      <c r="I1535" s="6" t="s">
        <v>19</v>
      </c>
      <c r="J1535" s="6" t="s">
        <v>20</v>
      </c>
      <c r="K1535" s="6" t="s">
        <v>51</v>
      </c>
      <c r="L1535" s="6" t="s">
        <v>62</v>
      </c>
      <c r="M1535" s="11">
        <v>1</v>
      </c>
      <c r="N1535" s="8">
        <v>49.46</v>
      </c>
      <c r="O1535" s="9">
        <v>0</v>
      </c>
      <c r="P1535" s="8">
        <v>21.47</v>
      </c>
      <c r="Q1535" s="8">
        <v>49.46</v>
      </c>
      <c r="R1535" s="8">
        <v>21.47</v>
      </c>
      <c r="S1535" s="8">
        <v>27.990000000000002</v>
      </c>
      <c r="T1535" s="10">
        <v>0.5659118479579458</v>
      </c>
      <c r="U1535" s="7"/>
      <c r="V1535" s="10"/>
      <c r="W1535" s="11"/>
      <c r="X1535" s="10"/>
    </row>
    <row r="1536" spans="1:24" ht="15.6">
      <c r="A1536" s="4">
        <v>5161</v>
      </c>
      <c r="B1536" s="5">
        <v>46235</v>
      </c>
      <c r="C1536" s="1">
        <f t="shared" si="46"/>
        <v>2026</v>
      </c>
      <c r="D1536" s="1" t="str">
        <f>"Q" &amp;ROUNDUP(MONTH(SalesDataTable[[#This Row],[Order Date]])/3,0)</f>
        <v>Q3</v>
      </c>
      <c r="E1536" s="1">
        <f t="shared" si="47"/>
        <v>8</v>
      </c>
      <c r="F1536" s="1" t="str">
        <f>TEXT(SalesDataTable[[#This Row],[Order Date]],"MMM")</f>
        <v>Aug</v>
      </c>
      <c r="G1536" s="6" t="s">
        <v>17</v>
      </c>
      <c r="H1536" s="6" t="s">
        <v>67</v>
      </c>
      <c r="I1536" s="6" t="s">
        <v>19</v>
      </c>
      <c r="J1536" s="6" t="s">
        <v>30</v>
      </c>
      <c r="K1536" s="6" t="s">
        <v>21</v>
      </c>
      <c r="L1536" s="6" t="s">
        <v>43</v>
      </c>
      <c r="M1536" s="11">
        <v>1</v>
      </c>
      <c r="N1536" s="8">
        <v>41.25</v>
      </c>
      <c r="O1536" s="9">
        <v>0.05</v>
      </c>
      <c r="P1536" s="8">
        <v>16.98</v>
      </c>
      <c r="Q1536" s="8">
        <v>39.1875</v>
      </c>
      <c r="R1536" s="8">
        <v>16.98</v>
      </c>
      <c r="S1536" s="8">
        <v>22.2075</v>
      </c>
      <c r="T1536" s="10">
        <v>0.56669856459330148</v>
      </c>
      <c r="U1536" s="7"/>
      <c r="V1536" s="10"/>
      <c r="W1536" s="11"/>
      <c r="X1536" s="10"/>
    </row>
    <row r="1537" spans="1:24" ht="15.6">
      <c r="A1537" s="4">
        <v>590</v>
      </c>
      <c r="B1537" s="5">
        <v>46236</v>
      </c>
      <c r="C1537" s="1">
        <f t="shared" si="46"/>
        <v>2026</v>
      </c>
      <c r="D1537" s="1" t="str">
        <f>"Q" &amp;ROUNDUP(MONTH(SalesDataTable[[#This Row],[Order Date]])/3,0)</f>
        <v>Q3</v>
      </c>
      <c r="E1537" s="1">
        <f t="shared" si="47"/>
        <v>8</v>
      </c>
      <c r="F1537" s="1" t="str">
        <f>TEXT(SalesDataTable[[#This Row],[Order Date]],"MMM")</f>
        <v>Aug</v>
      </c>
      <c r="G1537" s="6" t="s">
        <v>28</v>
      </c>
      <c r="H1537" s="6" t="s">
        <v>42</v>
      </c>
      <c r="I1537" s="6" t="s">
        <v>19</v>
      </c>
      <c r="J1537" s="6" t="s">
        <v>20</v>
      </c>
      <c r="K1537" s="6" t="s">
        <v>31</v>
      </c>
      <c r="L1537" s="6" t="s">
        <v>61</v>
      </c>
      <c r="M1537" s="11">
        <v>4</v>
      </c>
      <c r="N1537" s="8">
        <v>133.65</v>
      </c>
      <c r="O1537" s="9">
        <v>0</v>
      </c>
      <c r="P1537" s="8">
        <v>66</v>
      </c>
      <c r="Q1537" s="8">
        <v>534.6</v>
      </c>
      <c r="R1537" s="8">
        <v>264</v>
      </c>
      <c r="S1537" s="8">
        <v>270.60000000000002</v>
      </c>
      <c r="T1537" s="10">
        <v>0.50617283950617287</v>
      </c>
      <c r="U1537" s="7"/>
      <c r="V1537" s="10"/>
      <c r="W1537" s="11"/>
      <c r="X1537" s="10"/>
    </row>
    <row r="1538" spans="1:24" ht="15.6">
      <c r="A1538" s="4">
        <v>1599</v>
      </c>
      <c r="B1538" s="5">
        <v>46236</v>
      </c>
      <c r="C1538" s="1">
        <f t="shared" si="46"/>
        <v>2026</v>
      </c>
      <c r="D1538" s="1" t="str">
        <f>"Q" &amp;ROUNDUP(MONTH(SalesDataTable[[#This Row],[Order Date]])/3,0)</f>
        <v>Q3</v>
      </c>
      <c r="E1538" s="1">
        <f t="shared" si="47"/>
        <v>8</v>
      </c>
      <c r="F1538" s="1" t="str">
        <f>TEXT(SalesDataTable[[#This Row],[Order Date]],"MMM")</f>
        <v>Aug</v>
      </c>
      <c r="G1538" s="6" t="s">
        <v>37</v>
      </c>
      <c r="H1538" s="6" t="s">
        <v>38</v>
      </c>
      <c r="I1538" s="6" t="s">
        <v>19</v>
      </c>
      <c r="J1538" s="6" t="s">
        <v>20</v>
      </c>
      <c r="K1538" s="6" t="s">
        <v>40</v>
      </c>
      <c r="L1538" s="6" t="s">
        <v>46</v>
      </c>
      <c r="M1538" s="11">
        <v>2</v>
      </c>
      <c r="N1538" s="8">
        <v>200.45</v>
      </c>
      <c r="O1538" s="9">
        <v>0.05</v>
      </c>
      <c r="P1538" s="8">
        <v>105.42</v>
      </c>
      <c r="Q1538" s="8">
        <v>380.85499999999996</v>
      </c>
      <c r="R1538" s="8">
        <v>210.84</v>
      </c>
      <c r="S1538" s="8">
        <v>170.01499999999996</v>
      </c>
      <c r="T1538" s="10">
        <v>0.44640348689133652</v>
      </c>
      <c r="U1538" s="7"/>
      <c r="V1538" s="10"/>
      <c r="W1538" s="11"/>
      <c r="X1538" s="10"/>
    </row>
    <row r="1539" spans="1:24" ht="15.6">
      <c r="A1539" s="4">
        <v>1665</v>
      </c>
      <c r="B1539" s="5">
        <v>46236</v>
      </c>
      <c r="C1539" s="1">
        <f t="shared" ref="C1539:C1602" si="48">YEAR(B1539)</f>
        <v>2026</v>
      </c>
      <c r="D1539" s="1" t="str">
        <f>"Q" &amp;ROUNDUP(MONTH(SalesDataTable[[#This Row],[Order Date]])/3,0)</f>
        <v>Q3</v>
      </c>
      <c r="E1539" s="1">
        <f t="shared" ref="E1539:E1602" si="49">MONTH(B1539)</f>
        <v>8</v>
      </c>
      <c r="F1539" s="1" t="str">
        <f>TEXT(SalesDataTable[[#This Row],[Order Date]],"MMM")</f>
        <v>Aug</v>
      </c>
      <c r="G1539" s="6" t="s">
        <v>17</v>
      </c>
      <c r="H1539" s="6" t="s">
        <v>18</v>
      </c>
      <c r="I1539" s="6" t="s">
        <v>45</v>
      </c>
      <c r="J1539" s="6" t="s">
        <v>20</v>
      </c>
      <c r="K1539" s="6" t="s">
        <v>21</v>
      </c>
      <c r="L1539" s="6" t="s">
        <v>39</v>
      </c>
      <c r="M1539" s="11">
        <v>2</v>
      </c>
      <c r="N1539" s="8">
        <v>51.87</v>
      </c>
      <c r="O1539" s="9">
        <v>0.05</v>
      </c>
      <c r="P1539" s="8">
        <v>21.98</v>
      </c>
      <c r="Q1539" s="8">
        <v>98.552999999999997</v>
      </c>
      <c r="R1539" s="8">
        <v>43.96</v>
      </c>
      <c r="S1539" s="8">
        <v>54.592999999999996</v>
      </c>
      <c r="T1539" s="10">
        <v>0.55394559272675614</v>
      </c>
      <c r="U1539" s="7"/>
      <c r="V1539" s="10"/>
      <c r="W1539" s="11"/>
      <c r="X1539" s="10"/>
    </row>
    <row r="1540" spans="1:24" ht="15.6">
      <c r="A1540" s="4">
        <v>2409</v>
      </c>
      <c r="B1540" s="5">
        <v>46236</v>
      </c>
      <c r="C1540" s="1">
        <f t="shared" si="48"/>
        <v>2026</v>
      </c>
      <c r="D1540" s="1" t="str">
        <f>"Q" &amp;ROUNDUP(MONTH(SalesDataTable[[#This Row],[Order Date]])/3,0)</f>
        <v>Q3</v>
      </c>
      <c r="E1540" s="1">
        <f t="shared" si="49"/>
        <v>8</v>
      </c>
      <c r="F1540" s="1" t="str">
        <f>TEXT(SalesDataTable[[#This Row],[Order Date]],"MMM")</f>
        <v>Aug</v>
      </c>
      <c r="G1540" s="6" t="s">
        <v>37</v>
      </c>
      <c r="H1540" s="6" t="s">
        <v>64</v>
      </c>
      <c r="I1540" s="6" t="s">
        <v>19</v>
      </c>
      <c r="J1540" s="6" t="s">
        <v>20</v>
      </c>
      <c r="K1540" s="6" t="s">
        <v>40</v>
      </c>
      <c r="L1540" s="6" t="s">
        <v>57</v>
      </c>
      <c r="M1540" s="11">
        <v>1</v>
      </c>
      <c r="N1540" s="8">
        <v>83.6</v>
      </c>
      <c r="O1540" s="9">
        <v>0.05</v>
      </c>
      <c r="P1540" s="8">
        <v>38.51</v>
      </c>
      <c r="Q1540" s="8">
        <v>79.419999999999987</v>
      </c>
      <c r="R1540" s="8">
        <v>38.51</v>
      </c>
      <c r="S1540" s="8">
        <v>40.909999999999989</v>
      </c>
      <c r="T1540" s="10">
        <v>0.51510954419541677</v>
      </c>
      <c r="U1540" s="7"/>
      <c r="V1540" s="10"/>
      <c r="W1540" s="11"/>
      <c r="X1540" s="10"/>
    </row>
    <row r="1541" spans="1:24" ht="15.6">
      <c r="A1541" s="4">
        <v>2936</v>
      </c>
      <c r="B1541" s="5">
        <v>46236</v>
      </c>
      <c r="C1541" s="1">
        <f t="shared" si="48"/>
        <v>2026</v>
      </c>
      <c r="D1541" s="1" t="str">
        <f>"Q" &amp;ROUNDUP(MONTH(SalesDataTable[[#This Row],[Order Date]])/3,0)</f>
        <v>Q3</v>
      </c>
      <c r="E1541" s="1">
        <f t="shared" si="49"/>
        <v>8</v>
      </c>
      <c r="F1541" s="1" t="str">
        <f>TEXT(SalesDataTable[[#This Row],[Order Date]],"MMM")</f>
        <v>Aug</v>
      </c>
      <c r="G1541" s="6" t="s">
        <v>28</v>
      </c>
      <c r="H1541" s="6" t="s">
        <v>69</v>
      </c>
      <c r="I1541" s="6" t="s">
        <v>19</v>
      </c>
      <c r="J1541" s="6" t="s">
        <v>30</v>
      </c>
      <c r="K1541" s="6" t="s">
        <v>31</v>
      </c>
      <c r="L1541" s="6" t="s">
        <v>32</v>
      </c>
      <c r="M1541" s="11">
        <v>1</v>
      </c>
      <c r="N1541" s="8">
        <v>35.74</v>
      </c>
      <c r="O1541" s="9">
        <v>0</v>
      </c>
      <c r="P1541" s="8">
        <v>13.49</v>
      </c>
      <c r="Q1541" s="8">
        <v>35.74</v>
      </c>
      <c r="R1541" s="8">
        <v>13.49</v>
      </c>
      <c r="S1541" s="8">
        <v>22.25</v>
      </c>
      <c r="T1541" s="10">
        <v>0.62255176273083379</v>
      </c>
      <c r="U1541" s="7"/>
      <c r="V1541" s="10"/>
      <c r="W1541" s="11"/>
      <c r="X1541" s="10"/>
    </row>
    <row r="1542" spans="1:24" ht="15.6">
      <c r="A1542" s="4">
        <v>3397</v>
      </c>
      <c r="B1542" s="5">
        <v>46236</v>
      </c>
      <c r="C1542" s="1">
        <f t="shared" si="48"/>
        <v>2026</v>
      </c>
      <c r="D1542" s="1" t="str">
        <f>"Q" &amp;ROUNDUP(MONTH(SalesDataTable[[#This Row],[Order Date]])/3,0)</f>
        <v>Q3</v>
      </c>
      <c r="E1542" s="1">
        <f t="shared" si="49"/>
        <v>8</v>
      </c>
      <c r="F1542" s="1" t="str">
        <f>TEXT(SalesDataTable[[#This Row],[Order Date]],"MMM")</f>
        <v>Aug</v>
      </c>
      <c r="G1542" s="6" t="s">
        <v>37</v>
      </c>
      <c r="H1542" s="6" t="s">
        <v>38</v>
      </c>
      <c r="I1542" s="6" t="s">
        <v>19</v>
      </c>
      <c r="J1542" s="6" t="s">
        <v>20</v>
      </c>
      <c r="K1542" s="6" t="s">
        <v>21</v>
      </c>
      <c r="L1542" s="6" t="s">
        <v>22</v>
      </c>
      <c r="M1542" s="11">
        <v>1</v>
      </c>
      <c r="N1542" s="8">
        <v>79.849999999999994</v>
      </c>
      <c r="O1542" s="9">
        <v>0.1</v>
      </c>
      <c r="P1542" s="8">
        <v>43.11</v>
      </c>
      <c r="Q1542" s="8">
        <v>71.864999999999995</v>
      </c>
      <c r="R1542" s="8">
        <v>43.11</v>
      </c>
      <c r="S1542" s="8">
        <v>28.754999999999995</v>
      </c>
      <c r="T1542" s="10">
        <v>0.40012523481527862</v>
      </c>
      <c r="U1542" s="7"/>
      <c r="V1542" s="10"/>
      <c r="W1542" s="11"/>
      <c r="X1542" s="10"/>
    </row>
    <row r="1543" spans="1:24" ht="15.6">
      <c r="A1543" s="4">
        <v>4556</v>
      </c>
      <c r="B1543" s="5">
        <v>46236</v>
      </c>
      <c r="C1543" s="1">
        <f t="shared" si="48"/>
        <v>2026</v>
      </c>
      <c r="D1543" s="1" t="str">
        <f>"Q" &amp;ROUNDUP(MONTH(SalesDataTable[[#This Row],[Order Date]])/3,0)</f>
        <v>Q3</v>
      </c>
      <c r="E1543" s="1">
        <f t="shared" si="49"/>
        <v>8</v>
      </c>
      <c r="F1543" s="1" t="str">
        <f>TEXT(SalesDataTable[[#This Row],[Order Date]],"MMM")</f>
        <v>Aug</v>
      </c>
      <c r="G1543" s="6" t="s">
        <v>17</v>
      </c>
      <c r="H1543" s="6" t="s">
        <v>67</v>
      </c>
      <c r="I1543" s="6" t="s">
        <v>19</v>
      </c>
      <c r="J1543" s="6" t="s">
        <v>20</v>
      </c>
      <c r="K1543" s="6" t="s">
        <v>31</v>
      </c>
      <c r="L1543" s="6" t="s">
        <v>49</v>
      </c>
      <c r="M1543" s="11">
        <v>2</v>
      </c>
      <c r="N1543" s="8">
        <v>46.44</v>
      </c>
      <c r="O1543" s="9">
        <v>0</v>
      </c>
      <c r="P1543" s="8">
        <v>18.489999999999998</v>
      </c>
      <c r="Q1543" s="8">
        <v>92.88</v>
      </c>
      <c r="R1543" s="8">
        <v>36.979999999999997</v>
      </c>
      <c r="S1543" s="8">
        <v>55.9</v>
      </c>
      <c r="T1543" s="10">
        <v>0.60185185185185186</v>
      </c>
      <c r="U1543" s="7"/>
      <c r="V1543" s="10"/>
      <c r="W1543" s="11"/>
      <c r="X1543" s="10"/>
    </row>
    <row r="1544" spans="1:24" ht="15.6">
      <c r="A1544" s="4">
        <v>4614</v>
      </c>
      <c r="B1544" s="5">
        <v>46236</v>
      </c>
      <c r="C1544" s="1">
        <f t="shared" si="48"/>
        <v>2026</v>
      </c>
      <c r="D1544" s="1" t="str">
        <f>"Q" &amp;ROUNDUP(MONTH(SalesDataTable[[#This Row],[Order Date]])/3,0)</f>
        <v>Q3</v>
      </c>
      <c r="E1544" s="1">
        <f t="shared" si="49"/>
        <v>8</v>
      </c>
      <c r="F1544" s="1" t="str">
        <f>TEXT(SalesDataTable[[#This Row],[Order Date]],"MMM")</f>
        <v>Aug</v>
      </c>
      <c r="G1544" s="6" t="s">
        <v>37</v>
      </c>
      <c r="H1544" s="6" t="s">
        <v>50</v>
      </c>
      <c r="I1544" s="6" t="s">
        <v>36</v>
      </c>
      <c r="J1544" s="6" t="s">
        <v>20</v>
      </c>
      <c r="K1544" s="6" t="s">
        <v>21</v>
      </c>
      <c r="L1544" s="6" t="s">
        <v>39</v>
      </c>
      <c r="M1544" s="11">
        <v>2</v>
      </c>
      <c r="N1544" s="8">
        <v>50.44</v>
      </c>
      <c r="O1544" s="9">
        <v>0</v>
      </c>
      <c r="P1544" s="8">
        <v>22.99</v>
      </c>
      <c r="Q1544" s="8">
        <v>100.88</v>
      </c>
      <c r="R1544" s="8">
        <v>45.98</v>
      </c>
      <c r="S1544" s="8">
        <v>54.9</v>
      </c>
      <c r="T1544" s="10">
        <v>0.54421094369547984</v>
      </c>
      <c r="U1544" s="7"/>
      <c r="V1544" s="10"/>
      <c r="W1544" s="11"/>
      <c r="X1544" s="10"/>
    </row>
    <row r="1545" spans="1:24" ht="15.6">
      <c r="A1545" s="4">
        <v>4999</v>
      </c>
      <c r="B1545" s="5">
        <v>46236</v>
      </c>
      <c r="C1545" s="1">
        <f t="shared" si="48"/>
        <v>2026</v>
      </c>
      <c r="D1545" s="1" t="str">
        <f>"Q" &amp;ROUNDUP(MONTH(SalesDataTable[[#This Row],[Order Date]])/3,0)</f>
        <v>Q3</v>
      </c>
      <c r="E1545" s="1">
        <f t="shared" si="49"/>
        <v>8</v>
      </c>
      <c r="F1545" s="1" t="str">
        <f>TEXT(SalesDataTable[[#This Row],[Order Date]],"MMM")</f>
        <v>Aug</v>
      </c>
      <c r="G1545" s="6" t="s">
        <v>37</v>
      </c>
      <c r="H1545" s="6" t="s">
        <v>50</v>
      </c>
      <c r="I1545" s="6" t="s">
        <v>19</v>
      </c>
      <c r="J1545" s="6" t="s">
        <v>20</v>
      </c>
      <c r="K1545" s="6" t="s">
        <v>21</v>
      </c>
      <c r="L1545" s="6" t="s">
        <v>22</v>
      </c>
      <c r="M1545" s="11">
        <v>2</v>
      </c>
      <c r="N1545" s="8">
        <v>81.38</v>
      </c>
      <c r="O1545" s="9">
        <v>0</v>
      </c>
      <c r="P1545" s="8">
        <v>42.19</v>
      </c>
      <c r="Q1545" s="8">
        <v>162.76</v>
      </c>
      <c r="R1545" s="8">
        <v>84.38</v>
      </c>
      <c r="S1545" s="8">
        <v>78.38</v>
      </c>
      <c r="T1545" s="10">
        <v>0.4815679528139592</v>
      </c>
      <c r="U1545" s="7"/>
      <c r="V1545" s="10"/>
      <c r="W1545" s="11"/>
      <c r="X1545" s="10"/>
    </row>
    <row r="1546" spans="1:24" ht="15.6">
      <c r="A1546" s="4">
        <v>207</v>
      </c>
      <c r="B1546" s="5">
        <v>46237</v>
      </c>
      <c r="C1546" s="1">
        <f t="shared" si="48"/>
        <v>2026</v>
      </c>
      <c r="D1546" s="1" t="str">
        <f>"Q" &amp;ROUNDUP(MONTH(SalesDataTable[[#This Row],[Order Date]])/3,0)</f>
        <v>Q3</v>
      </c>
      <c r="E1546" s="1">
        <f t="shared" si="49"/>
        <v>8</v>
      </c>
      <c r="F1546" s="1" t="str">
        <f>TEXT(SalesDataTable[[#This Row],[Order Date]],"MMM")</f>
        <v>Aug</v>
      </c>
      <c r="G1546" s="6" t="s">
        <v>28</v>
      </c>
      <c r="H1546" s="6" t="s">
        <v>69</v>
      </c>
      <c r="I1546" s="6" t="s">
        <v>19</v>
      </c>
      <c r="J1546" s="6" t="s">
        <v>20</v>
      </c>
      <c r="K1546" s="6" t="s">
        <v>51</v>
      </c>
      <c r="L1546" s="6" t="s">
        <v>52</v>
      </c>
      <c r="M1546" s="11">
        <v>1</v>
      </c>
      <c r="N1546" s="8">
        <v>41.3</v>
      </c>
      <c r="O1546" s="9">
        <v>0</v>
      </c>
      <c r="P1546" s="8">
        <v>14.52</v>
      </c>
      <c r="Q1546" s="8">
        <v>41.3</v>
      </c>
      <c r="R1546" s="8">
        <v>14.52</v>
      </c>
      <c r="S1546" s="8">
        <v>26.779999999999998</v>
      </c>
      <c r="T1546" s="10">
        <v>0.64842615012106541</v>
      </c>
      <c r="U1546" s="7"/>
      <c r="V1546" s="10"/>
      <c r="W1546" s="11"/>
      <c r="X1546" s="10"/>
    </row>
    <row r="1547" spans="1:24" ht="15.6">
      <c r="A1547" s="4">
        <v>295</v>
      </c>
      <c r="B1547" s="5">
        <v>46237</v>
      </c>
      <c r="C1547" s="1">
        <f t="shared" si="48"/>
        <v>2026</v>
      </c>
      <c r="D1547" s="1" t="str">
        <f>"Q" &amp;ROUNDUP(MONTH(SalesDataTable[[#This Row],[Order Date]])/3,0)</f>
        <v>Q3</v>
      </c>
      <c r="E1547" s="1">
        <f t="shared" si="49"/>
        <v>8</v>
      </c>
      <c r="F1547" s="1" t="str">
        <f>TEXT(SalesDataTable[[#This Row],[Order Date]],"MMM")</f>
        <v>Aug</v>
      </c>
      <c r="G1547" s="6" t="s">
        <v>37</v>
      </c>
      <c r="H1547" s="6" t="s">
        <v>50</v>
      </c>
      <c r="I1547" s="6" t="s">
        <v>45</v>
      </c>
      <c r="J1547" s="6" t="s">
        <v>20</v>
      </c>
      <c r="K1547" s="6" t="s">
        <v>31</v>
      </c>
      <c r="L1547" s="6" t="s">
        <v>32</v>
      </c>
      <c r="M1547" s="11">
        <v>2</v>
      </c>
      <c r="N1547" s="8">
        <v>36.15</v>
      </c>
      <c r="O1547" s="9">
        <v>0.1</v>
      </c>
      <c r="P1547" s="8">
        <v>13.19</v>
      </c>
      <c r="Q1547" s="8">
        <v>65.069999999999993</v>
      </c>
      <c r="R1547" s="8">
        <v>26.38</v>
      </c>
      <c r="S1547" s="8">
        <v>38.69</v>
      </c>
      <c r="T1547" s="10">
        <v>0.59459044106347014</v>
      </c>
      <c r="U1547" s="7"/>
      <c r="V1547" s="10"/>
      <c r="W1547" s="11"/>
      <c r="X1547" s="10"/>
    </row>
    <row r="1548" spans="1:24" ht="15.6">
      <c r="A1548" s="4">
        <v>657</v>
      </c>
      <c r="B1548" s="5">
        <v>46237</v>
      </c>
      <c r="C1548" s="1">
        <f t="shared" si="48"/>
        <v>2026</v>
      </c>
      <c r="D1548" s="1" t="str">
        <f>"Q" &amp;ROUNDUP(MONTH(SalesDataTable[[#This Row],[Order Date]])/3,0)</f>
        <v>Q3</v>
      </c>
      <c r="E1548" s="1">
        <f t="shared" si="49"/>
        <v>8</v>
      </c>
      <c r="F1548" s="1" t="str">
        <f>TEXT(SalesDataTable[[#This Row],[Order Date]],"MMM")</f>
        <v>Aug</v>
      </c>
      <c r="G1548" s="6" t="s">
        <v>23</v>
      </c>
      <c r="H1548" s="6" t="s">
        <v>60</v>
      </c>
      <c r="I1548" s="6" t="s">
        <v>19</v>
      </c>
      <c r="J1548" s="6" t="s">
        <v>20</v>
      </c>
      <c r="K1548" s="6" t="s">
        <v>31</v>
      </c>
      <c r="L1548" s="6" t="s">
        <v>61</v>
      </c>
      <c r="M1548" s="11">
        <v>3</v>
      </c>
      <c r="N1548" s="8">
        <v>132.59</v>
      </c>
      <c r="O1548" s="9">
        <v>0.1</v>
      </c>
      <c r="P1548" s="8">
        <v>66.040000000000006</v>
      </c>
      <c r="Q1548" s="8">
        <v>357.99299999999999</v>
      </c>
      <c r="R1548" s="8">
        <v>198.12</v>
      </c>
      <c r="S1548" s="8">
        <v>159.87299999999999</v>
      </c>
      <c r="T1548" s="10">
        <v>0.44658135773604507</v>
      </c>
      <c r="U1548" s="7"/>
      <c r="V1548" s="10"/>
      <c r="W1548" s="11"/>
      <c r="X1548" s="10"/>
    </row>
    <row r="1549" spans="1:24" ht="15.6">
      <c r="A1549" s="4">
        <v>694</v>
      </c>
      <c r="B1549" s="5">
        <v>46237</v>
      </c>
      <c r="C1549" s="1">
        <f t="shared" si="48"/>
        <v>2026</v>
      </c>
      <c r="D1549" s="1" t="str">
        <f>"Q" &amp;ROUNDUP(MONTH(SalesDataTable[[#This Row],[Order Date]])/3,0)</f>
        <v>Q3</v>
      </c>
      <c r="E1549" s="1">
        <f t="shared" si="49"/>
        <v>8</v>
      </c>
      <c r="F1549" s="1" t="str">
        <f>TEXT(SalesDataTable[[#This Row],[Order Date]],"MMM")</f>
        <v>Aug</v>
      </c>
      <c r="G1549" s="6" t="s">
        <v>28</v>
      </c>
      <c r="H1549" s="6" t="s">
        <v>35</v>
      </c>
      <c r="I1549" s="6" t="s">
        <v>19</v>
      </c>
      <c r="J1549" s="6" t="s">
        <v>30</v>
      </c>
      <c r="K1549" s="6" t="s">
        <v>26</v>
      </c>
      <c r="L1549" s="6" t="s">
        <v>34</v>
      </c>
      <c r="M1549" s="11">
        <v>3</v>
      </c>
      <c r="N1549" s="8">
        <v>144</v>
      </c>
      <c r="O1549" s="9">
        <v>0</v>
      </c>
      <c r="P1549" s="8">
        <v>78.89</v>
      </c>
      <c r="Q1549" s="8">
        <v>432</v>
      </c>
      <c r="R1549" s="8">
        <v>236.67000000000002</v>
      </c>
      <c r="S1549" s="8">
        <v>195.32999999999998</v>
      </c>
      <c r="T1549" s="10">
        <v>0.45215277777777774</v>
      </c>
      <c r="U1549" s="7"/>
      <c r="V1549" s="10"/>
      <c r="W1549" s="11"/>
      <c r="X1549" s="10"/>
    </row>
    <row r="1550" spans="1:24" ht="15.6">
      <c r="A1550" s="4">
        <v>1187</v>
      </c>
      <c r="B1550" s="5">
        <v>46237</v>
      </c>
      <c r="C1550" s="1">
        <f t="shared" si="48"/>
        <v>2026</v>
      </c>
      <c r="D1550" s="1" t="str">
        <f>"Q" &amp;ROUNDUP(MONTH(SalesDataTable[[#This Row],[Order Date]])/3,0)</f>
        <v>Q3</v>
      </c>
      <c r="E1550" s="1">
        <f t="shared" si="49"/>
        <v>8</v>
      </c>
      <c r="F1550" s="1" t="str">
        <f>TEXT(SalesDataTable[[#This Row],[Order Date]],"MMM")</f>
        <v>Aug</v>
      </c>
      <c r="G1550" s="6" t="s">
        <v>17</v>
      </c>
      <c r="H1550" s="6" t="s">
        <v>18</v>
      </c>
      <c r="I1550" s="6" t="s">
        <v>19</v>
      </c>
      <c r="J1550" s="6" t="s">
        <v>20</v>
      </c>
      <c r="K1550" s="6" t="s">
        <v>31</v>
      </c>
      <c r="L1550" s="6" t="s">
        <v>49</v>
      </c>
      <c r="M1550" s="11">
        <v>2</v>
      </c>
      <c r="N1550" s="8">
        <v>45.45</v>
      </c>
      <c r="O1550" s="9">
        <v>0.05</v>
      </c>
      <c r="P1550" s="8">
        <v>18.829999999999998</v>
      </c>
      <c r="Q1550" s="8">
        <v>86.355000000000004</v>
      </c>
      <c r="R1550" s="8">
        <v>37.659999999999997</v>
      </c>
      <c r="S1550" s="8">
        <v>48.695000000000007</v>
      </c>
      <c r="T1550" s="10">
        <v>0.56389323142840608</v>
      </c>
      <c r="U1550" s="7"/>
      <c r="V1550" s="10"/>
      <c r="W1550" s="11"/>
      <c r="X1550" s="10"/>
    </row>
    <row r="1551" spans="1:24" ht="15.6">
      <c r="A1551" s="4">
        <v>1915</v>
      </c>
      <c r="B1551" s="5">
        <v>46237</v>
      </c>
      <c r="C1551" s="1">
        <f t="shared" si="48"/>
        <v>2026</v>
      </c>
      <c r="D1551" s="1" t="str">
        <f>"Q" &amp;ROUNDUP(MONTH(SalesDataTable[[#This Row],[Order Date]])/3,0)</f>
        <v>Q3</v>
      </c>
      <c r="E1551" s="1">
        <f t="shared" si="49"/>
        <v>8</v>
      </c>
      <c r="F1551" s="1" t="str">
        <f>TEXT(SalesDataTable[[#This Row],[Order Date]],"MMM")</f>
        <v>Aug</v>
      </c>
      <c r="G1551" s="6" t="s">
        <v>23</v>
      </c>
      <c r="H1551" s="6" t="s">
        <v>44</v>
      </c>
      <c r="I1551" s="6" t="s">
        <v>19</v>
      </c>
      <c r="J1551" s="6" t="s">
        <v>20</v>
      </c>
      <c r="K1551" s="6" t="s">
        <v>21</v>
      </c>
      <c r="L1551" s="6" t="s">
        <v>43</v>
      </c>
      <c r="M1551" s="11">
        <v>1</v>
      </c>
      <c r="N1551" s="8">
        <v>41.16</v>
      </c>
      <c r="O1551" s="9">
        <v>0.05</v>
      </c>
      <c r="P1551" s="8">
        <v>16.66</v>
      </c>
      <c r="Q1551" s="8">
        <v>39.101999999999997</v>
      </c>
      <c r="R1551" s="8">
        <v>16.66</v>
      </c>
      <c r="S1551" s="8">
        <v>22.441999999999997</v>
      </c>
      <c r="T1551" s="10">
        <v>0.57393483709273174</v>
      </c>
      <c r="U1551" s="7"/>
      <c r="V1551" s="10"/>
      <c r="W1551" s="11"/>
      <c r="X1551" s="10"/>
    </row>
    <row r="1552" spans="1:24" ht="15.6">
      <c r="A1552" s="4">
        <v>2156</v>
      </c>
      <c r="B1552" s="5">
        <v>46237</v>
      </c>
      <c r="C1552" s="1">
        <f t="shared" si="48"/>
        <v>2026</v>
      </c>
      <c r="D1552" s="1" t="str">
        <f>"Q" &amp;ROUNDUP(MONTH(SalesDataTable[[#This Row],[Order Date]])/3,0)</f>
        <v>Q3</v>
      </c>
      <c r="E1552" s="1">
        <f t="shared" si="49"/>
        <v>8</v>
      </c>
      <c r="F1552" s="1" t="str">
        <f>TEXT(SalesDataTable[[#This Row],[Order Date]],"MMM")</f>
        <v>Aug</v>
      </c>
      <c r="G1552" s="6" t="s">
        <v>17</v>
      </c>
      <c r="H1552" s="6" t="s">
        <v>18</v>
      </c>
      <c r="I1552" s="6" t="s">
        <v>36</v>
      </c>
      <c r="J1552" s="6" t="s">
        <v>20</v>
      </c>
      <c r="K1552" s="6" t="s">
        <v>31</v>
      </c>
      <c r="L1552" s="6" t="s">
        <v>65</v>
      </c>
      <c r="M1552" s="11">
        <v>1</v>
      </c>
      <c r="N1552" s="8">
        <v>162.78</v>
      </c>
      <c r="O1552" s="9">
        <v>0</v>
      </c>
      <c r="P1552" s="8">
        <v>85.08</v>
      </c>
      <c r="Q1552" s="8">
        <v>162.78</v>
      </c>
      <c r="R1552" s="8">
        <v>85.08</v>
      </c>
      <c r="S1552" s="8">
        <v>77.7</v>
      </c>
      <c r="T1552" s="10">
        <v>0.47733136748986366</v>
      </c>
      <c r="U1552" s="7"/>
      <c r="V1552" s="10"/>
      <c r="W1552" s="11"/>
      <c r="X1552" s="10"/>
    </row>
    <row r="1553" spans="1:24" ht="15.6">
      <c r="A1553" s="4">
        <v>2539</v>
      </c>
      <c r="B1553" s="5">
        <v>46237</v>
      </c>
      <c r="C1553" s="1">
        <f t="shared" si="48"/>
        <v>2026</v>
      </c>
      <c r="D1553" s="1" t="str">
        <f>"Q" &amp;ROUNDUP(MONTH(SalesDataTable[[#This Row],[Order Date]])/3,0)</f>
        <v>Q3</v>
      </c>
      <c r="E1553" s="1">
        <f t="shared" si="49"/>
        <v>8</v>
      </c>
      <c r="F1553" s="1" t="str">
        <f>TEXT(SalesDataTable[[#This Row],[Order Date]],"MMM")</f>
        <v>Aug</v>
      </c>
      <c r="G1553" s="6" t="s">
        <v>28</v>
      </c>
      <c r="H1553" s="6" t="s">
        <v>69</v>
      </c>
      <c r="I1553" s="6" t="s">
        <v>36</v>
      </c>
      <c r="J1553" s="6" t="s">
        <v>30</v>
      </c>
      <c r="K1553" s="6" t="s">
        <v>21</v>
      </c>
      <c r="L1553" s="6" t="s">
        <v>22</v>
      </c>
      <c r="M1553" s="11">
        <v>1</v>
      </c>
      <c r="N1553" s="8">
        <v>80.040000000000006</v>
      </c>
      <c r="O1553" s="9">
        <v>0.1</v>
      </c>
      <c r="P1553" s="8">
        <v>41.88</v>
      </c>
      <c r="Q1553" s="8">
        <v>72.036000000000001</v>
      </c>
      <c r="R1553" s="8">
        <v>41.88</v>
      </c>
      <c r="S1553" s="8">
        <v>30.155999999999999</v>
      </c>
      <c r="T1553" s="10">
        <v>0.41862402132267196</v>
      </c>
      <c r="U1553" s="7"/>
      <c r="V1553" s="10"/>
      <c r="W1553" s="11"/>
      <c r="X1553" s="10"/>
    </row>
    <row r="1554" spans="1:24" ht="15.6">
      <c r="A1554" s="4">
        <v>3803</v>
      </c>
      <c r="B1554" s="5">
        <v>46237</v>
      </c>
      <c r="C1554" s="1">
        <f t="shared" si="48"/>
        <v>2026</v>
      </c>
      <c r="D1554" s="1" t="str">
        <f>"Q" &amp;ROUNDUP(MONTH(SalesDataTable[[#This Row],[Order Date]])/3,0)</f>
        <v>Q3</v>
      </c>
      <c r="E1554" s="1">
        <f t="shared" si="49"/>
        <v>8</v>
      </c>
      <c r="F1554" s="1" t="str">
        <f>TEXT(SalesDataTable[[#This Row],[Order Date]],"MMM")</f>
        <v>Aug</v>
      </c>
      <c r="G1554" s="6" t="s">
        <v>28</v>
      </c>
      <c r="H1554" s="6" t="s">
        <v>42</v>
      </c>
      <c r="I1554" s="6" t="s">
        <v>19</v>
      </c>
      <c r="J1554" s="6" t="s">
        <v>30</v>
      </c>
      <c r="K1554" s="6" t="s">
        <v>26</v>
      </c>
      <c r="L1554" s="6" t="s">
        <v>27</v>
      </c>
      <c r="M1554" s="11">
        <v>1</v>
      </c>
      <c r="N1554" s="8">
        <v>90.21</v>
      </c>
      <c r="O1554" s="9">
        <v>0</v>
      </c>
      <c r="P1554" s="8">
        <v>46.31</v>
      </c>
      <c r="Q1554" s="8">
        <v>90.21</v>
      </c>
      <c r="R1554" s="8">
        <v>46.31</v>
      </c>
      <c r="S1554" s="8">
        <v>43.899999999999991</v>
      </c>
      <c r="T1554" s="10">
        <v>0.48664227912648261</v>
      </c>
      <c r="U1554" s="7"/>
      <c r="V1554" s="10"/>
      <c r="W1554" s="11"/>
      <c r="X1554" s="10"/>
    </row>
    <row r="1555" spans="1:24" ht="15.6">
      <c r="A1555" s="4">
        <v>100</v>
      </c>
      <c r="B1555" s="5">
        <v>46238</v>
      </c>
      <c r="C1555" s="1">
        <f t="shared" si="48"/>
        <v>2026</v>
      </c>
      <c r="D1555" s="1" t="str">
        <f>"Q" &amp;ROUNDUP(MONTH(SalesDataTable[[#This Row],[Order Date]])/3,0)</f>
        <v>Q3</v>
      </c>
      <c r="E1555" s="1">
        <f t="shared" si="49"/>
        <v>8</v>
      </c>
      <c r="F1555" s="1" t="str">
        <f>TEXT(SalesDataTable[[#This Row],[Order Date]],"MMM")</f>
        <v>Aug</v>
      </c>
      <c r="G1555" s="6" t="s">
        <v>17</v>
      </c>
      <c r="H1555" s="6" t="s">
        <v>53</v>
      </c>
      <c r="I1555" s="6" t="s">
        <v>36</v>
      </c>
      <c r="J1555" s="6" t="s">
        <v>33</v>
      </c>
      <c r="K1555" s="6" t="s">
        <v>31</v>
      </c>
      <c r="L1555" s="6" t="s">
        <v>61</v>
      </c>
      <c r="M1555" s="11">
        <v>1</v>
      </c>
      <c r="N1555" s="8">
        <v>133.6</v>
      </c>
      <c r="O1555" s="9">
        <v>0.1</v>
      </c>
      <c r="P1555" s="8">
        <v>67.3</v>
      </c>
      <c r="Q1555" s="8">
        <v>120.24</v>
      </c>
      <c r="R1555" s="8">
        <v>67.3</v>
      </c>
      <c r="S1555" s="8">
        <v>52.94</v>
      </c>
      <c r="T1555" s="10">
        <v>0.44028609447771122</v>
      </c>
      <c r="U1555" s="7"/>
      <c r="V1555" s="10"/>
      <c r="W1555" s="11"/>
      <c r="X1555" s="10"/>
    </row>
    <row r="1556" spans="1:24" ht="15.6">
      <c r="A1556" s="4">
        <v>118</v>
      </c>
      <c r="B1556" s="5">
        <v>46238</v>
      </c>
      <c r="C1556" s="1">
        <f t="shared" si="48"/>
        <v>2026</v>
      </c>
      <c r="D1556" s="1" t="str">
        <f>"Q" &amp;ROUNDUP(MONTH(SalesDataTable[[#This Row],[Order Date]])/3,0)</f>
        <v>Q3</v>
      </c>
      <c r="E1556" s="1">
        <f t="shared" si="49"/>
        <v>8</v>
      </c>
      <c r="F1556" s="1" t="str">
        <f>TEXT(SalesDataTable[[#This Row],[Order Date]],"MMM")</f>
        <v>Aug</v>
      </c>
      <c r="G1556" s="6" t="s">
        <v>37</v>
      </c>
      <c r="H1556" s="6" t="s">
        <v>38</v>
      </c>
      <c r="I1556" s="6" t="s">
        <v>19</v>
      </c>
      <c r="J1556" s="6" t="s">
        <v>20</v>
      </c>
      <c r="K1556" s="6" t="s">
        <v>31</v>
      </c>
      <c r="L1556" s="6" t="s">
        <v>49</v>
      </c>
      <c r="M1556" s="11">
        <v>1</v>
      </c>
      <c r="N1556" s="8">
        <v>47.53</v>
      </c>
      <c r="O1556" s="9">
        <v>0</v>
      </c>
      <c r="P1556" s="8">
        <v>18.04</v>
      </c>
      <c r="Q1556" s="8">
        <v>47.53</v>
      </c>
      <c r="R1556" s="8">
        <v>18.04</v>
      </c>
      <c r="S1556" s="8">
        <v>29.490000000000002</v>
      </c>
      <c r="T1556" s="10">
        <v>0.62045024195245113</v>
      </c>
      <c r="U1556" s="7"/>
      <c r="V1556" s="10"/>
      <c r="W1556" s="11"/>
      <c r="X1556" s="10"/>
    </row>
    <row r="1557" spans="1:24" ht="15.6">
      <c r="A1557" s="4">
        <v>220</v>
      </c>
      <c r="B1557" s="5">
        <v>46238</v>
      </c>
      <c r="C1557" s="1">
        <f t="shared" si="48"/>
        <v>2026</v>
      </c>
      <c r="D1557" s="1" t="str">
        <f>"Q" &amp;ROUNDUP(MONTH(SalesDataTable[[#This Row],[Order Date]])/3,0)</f>
        <v>Q3</v>
      </c>
      <c r="E1557" s="1">
        <f t="shared" si="49"/>
        <v>8</v>
      </c>
      <c r="F1557" s="1" t="str">
        <f>TEXT(SalesDataTable[[#This Row],[Order Date]],"MMM")</f>
        <v>Aug</v>
      </c>
      <c r="G1557" s="6" t="s">
        <v>17</v>
      </c>
      <c r="H1557" s="6" t="s">
        <v>67</v>
      </c>
      <c r="I1557" s="6" t="s">
        <v>19</v>
      </c>
      <c r="J1557" s="6" t="s">
        <v>20</v>
      </c>
      <c r="K1557" s="6" t="s">
        <v>31</v>
      </c>
      <c r="L1557" s="6" t="s">
        <v>49</v>
      </c>
      <c r="M1557" s="11">
        <v>2</v>
      </c>
      <c r="N1557" s="8">
        <v>46.71</v>
      </c>
      <c r="O1557" s="9">
        <v>0</v>
      </c>
      <c r="P1557" s="8">
        <v>18.41</v>
      </c>
      <c r="Q1557" s="8">
        <v>93.42</v>
      </c>
      <c r="R1557" s="8">
        <v>36.82</v>
      </c>
      <c r="S1557" s="8">
        <v>56.6</v>
      </c>
      <c r="T1557" s="10">
        <v>0.60586598158852489</v>
      </c>
      <c r="U1557" s="7"/>
      <c r="V1557" s="10"/>
      <c r="W1557" s="11"/>
      <c r="X1557" s="10"/>
    </row>
    <row r="1558" spans="1:24" ht="15.6">
      <c r="A1558" s="4">
        <v>1145</v>
      </c>
      <c r="B1558" s="5">
        <v>46238</v>
      </c>
      <c r="C1558" s="1">
        <f t="shared" si="48"/>
        <v>2026</v>
      </c>
      <c r="D1558" s="1" t="str">
        <f>"Q" &amp;ROUNDUP(MONTH(SalesDataTable[[#This Row],[Order Date]])/3,0)</f>
        <v>Q3</v>
      </c>
      <c r="E1558" s="1">
        <f t="shared" si="49"/>
        <v>8</v>
      </c>
      <c r="F1558" s="1" t="str">
        <f>TEXT(SalesDataTable[[#This Row],[Order Date]],"MMM")</f>
        <v>Aug</v>
      </c>
      <c r="G1558" s="6" t="s">
        <v>28</v>
      </c>
      <c r="H1558" s="6" t="s">
        <v>69</v>
      </c>
      <c r="I1558" s="6" t="s">
        <v>45</v>
      </c>
      <c r="J1558" s="6" t="s">
        <v>30</v>
      </c>
      <c r="K1558" s="6" t="s">
        <v>40</v>
      </c>
      <c r="L1558" s="6" t="s">
        <v>46</v>
      </c>
      <c r="M1558" s="11">
        <v>1</v>
      </c>
      <c r="N1558" s="8">
        <v>197.26</v>
      </c>
      <c r="O1558" s="9">
        <v>0</v>
      </c>
      <c r="P1558" s="8">
        <v>104.09</v>
      </c>
      <c r="Q1558" s="8">
        <v>197.26</v>
      </c>
      <c r="R1558" s="8">
        <v>104.09</v>
      </c>
      <c r="S1558" s="8">
        <v>93.169999999999987</v>
      </c>
      <c r="T1558" s="10">
        <v>0.47232079488999285</v>
      </c>
      <c r="U1558" s="7"/>
      <c r="V1558" s="10"/>
      <c r="W1558" s="11"/>
      <c r="X1558" s="10"/>
    </row>
    <row r="1559" spans="1:24" ht="15.6">
      <c r="A1559" s="4">
        <v>1289</v>
      </c>
      <c r="B1559" s="5">
        <v>46238</v>
      </c>
      <c r="C1559" s="1">
        <f t="shared" si="48"/>
        <v>2026</v>
      </c>
      <c r="D1559" s="1" t="str">
        <f>"Q" &amp;ROUNDUP(MONTH(SalesDataTable[[#This Row],[Order Date]])/3,0)</f>
        <v>Q3</v>
      </c>
      <c r="E1559" s="1">
        <f t="shared" si="49"/>
        <v>8</v>
      </c>
      <c r="F1559" s="1" t="str">
        <f>TEXT(SalesDataTable[[#This Row],[Order Date]],"MMM")</f>
        <v>Aug</v>
      </c>
      <c r="G1559" s="6" t="s">
        <v>28</v>
      </c>
      <c r="H1559" s="6" t="s">
        <v>69</v>
      </c>
      <c r="I1559" s="6" t="s">
        <v>45</v>
      </c>
      <c r="J1559" s="6" t="s">
        <v>30</v>
      </c>
      <c r="K1559" s="6" t="s">
        <v>26</v>
      </c>
      <c r="L1559" s="6" t="s">
        <v>63</v>
      </c>
      <c r="M1559" s="11">
        <v>1</v>
      </c>
      <c r="N1559" s="8">
        <v>70.56</v>
      </c>
      <c r="O1559" s="9">
        <v>0</v>
      </c>
      <c r="P1559" s="8">
        <v>32.11</v>
      </c>
      <c r="Q1559" s="8">
        <v>70.56</v>
      </c>
      <c r="R1559" s="8">
        <v>32.11</v>
      </c>
      <c r="S1559" s="8">
        <v>38.450000000000003</v>
      </c>
      <c r="T1559" s="10">
        <v>0.54492630385487528</v>
      </c>
      <c r="U1559" s="7"/>
      <c r="V1559" s="10"/>
      <c r="W1559" s="11"/>
      <c r="X1559" s="10"/>
    </row>
    <row r="1560" spans="1:24" ht="15.6">
      <c r="A1560" s="4">
        <v>1411</v>
      </c>
      <c r="B1560" s="5">
        <v>46238</v>
      </c>
      <c r="C1560" s="1">
        <f t="shared" si="48"/>
        <v>2026</v>
      </c>
      <c r="D1560" s="1" t="str">
        <f>"Q" &amp;ROUNDUP(MONTH(SalesDataTable[[#This Row],[Order Date]])/3,0)</f>
        <v>Q3</v>
      </c>
      <c r="E1560" s="1">
        <f t="shared" si="49"/>
        <v>8</v>
      </c>
      <c r="F1560" s="1" t="str">
        <f>TEXT(SalesDataTable[[#This Row],[Order Date]],"MMM")</f>
        <v>Aug</v>
      </c>
      <c r="G1560" s="6" t="s">
        <v>23</v>
      </c>
      <c r="H1560" s="6" t="s">
        <v>60</v>
      </c>
      <c r="I1560" s="6" t="s">
        <v>19</v>
      </c>
      <c r="J1560" s="6" t="s">
        <v>33</v>
      </c>
      <c r="K1560" s="6" t="s">
        <v>51</v>
      </c>
      <c r="L1560" s="6" t="s">
        <v>59</v>
      </c>
      <c r="M1560" s="11">
        <v>1</v>
      </c>
      <c r="N1560" s="8">
        <v>36.58</v>
      </c>
      <c r="O1560" s="9">
        <v>0</v>
      </c>
      <c r="P1560" s="8">
        <v>13.98</v>
      </c>
      <c r="Q1560" s="8">
        <v>36.58</v>
      </c>
      <c r="R1560" s="8">
        <v>13.98</v>
      </c>
      <c r="S1560" s="8">
        <v>22.599999999999998</v>
      </c>
      <c r="T1560" s="10">
        <v>0.61782394751230174</v>
      </c>
      <c r="U1560" s="7"/>
      <c r="V1560" s="10"/>
      <c r="W1560" s="11"/>
      <c r="X1560" s="10"/>
    </row>
    <row r="1561" spans="1:24" ht="15.6">
      <c r="A1561" s="4">
        <v>1799</v>
      </c>
      <c r="B1561" s="5">
        <v>46238</v>
      </c>
      <c r="C1561" s="1">
        <f t="shared" si="48"/>
        <v>2026</v>
      </c>
      <c r="D1561" s="1" t="str">
        <f>"Q" &amp;ROUNDUP(MONTH(SalesDataTable[[#This Row],[Order Date]])/3,0)</f>
        <v>Q3</v>
      </c>
      <c r="E1561" s="1">
        <f t="shared" si="49"/>
        <v>8</v>
      </c>
      <c r="F1561" s="1" t="str">
        <f>TEXT(SalesDataTable[[#This Row],[Order Date]],"MMM")</f>
        <v>Aug</v>
      </c>
      <c r="G1561" s="6" t="s">
        <v>37</v>
      </c>
      <c r="H1561" s="6" t="s">
        <v>64</v>
      </c>
      <c r="I1561" s="6" t="s">
        <v>25</v>
      </c>
      <c r="J1561" s="6" t="s">
        <v>33</v>
      </c>
      <c r="K1561" s="6" t="s">
        <v>21</v>
      </c>
      <c r="L1561" s="6" t="s">
        <v>22</v>
      </c>
      <c r="M1561" s="11">
        <v>4</v>
      </c>
      <c r="N1561" s="8">
        <v>82.98</v>
      </c>
      <c r="O1561" s="9">
        <v>0.05</v>
      </c>
      <c r="P1561" s="8">
        <v>43.79</v>
      </c>
      <c r="Q1561" s="8">
        <v>315.32400000000001</v>
      </c>
      <c r="R1561" s="8">
        <v>175.16</v>
      </c>
      <c r="S1561" s="8">
        <v>140.16400000000002</v>
      </c>
      <c r="T1561" s="10">
        <v>0.44450787126891711</v>
      </c>
      <c r="U1561" s="7"/>
      <c r="V1561" s="10"/>
      <c r="W1561" s="11"/>
      <c r="X1561" s="10"/>
    </row>
    <row r="1562" spans="1:24" ht="15.6">
      <c r="A1562" s="4">
        <v>1871</v>
      </c>
      <c r="B1562" s="5">
        <v>46238</v>
      </c>
      <c r="C1562" s="1">
        <f t="shared" si="48"/>
        <v>2026</v>
      </c>
      <c r="D1562" s="1" t="str">
        <f>"Q" &amp;ROUNDUP(MONTH(SalesDataTable[[#This Row],[Order Date]])/3,0)</f>
        <v>Q3</v>
      </c>
      <c r="E1562" s="1">
        <f t="shared" si="49"/>
        <v>8</v>
      </c>
      <c r="F1562" s="1" t="str">
        <f>TEXT(SalesDataTable[[#This Row],[Order Date]],"MMM")</f>
        <v>Aug</v>
      </c>
      <c r="G1562" s="6" t="s">
        <v>17</v>
      </c>
      <c r="H1562" s="6" t="s">
        <v>18</v>
      </c>
      <c r="I1562" s="6" t="s">
        <v>19</v>
      </c>
      <c r="J1562" s="6" t="s">
        <v>30</v>
      </c>
      <c r="K1562" s="6" t="s">
        <v>21</v>
      </c>
      <c r="L1562" s="6" t="s">
        <v>43</v>
      </c>
      <c r="M1562" s="11">
        <v>1</v>
      </c>
      <c r="N1562" s="8">
        <v>41.25</v>
      </c>
      <c r="O1562" s="9">
        <v>0</v>
      </c>
      <c r="P1562" s="8">
        <v>17.02</v>
      </c>
      <c r="Q1562" s="8">
        <v>41.25</v>
      </c>
      <c r="R1562" s="8">
        <v>17.02</v>
      </c>
      <c r="S1562" s="8">
        <v>24.23</v>
      </c>
      <c r="T1562" s="10">
        <v>0.58739393939393936</v>
      </c>
      <c r="U1562" s="7"/>
      <c r="V1562" s="10"/>
      <c r="W1562" s="11"/>
      <c r="X1562" s="10"/>
    </row>
    <row r="1563" spans="1:24" ht="15.6">
      <c r="A1563" s="4">
        <v>4180</v>
      </c>
      <c r="B1563" s="5">
        <v>46238</v>
      </c>
      <c r="C1563" s="1">
        <f t="shared" si="48"/>
        <v>2026</v>
      </c>
      <c r="D1563" s="1" t="str">
        <f>"Q" &amp;ROUNDUP(MONTH(SalesDataTable[[#This Row],[Order Date]])/3,0)</f>
        <v>Q3</v>
      </c>
      <c r="E1563" s="1">
        <f t="shared" si="49"/>
        <v>8</v>
      </c>
      <c r="F1563" s="1" t="str">
        <f>TEXT(SalesDataTable[[#This Row],[Order Date]],"MMM")</f>
        <v>Aug</v>
      </c>
      <c r="G1563" s="6" t="s">
        <v>28</v>
      </c>
      <c r="H1563" s="6" t="s">
        <v>35</v>
      </c>
      <c r="I1563" s="6" t="s">
        <v>19</v>
      </c>
      <c r="J1563" s="6" t="s">
        <v>20</v>
      </c>
      <c r="K1563" s="6" t="s">
        <v>21</v>
      </c>
      <c r="L1563" s="6" t="s">
        <v>47</v>
      </c>
      <c r="M1563" s="11">
        <v>1</v>
      </c>
      <c r="N1563" s="8">
        <v>101.37</v>
      </c>
      <c r="O1563" s="9">
        <v>0</v>
      </c>
      <c r="P1563" s="8">
        <v>51.56</v>
      </c>
      <c r="Q1563" s="8">
        <v>101.37</v>
      </c>
      <c r="R1563" s="8">
        <v>51.56</v>
      </c>
      <c r="S1563" s="8">
        <v>49.81</v>
      </c>
      <c r="T1563" s="10">
        <v>0.49136825490776365</v>
      </c>
      <c r="U1563" s="7"/>
      <c r="V1563" s="10"/>
      <c r="W1563" s="11"/>
      <c r="X1563" s="10"/>
    </row>
    <row r="1564" spans="1:24" ht="15.6">
      <c r="A1564" s="4">
        <v>4338</v>
      </c>
      <c r="B1564" s="5">
        <v>46238</v>
      </c>
      <c r="C1564" s="1">
        <f t="shared" si="48"/>
        <v>2026</v>
      </c>
      <c r="D1564" s="1" t="str">
        <f>"Q" &amp;ROUNDUP(MONTH(SalesDataTable[[#This Row],[Order Date]])/3,0)</f>
        <v>Q3</v>
      </c>
      <c r="E1564" s="1">
        <f t="shared" si="49"/>
        <v>8</v>
      </c>
      <c r="F1564" s="1" t="str">
        <f>TEXT(SalesDataTable[[#This Row],[Order Date]],"MMM")</f>
        <v>Aug</v>
      </c>
      <c r="G1564" s="6" t="s">
        <v>28</v>
      </c>
      <c r="H1564" s="6" t="s">
        <v>69</v>
      </c>
      <c r="I1564" s="6" t="s">
        <v>19</v>
      </c>
      <c r="J1564" s="6" t="s">
        <v>20</v>
      </c>
      <c r="K1564" s="6" t="s">
        <v>40</v>
      </c>
      <c r="L1564" s="6" t="s">
        <v>41</v>
      </c>
      <c r="M1564" s="11">
        <v>1</v>
      </c>
      <c r="N1564" s="8">
        <v>340.66</v>
      </c>
      <c r="O1564" s="9">
        <v>0.05</v>
      </c>
      <c r="P1564" s="8">
        <v>194.13</v>
      </c>
      <c r="Q1564" s="8">
        <v>323.62700000000001</v>
      </c>
      <c r="R1564" s="8">
        <v>194.13</v>
      </c>
      <c r="S1564" s="8">
        <v>129.49700000000001</v>
      </c>
      <c r="T1564" s="10">
        <v>0.40014275693931595</v>
      </c>
      <c r="U1564" s="7"/>
      <c r="V1564" s="10"/>
      <c r="W1564" s="11"/>
      <c r="X1564" s="10"/>
    </row>
    <row r="1565" spans="1:24" ht="15.6">
      <c r="A1565" s="4">
        <v>4463</v>
      </c>
      <c r="B1565" s="5">
        <v>46238</v>
      </c>
      <c r="C1565" s="1">
        <f t="shared" si="48"/>
        <v>2026</v>
      </c>
      <c r="D1565" s="1" t="str">
        <f>"Q" &amp;ROUNDUP(MONTH(SalesDataTable[[#This Row],[Order Date]])/3,0)</f>
        <v>Q3</v>
      </c>
      <c r="E1565" s="1">
        <f t="shared" si="49"/>
        <v>8</v>
      </c>
      <c r="F1565" s="1" t="str">
        <f>TEXT(SalesDataTable[[#This Row],[Order Date]],"MMM")</f>
        <v>Aug</v>
      </c>
      <c r="G1565" s="6" t="s">
        <v>28</v>
      </c>
      <c r="H1565" s="6" t="s">
        <v>29</v>
      </c>
      <c r="I1565" s="6" t="s">
        <v>45</v>
      </c>
      <c r="J1565" s="6" t="s">
        <v>33</v>
      </c>
      <c r="K1565" s="6" t="s">
        <v>21</v>
      </c>
      <c r="L1565" s="6" t="s">
        <v>39</v>
      </c>
      <c r="M1565" s="11">
        <v>1</v>
      </c>
      <c r="N1565" s="8">
        <v>50.43</v>
      </c>
      <c r="O1565" s="9">
        <v>0.15</v>
      </c>
      <c r="P1565" s="8">
        <v>22.94</v>
      </c>
      <c r="Q1565" s="8">
        <v>42.865499999999997</v>
      </c>
      <c r="R1565" s="8">
        <v>22.94</v>
      </c>
      <c r="S1565" s="8">
        <v>19.925499999999996</v>
      </c>
      <c r="T1565" s="10">
        <v>0.46483768998378644</v>
      </c>
      <c r="U1565" s="7"/>
      <c r="V1565" s="10"/>
      <c r="W1565" s="11"/>
      <c r="X1565" s="10"/>
    </row>
    <row r="1566" spans="1:24" ht="15.6">
      <c r="A1566" s="4">
        <v>382</v>
      </c>
      <c r="B1566" s="5">
        <v>46239</v>
      </c>
      <c r="C1566" s="1">
        <f t="shared" si="48"/>
        <v>2026</v>
      </c>
      <c r="D1566" s="1" t="str">
        <f>"Q" &amp;ROUNDUP(MONTH(SalesDataTable[[#This Row],[Order Date]])/3,0)</f>
        <v>Q3</v>
      </c>
      <c r="E1566" s="1">
        <f t="shared" si="49"/>
        <v>8</v>
      </c>
      <c r="F1566" s="1" t="str">
        <f>TEXT(SalesDataTable[[#This Row],[Order Date]],"MMM")</f>
        <v>Aug</v>
      </c>
      <c r="G1566" s="6" t="s">
        <v>37</v>
      </c>
      <c r="H1566" s="6" t="s">
        <v>50</v>
      </c>
      <c r="I1566" s="6" t="s">
        <v>19</v>
      </c>
      <c r="J1566" s="6" t="s">
        <v>30</v>
      </c>
      <c r="K1566" s="6" t="s">
        <v>51</v>
      </c>
      <c r="L1566" s="6" t="s">
        <v>52</v>
      </c>
      <c r="M1566" s="11">
        <v>1</v>
      </c>
      <c r="N1566" s="8">
        <v>40.42</v>
      </c>
      <c r="O1566" s="9">
        <v>0.05</v>
      </c>
      <c r="P1566" s="8">
        <v>14.33</v>
      </c>
      <c r="Q1566" s="8">
        <v>38.399000000000001</v>
      </c>
      <c r="R1566" s="8">
        <v>14.33</v>
      </c>
      <c r="S1566" s="8">
        <v>24.069000000000003</v>
      </c>
      <c r="T1566" s="10">
        <v>0.62681319826037141</v>
      </c>
      <c r="U1566" s="7"/>
      <c r="V1566" s="10"/>
      <c r="W1566" s="11"/>
      <c r="X1566" s="10"/>
    </row>
    <row r="1567" spans="1:24" ht="15.6">
      <c r="A1567" s="4">
        <v>1011</v>
      </c>
      <c r="B1567" s="5">
        <v>46239</v>
      </c>
      <c r="C1567" s="1">
        <f t="shared" si="48"/>
        <v>2026</v>
      </c>
      <c r="D1567" s="1" t="str">
        <f>"Q" &amp;ROUNDUP(MONTH(SalesDataTable[[#This Row],[Order Date]])/3,0)</f>
        <v>Q3</v>
      </c>
      <c r="E1567" s="1">
        <f t="shared" si="49"/>
        <v>8</v>
      </c>
      <c r="F1567" s="1" t="str">
        <f>TEXT(SalesDataTable[[#This Row],[Order Date]],"MMM")</f>
        <v>Aug</v>
      </c>
      <c r="G1567" s="6" t="s">
        <v>17</v>
      </c>
      <c r="H1567" s="6" t="s">
        <v>18</v>
      </c>
      <c r="I1567" s="6" t="s">
        <v>19</v>
      </c>
      <c r="J1567" s="6" t="s">
        <v>30</v>
      </c>
      <c r="K1567" s="6" t="s">
        <v>21</v>
      </c>
      <c r="L1567" s="6" t="s">
        <v>39</v>
      </c>
      <c r="M1567" s="11">
        <v>1</v>
      </c>
      <c r="N1567" s="8">
        <v>51.81</v>
      </c>
      <c r="O1567" s="9">
        <v>0.05</v>
      </c>
      <c r="P1567" s="8">
        <v>22.28</v>
      </c>
      <c r="Q1567" s="8">
        <v>49.219499999999996</v>
      </c>
      <c r="R1567" s="8">
        <v>22.28</v>
      </c>
      <c r="S1567" s="8">
        <v>26.939499999999995</v>
      </c>
      <c r="T1567" s="10">
        <v>0.54733388189640275</v>
      </c>
      <c r="U1567" s="7"/>
      <c r="V1567" s="10"/>
      <c r="W1567" s="11"/>
      <c r="X1567" s="10"/>
    </row>
    <row r="1568" spans="1:24" ht="15.6">
      <c r="A1568" s="4">
        <v>1148</v>
      </c>
      <c r="B1568" s="5">
        <v>46239</v>
      </c>
      <c r="C1568" s="1">
        <f t="shared" si="48"/>
        <v>2026</v>
      </c>
      <c r="D1568" s="1" t="str">
        <f>"Q" &amp;ROUNDUP(MONTH(SalesDataTable[[#This Row],[Order Date]])/3,0)</f>
        <v>Q3</v>
      </c>
      <c r="E1568" s="1">
        <f t="shared" si="49"/>
        <v>8</v>
      </c>
      <c r="F1568" s="1" t="str">
        <f>TEXT(SalesDataTable[[#This Row],[Order Date]],"MMM")</f>
        <v>Aug</v>
      </c>
      <c r="G1568" s="6" t="s">
        <v>28</v>
      </c>
      <c r="H1568" s="6" t="s">
        <v>29</v>
      </c>
      <c r="I1568" s="6" t="s">
        <v>36</v>
      </c>
      <c r="J1568" s="6" t="s">
        <v>30</v>
      </c>
      <c r="K1568" s="6" t="s">
        <v>51</v>
      </c>
      <c r="L1568" s="6" t="s">
        <v>59</v>
      </c>
      <c r="M1568" s="11">
        <v>3</v>
      </c>
      <c r="N1568" s="8">
        <v>35.9</v>
      </c>
      <c r="O1568" s="9">
        <v>0</v>
      </c>
      <c r="P1568" s="8">
        <v>14.11</v>
      </c>
      <c r="Q1568" s="8">
        <v>107.69999999999999</v>
      </c>
      <c r="R1568" s="8">
        <v>42.33</v>
      </c>
      <c r="S1568" s="8">
        <v>65.36999999999999</v>
      </c>
      <c r="T1568" s="10">
        <v>0.60696378830083564</v>
      </c>
      <c r="U1568" s="7"/>
      <c r="V1568" s="10"/>
      <c r="W1568" s="11"/>
      <c r="X1568" s="10"/>
    </row>
    <row r="1569" spans="1:24" ht="15.6">
      <c r="A1569" s="4">
        <v>1397</v>
      </c>
      <c r="B1569" s="5">
        <v>46239</v>
      </c>
      <c r="C1569" s="1">
        <f t="shared" si="48"/>
        <v>2026</v>
      </c>
      <c r="D1569" s="1" t="str">
        <f>"Q" &amp;ROUNDUP(MONTH(SalesDataTable[[#This Row],[Order Date]])/3,0)</f>
        <v>Q3</v>
      </c>
      <c r="E1569" s="1">
        <f t="shared" si="49"/>
        <v>8</v>
      </c>
      <c r="F1569" s="1" t="str">
        <f>TEXT(SalesDataTable[[#This Row],[Order Date]],"MMM")</f>
        <v>Aug</v>
      </c>
      <c r="G1569" s="6" t="s">
        <v>23</v>
      </c>
      <c r="H1569" s="6" t="s">
        <v>66</v>
      </c>
      <c r="I1569" s="6" t="s">
        <v>36</v>
      </c>
      <c r="J1569" s="6" t="s">
        <v>33</v>
      </c>
      <c r="K1569" s="6" t="s">
        <v>26</v>
      </c>
      <c r="L1569" s="6" t="s">
        <v>27</v>
      </c>
      <c r="M1569" s="11">
        <v>2</v>
      </c>
      <c r="N1569" s="8">
        <v>90.27</v>
      </c>
      <c r="O1569" s="9">
        <v>0.05</v>
      </c>
      <c r="P1569" s="8">
        <v>46.38</v>
      </c>
      <c r="Q1569" s="8">
        <v>171.51299999999998</v>
      </c>
      <c r="R1569" s="8">
        <v>92.76</v>
      </c>
      <c r="S1569" s="8">
        <v>78.752999999999972</v>
      </c>
      <c r="T1569" s="10">
        <v>0.45916636056742044</v>
      </c>
      <c r="U1569" s="7"/>
      <c r="V1569" s="10"/>
      <c r="W1569" s="11"/>
      <c r="X1569" s="10"/>
    </row>
    <row r="1570" spans="1:24" ht="15.6">
      <c r="A1570" s="4">
        <v>2252</v>
      </c>
      <c r="B1570" s="5">
        <v>46239</v>
      </c>
      <c r="C1570" s="1">
        <f t="shared" si="48"/>
        <v>2026</v>
      </c>
      <c r="D1570" s="1" t="str">
        <f>"Q" &amp;ROUNDUP(MONTH(SalesDataTable[[#This Row],[Order Date]])/3,0)</f>
        <v>Q3</v>
      </c>
      <c r="E1570" s="1">
        <f t="shared" si="49"/>
        <v>8</v>
      </c>
      <c r="F1570" s="1" t="str">
        <f>TEXT(SalesDataTable[[#This Row],[Order Date]],"MMM")</f>
        <v>Aug</v>
      </c>
      <c r="G1570" s="6" t="s">
        <v>23</v>
      </c>
      <c r="H1570" s="6" t="s">
        <v>58</v>
      </c>
      <c r="I1570" s="6" t="s">
        <v>19</v>
      </c>
      <c r="J1570" s="6" t="s">
        <v>30</v>
      </c>
      <c r="K1570" s="6" t="s">
        <v>21</v>
      </c>
      <c r="L1570" s="6" t="s">
        <v>39</v>
      </c>
      <c r="M1570" s="11">
        <v>1</v>
      </c>
      <c r="N1570" s="8">
        <v>49.68</v>
      </c>
      <c r="O1570" s="9">
        <v>0.05</v>
      </c>
      <c r="P1570" s="8">
        <v>22.02</v>
      </c>
      <c r="Q1570" s="8">
        <v>47.195999999999998</v>
      </c>
      <c r="R1570" s="8">
        <v>22.02</v>
      </c>
      <c r="S1570" s="8">
        <v>25.175999999999998</v>
      </c>
      <c r="T1570" s="10">
        <v>0.53343503686753113</v>
      </c>
      <c r="U1570" s="7"/>
      <c r="V1570" s="10"/>
      <c r="W1570" s="11"/>
      <c r="X1570" s="10"/>
    </row>
    <row r="1571" spans="1:24" ht="15.6">
      <c r="A1571" s="4">
        <v>2415</v>
      </c>
      <c r="B1571" s="5">
        <v>46239</v>
      </c>
      <c r="C1571" s="1">
        <f t="shared" si="48"/>
        <v>2026</v>
      </c>
      <c r="D1571" s="1" t="str">
        <f>"Q" &amp;ROUNDUP(MONTH(SalesDataTable[[#This Row],[Order Date]])/3,0)</f>
        <v>Q3</v>
      </c>
      <c r="E1571" s="1">
        <f t="shared" si="49"/>
        <v>8</v>
      </c>
      <c r="F1571" s="1" t="str">
        <f>TEXT(SalesDataTable[[#This Row],[Order Date]],"MMM")</f>
        <v>Aug</v>
      </c>
      <c r="G1571" s="6" t="s">
        <v>23</v>
      </c>
      <c r="H1571" s="6" t="s">
        <v>60</v>
      </c>
      <c r="I1571" s="6" t="s">
        <v>19</v>
      </c>
      <c r="J1571" s="6" t="s">
        <v>30</v>
      </c>
      <c r="K1571" s="6" t="s">
        <v>31</v>
      </c>
      <c r="L1571" s="6" t="s">
        <v>61</v>
      </c>
      <c r="M1571" s="11">
        <v>2</v>
      </c>
      <c r="N1571" s="8">
        <v>131.25</v>
      </c>
      <c r="O1571" s="9">
        <v>0.05</v>
      </c>
      <c r="P1571" s="8">
        <v>65.42</v>
      </c>
      <c r="Q1571" s="8">
        <v>249.375</v>
      </c>
      <c r="R1571" s="8">
        <v>130.84</v>
      </c>
      <c r="S1571" s="8">
        <v>118.535</v>
      </c>
      <c r="T1571" s="10">
        <v>0.47532832080200499</v>
      </c>
      <c r="U1571" s="7"/>
      <c r="V1571" s="10"/>
      <c r="W1571" s="11"/>
      <c r="X1571" s="10"/>
    </row>
    <row r="1572" spans="1:24" ht="15.6">
      <c r="A1572" s="4">
        <v>2525</v>
      </c>
      <c r="B1572" s="5">
        <v>46239</v>
      </c>
      <c r="C1572" s="1">
        <f t="shared" si="48"/>
        <v>2026</v>
      </c>
      <c r="D1572" s="1" t="str">
        <f>"Q" &amp;ROUNDUP(MONTH(SalesDataTable[[#This Row],[Order Date]])/3,0)</f>
        <v>Q3</v>
      </c>
      <c r="E1572" s="1">
        <f t="shared" si="49"/>
        <v>8</v>
      </c>
      <c r="F1572" s="1" t="str">
        <f>TEXT(SalesDataTable[[#This Row],[Order Date]],"MMM")</f>
        <v>Aug</v>
      </c>
      <c r="G1572" s="6" t="s">
        <v>37</v>
      </c>
      <c r="H1572" s="6" t="s">
        <v>38</v>
      </c>
      <c r="I1572" s="6" t="s">
        <v>36</v>
      </c>
      <c r="J1572" s="6" t="s">
        <v>30</v>
      </c>
      <c r="K1572" s="6" t="s">
        <v>51</v>
      </c>
      <c r="L1572" s="6" t="s">
        <v>59</v>
      </c>
      <c r="M1572" s="11">
        <v>2</v>
      </c>
      <c r="N1572" s="8">
        <v>36.78</v>
      </c>
      <c r="O1572" s="9">
        <v>0.05</v>
      </c>
      <c r="P1572" s="8">
        <v>13.85</v>
      </c>
      <c r="Q1572" s="8">
        <v>69.882000000000005</v>
      </c>
      <c r="R1572" s="8">
        <v>27.7</v>
      </c>
      <c r="S1572" s="8">
        <v>42.182000000000002</v>
      </c>
      <c r="T1572" s="10">
        <v>0.60361752668784519</v>
      </c>
      <c r="U1572" s="7"/>
      <c r="V1572" s="10"/>
      <c r="W1572" s="11"/>
      <c r="X1572" s="10"/>
    </row>
    <row r="1573" spans="1:24" ht="15.6">
      <c r="A1573" s="4">
        <v>2652</v>
      </c>
      <c r="B1573" s="5">
        <v>46239</v>
      </c>
      <c r="C1573" s="1">
        <f t="shared" si="48"/>
        <v>2026</v>
      </c>
      <c r="D1573" s="1" t="str">
        <f>"Q" &amp;ROUNDUP(MONTH(SalesDataTable[[#This Row],[Order Date]])/3,0)</f>
        <v>Q3</v>
      </c>
      <c r="E1573" s="1">
        <f t="shared" si="49"/>
        <v>8</v>
      </c>
      <c r="F1573" s="1" t="str">
        <f>TEXT(SalesDataTable[[#This Row],[Order Date]],"MMM")</f>
        <v>Aug</v>
      </c>
      <c r="G1573" s="6" t="s">
        <v>28</v>
      </c>
      <c r="H1573" s="6" t="s">
        <v>29</v>
      </c>
      <c r="I1573" s="6" t="s">
        <v>36</v>
      </c>
      <c r="J1573" s="6" t="s">
        <v>20</v>
      </c>
      <c r="K1573" s="6" t="s">
        <v>21</v>
      </c>
      <c r="L1573" s="6" t="s">
        <v>22</v>
      </c>
      <c r="M1573" s="11">
        <v>1</v>
      </c>
      <c r="N1573" s="8">
        <v>80.790000000000006</v>
      </c>
      <c r="O1573" s="9">
        <v>0.1</v>
      </c>
      <c r="P1573" s="8">
        <v>43.65</v>
      </c>
      <c r="Q1573" s="8">
        <v>72.711000000000013</v>
      </c>
      <c r="R1573" s="8">
        <v>43.65</v>
      </c>
      <c r="S1573" s="8">
        <v>29.061000000000014</v>
      </c>
      <c r="T1573" s="10">
        <v>0.39967817799232591</v>
      </c>
      <c r="U1573" s="7"/>
      <c r="V1573" s="10"/>
      <c r="W1573" s="11"/>
      <c r="X1573" s="10"/>
    </row>
    <row r="1574" spans="1:24" ht="15.6">
      <c r="A1574" s="4">
        <v>4035</v>
      </c>
      <c r="B1574" s="5">
        <v>46239</v>
      </c>
      <c r="C1574" s="1">
        <f t="shared" si="48"/>
        <v>2026</v>
      </c>
      <c r="D1574" s="1" t="str">
        <f>"Q" &amp;ROUNDUP(MONTH(SalesDataTable[[#This Row],[Order Date]])/3,0)</f>
        <v>Q3</v>
      </c>
      <c r="E1574" s="1">
        <f t="shared" si="49"/>
        <v>8</v>
      </c>
      <c r="F1574" s="1" t="str">
        <f>TEXT(SalesDataTable[[#This Row],[Order Date]],"MMM")</f>
        <v>Aug</v>
      </c>
      <c r="G1574" s="6" t="s">
        <v>17</v>
      </c>
      <c r="H1574" s="6" t="s">
        <v>53</v>
      </c>
      <c r="I1574" s="6" t="s">
        <v>19</v>
      </c>
      <c r="J1574" s="6" t="s">
        <v>20</v>
      </c>
      <c r="K1574" s="6" t="s">
        <v>21</v>
      </c>
      <c r="L1574" s="6" t="s">
        <v>43</v>
      </c>
      <c r="M1574" s="11">
        <v>2</v>
      </c>
      <c r="N1574" s="8">
        <v>40.53</v>
      </c>
      <c r="O1574" s="9">
        <v>0.05</v>
      </c>
      <c r="P1574" s="8">
        <v>17.100000000000001</v>
      </c>
      <c r="Q1574" s="8">
        <v>77.007000000000005</v>
      </c>
      <c r="R1574" s="8">
        <v>34.200000000000003</v>
      </c>
      <c r="S1574" s="8">
        <v>42.807000000000002</v>
      </c>
      <c r="T1574" s="10">
        <v>0.55588452997779425</v>
      </c>
      <c r="U1574" s="7"/>
      <c r="V1574" s="10"/>
      <c r="W1574" s="11"/>
      <c r="X1574" s="10"/>
    </row>
    <row r="1575" spans="1:24" ht="15.6">
      <c r="A1575" s="4">
        <v>4377</v>
      </c>
      <c r="B1575" s="5">
        <v>46239</v>
      </c>
      <c r="C1575" s="1">
        <f t="shared" si="48"/>
        <v>2026</v>
      </c>
      <c r="D1575" s="1" t="str">
        <f>"Q" &amp;ROUNDUP(MONTH(SalesDataTable[[#This Row],[Order Date]])/3,0)</f>
        <v>Q3</v>
      </c>
      <c r="E1575" s="1">
        <f t="shared" si="49"/>
        <v>8</v>
      </c>
      <c r="F1575" s="1" t="str">
        <f>TEXT(SalesDataTable[[#This Row],[Order Date]],"MMM")</f>
        <v>Aug</v>
      </c>
      <c r="G1575" s="6" t="s">
        <v>28</v>
      </c>
      <c r="H1575" s="6" t="s">
        <v>29</v>
      </c>
      <c r="I1575" s="6" t="s">
        <v>45</v>
      </c>
      <c r="J1575" s="6" t="s">
        <v>30</v>
      </c>
      <c r="K1575" s="6" t="s">
        <v>21</v>
      </c>
      <c r="L1575" s="6" t="s">
        <v>22</v>
      </c>
      <c r="M1575" s="11">
        <v>2</v>
      </c>
      <c r="N1575" s="8">
        <v>81.66</v>
      </c>
      <c r="O1575" s="9">
        <v>0</v>
      </c>
      <c r="P1575" s="8">
        <v>42.11</v>
      </c>
      <c r="Q1575" s="8">
        <v>163.32</v>
      </c>
      <c r="R1575" s="8">
        <v>84.22</v>
      </c>
      <c r="S1575" s="8">
        <v>79.099999999999994</v>
      </c>
      <c r="T1575" s="10">
        <v>0.48432525104090129</v>
      </c>
      <c r="U1575" s="7"/>
      <c r="V1575" s="10"/>
      <c r="W1575" s="11"/>
      <c r="X1575" s="10"/>
    </row>
    <row r="1576" spans="1:24" ht="15.6">
      <c r="A1576" s="4">
        <v>4734</v>
      </c>
      <c r="B1576" s="5">
        <v>46239</v>
      </c>
      <c r="C1576" s="1">
        <f t="shared" si="48"/>
        <v>2026</v>
      </c>
      <c r="D1576" s="1" t="str">
        <f>"Q" &amp;ROUNDUP(MONTH(SalesDataTable[[#This Row],[Order Date]])/3,0)</f>
        <v>Q3</v>
      </c>
      <c r="E1576" s="1">
        <f t="shared" si="49"/>
        <v>8</v>
      </c>
      <c r="F1576" s="1" t="str">
        <f>TEXT(SalesDataTable[[#This Row],[Order Date]],"MMM")</f>
        <v>Aug</v>
      </c>
      <c r="G1576" s="6" t="s">
        <v>23</v>
      </c>
      <c r="H1576" s="6" t="s">
        <v>60</v>
      </c>
      <c r="I1576" s="6" t="s">
        <v>45</v>
      </c>
      <c r="J1576" s="6" t="s">
        <v>20</v>
      </c>
      <c r="K1576" s="6" t="s">
        <v>26</v>
      </c>
      <c r="L1576" s="6" t="s">
        <v>34</v>
      </c>
      <c r="M1576" s="11">
        <v>1</v>
      </c>
      <c r="N1576" s="8">
        <v>146.55000000000001</v>
      </c>
      <c r="O1576" s="9">
        <v>0</v>
      </c>
      <c r="P1576" s="8">
        <v>78.8</v>
      </c>
      <c r="Q1576" s="8">
        <v>146.55000000000001</v>
      </c>
      <c r="R1576" s="8">
        <v>78.8</v>
      </c>
      <c r="S1576" s="8">
        <v>67.750000000000014</v>
      </c>
      <c r="T1576" s="10">
        <v>0.46229955646537024</v>
      </c>
      <c r="U1576" s="7"/>
      <c r="V1576" s="10"/>
      <c r="W1576" s="11"/>
      <c r="X1576" s="10"/>
    </row>
    <row r="1577" spans="1:24" ht="15.6">
      <c r="A1577" s="4">
        <v>4892</v>
      </c>
      <c r="B1577" s="5">
        <v>46239</v>
      </c>
      <c r="C1577" s="1">
        <f t="shared" si="48"/>
        <v>2026</v>
      </c>
      <c r="D1577" s="1" t="str">
        <f>"Q" &amp;ROUNDUP(MONTH(SalesDataTable[[#This Row],[Order Date]])/3,0)</f>
        <v>Q3</v>
      </c>
      <c r="E1577" s="1">
        <f t="shared" si="49"/>
        <v>8</v>
      </c>
      <c r="F1577" s="1" t="str">
        <f>TEXT(SalesDataTable[[#This Row],[Order Date]],"MMM")</f>
        <v>Aug</v>
      </c>
      <c r="G1577" s="6" t="s">
        <v>23</v>
      </c>
      <c r="H1577" s="6" t="s">
        <v>24</v>
      </c>
      <c r="I1577" s="6" t="s">
        <v>36</v>
      </c>
      <c r="J1577" s="6" t="s">
        <v>20</v>
      </c>
      <c r="K1577" s="6" t="s">
        <v>31</v>
      </c>
      <c r="L1577" s="6" t="s">
        <v>65</v>
      </c>
      <c r="M1577" s="11">
        <v>2</v>
      </c>
      <c r="N1577" s="8">
        <v>161.75</v>
      </c>
      <c r="O1577" s="9">
        <v>0.1</v>
      </c>
      <c r="P1577" s="8">
        <v>85.85</v>
      </c>
      <c r="Q1577" s="8">
        <v>291.15000000000003</v>
      </c>
      <c r="R1577" s="8">
        <v>171.7</v>
      </c>
      <c r="S1577" s="8">
        <v>119.45000000000005</v>
      </c>
      <c r="T1577" s="10">
        <v>0.41026962047054794</v>
      </c>
      <c r="U1577" s="7"/>
      <c r="V1577" s="10"/>
      <c r="W1577" s="11"/>
      <c r="X1577" s="10"/>
    </row>
    <row r="1578" spans="1:24" ht="15.6">
      <c r="A1578" s="4">
        <v>5059</v>
      </c>
      <c r="B1578" s="5">
        <v>46239</v>
      </c>
      <c r="C1578" s="1">
        <f t="shared" si="48"/>
        <v>2026</v>
      </c>
      <c r="D1578" s="1" t="str">
        <f>"Q" &amp;ROUNDUP(MONTH(SalesDataTable[[#This Row],[Order Date]])/3,0)</f>
        <v>Q3</v>
      </c>
      <c r="E1578" s="1">
        <f t="shared" si="49"/>
        <v>8</v>
      </c>
      <c r="F1578" s="1" t="str">
        <f>TEXT(SalesDataTable[[#This Row],[Order Date]],"MMM")</f>
        <v>Aug</v>
      </c>
      <c r="G1578" s="6" t="s">
        <v>23</v>
      </c>
      <c r="H1578" s="6" t="s">
        <v>24</v>
      </c>
      <c r="I1578" s="6" t="s">
        <v>45</v>
      </c>
      <c r="J1578" s="6" t="s">
        <v>20</v>
      </c>
      <c r="K1578" s="6" t="s">
        <v>40</v>
      </c>
      <c r="L1578" s="6" t="s">
        <v>68</v>
      </c>
      <c r="M1578" s="11">
        <v>2</v>
      </c>
      <c r="N1578" s="8">
        <v>122.47</v>
      </c>
      <c r="O1578" s="9">
        <v>0</v>
      </c>
      <c r="P1578" s="8">
        <v>59.73</v>
      </c>
      <c r="Q1578" s="8">
        <v>244.94</v>
      </c>
      <c r="R1578" s="8">
        <v>119.46</v>
      </c>
      <c r="S1578" s="8">
        <v>125.48</v>
      </c>
      <c r="T1578" s="10">
        <v>0.5122887237690863</v>
      </c>
      <c r="U1578" s="7"/>
      <c r="V1578" s="10"/>
      <c r="W1578" s="11"/>
      <c r="X1578" s="10"/>
    </row>
    <row r="1579" spans="1:24" ht="15.6">
      <c r="A1579" s="4">
        <v>835</v>
      </c>
      <c r="B1579" s="5">
        <v>46240</v>
      </c>
      <c r="C1579" s="1">
        <f t="shared" si="48"/>
        <v>2026</v>
      </c>
      <c r="D1579" s="1" t="str">
        <f>"Q" &amp;ROUNDUP(MONTH(SalesDataTable[[#This Row],[Order Date]])/3,0)</f>
        <v>Q3</v>
      </c>
      <c r="E1579" s="1">
        <f t="shared" si="49"/>
        <v>8</v>
      </c>
      <c r="F1579" s="1" t="str">
        <f>TEXT(SalesDataTable[[#This Row],[Order Date]],"MMM")</f>
        <v>Aug</v>
      </c>
      <c r="G1579" s="6" t="s">
        <v>37</v>
      </c>
      <c r="H1579" s="6" t="s">
        <v>48</v>
      </c>
      <c r="I1579" s="6" t="s">
        <v>45</v>
      </c>
      <c r="J1579" s="6" t="s">
        <v>20</v>
      </c>
      <c r="K1579" s="6" t="s">
        <v>26</v>
      </c>
      <c r="L1579" s="6" t="s">
        <v>63</v>
      </c>
      <c r="M1579" s="11">
        <v>3</v>
      </c>
      <c r="N1579" s="8">
        <v>70.930000000000007</v>
      </c>
      <c r="O1579" s="9">
        <v>0</v>
      </c>
      <c r="P1579" s="8">
        <v>32.9</v>
      </c>
      <c r="Q1579" s="8">
        <v>212.79000000000002</v>
      </c>
      <c r="R1579" s="8">
        <v>98.699999999999989</v>
      </c>
      <c r="S1579" s="8">
        <v>114.09000000000003</v>
      </c>
      <c r="T1579" s="10">
        <v>0.53616241364725792</v>
      </c>
      <c r="U1579" s="7"/>
      <c r="V1579" s="10"/>
      <c r="W1579" s="11"/>
      <c r="X1579" s="10"/>
    </row>
    <row r="1580" spans="1:24" ht="15.6">
      <c r="A1580" s="4">
        <v>1104</v>
      </c>
      <c r="B1580" s="5">
        <v>46240</v>
      </c>
      <c r="C1580" s="1">
        <f t="shared" si="48"/>
        <v>2026</v>
      </c>
      <c r="D1580" s="1" t="str">
        <f>"Q" &amp;ROUNDUP(MONTH(SalesDataTable[[#This Row],[Order Date]])/3,0)</f>
        <v>Q3</v>
      </c>
      <c r="E1580" s="1">
        <f t="shared" si="49"/>
        <v>8</v>
      </c>
      <c r="F1580" s="1" t="str">
        <f>TEXT(SalesDataTable[[#This Row],[Order Date]],"MMM")</f>
        <v>Aug</v>
      </c>
      <c r="G1580" s="6" t="s">
        <v>17</v>
      </c>
      <c r="H1580" s="6" t="s">
        <v>67</v>
      </c>
      <c r="I1580" s="6" t="s">
        <v>19</v>
      </c>
      <c r="J1580" s="6" t="s">
        <v>20</v>
      </c>
      <c r="K1580" s="6" t="s">
        <v>40</v>
      </c>
      <c r="L1580" s="6" t="s">
        <v>46</v>
      </c>
      <c r="M1580" s="11">
        <v>1</v>
      </c>
      <c r="N1580" s="8">
        <v>191.44</v>
      </c>
      <c r="O1580" s="9">
        <v>0</v>
      </c>
      <c r="P1580" s="8">
        <v>102.13</v>
      </c>
      <c r="Q1580" s="8">
        <v>191.44</v>
      </c>
      <c r="R1580" s="8">
        <v>102.13</v>
      </c>
      <c r="S1580" s="8">
        <v>89.31</v>
      </c>
      <c r="T1580" s="10">
        <v>0.46651692436272463</v>
      </c>
      <c r="U1580" s="7"/>
      <c r="V1580" s="10"/>
      <c r="W1580" s="11"/>
      <c r="X1580" s="10"/>
    </row>
    <row r="1581" spans="1:24" ht="15.6">
      <c r="A1581" s="4">
        <v>1976</v>
      </c>
      <c r="B1581" s="5">
        <v>46240</v>
      </c>
      <c r="C1581" s="1">
        <f t="shared" si="48"/>
        <v>2026</v>
      </c>
      <c r="D1581" s="1" t="str">
        <f>"Q" &amp;ROUNDUP(MONTH(SalesDataTable[[#This Row],[Order Date]])/3,0)</f>
        <v>Q3</v>
      </c>
      <c r="E1581" s="1">
        <f t="shared" si="49"/>
        <v>8</v>
      </c>
      <c r="F1581" s="1" t="str">
        <f>TEXT(SalesDataTable[[#This Row],[Order Date]],"MMM")</f>
        <v>Aug</v>
      </c>
      <c r="G1581" s="6" t="s">
        <v>37</v>
      </c>
      <c r="H1581" s="6" t="s">
        <v>50</v>
      </c>
      <c r="I1581" s="6" t="s">
        <v>19</v>
      </c>
      <c r="J1581" s="6" t="s">
        <v>20</v>
      </c>
      <c r="K1581" s="6" t="s">
        <v>21</v>
      </c>
      <c r="L1581" s="6" t="s">
        <v>22</v>
      </c>
      <c r="M1581" s="11">
        <v>2</v>
      </c>
      <c r="N1581" s="8">
        <v>82.92</v>
      </c>
      <c r="O1581" s="9">
        <v>0</v>
      </c>
      <c r="P1581" s="8">
        <v>41.64</v>
      </c>
      <c r="Q1581" s="8">
        <v>165.84</v>
      </c>
      <c r="R1581" s="8">
        <v>83.28</v>
      </c>
      <c r="S1581" s="8">
        <v>82.56</v>
      </c>
      <c r="T1581" s="10">
        <v>0.49782923299565845</v>
      </c>
      <c r="U1581" s="7"/>
      <c r="V1581" s="10"/>
      <c r="W1581" s="11"/>
      <c r="X1581" s="10"/>
    </row>
    <row r="1582" spans="1:24" ht="15.6">
      <c r="A1582" s="4">
        <v>2596</v>
      </c>
      <c r="B1582" s="5">
        <v>46240</v>
      </c>
      <c r="C1582" s="1">
        <f t="shared" si="48"/>
        <v>2026</v>
      </c>
      <c r="D1582" s="1" t="str">
        <f>"Q" &amp;ROUNDUP(MONTH(SalesDataTable[[#This Row],[Order Date]])/3,0)</f>
        <v>Q3</v>
      </c>
      <c r="E1582" s="1">
        <f t="shared" si="49"/>
        <v>8</v>
      </c>
      <c r="F1582" s="1" t="str">
        <f>TEXT(SalesDataTable[[#This Row],[Order Date]],"MMM")</f>
        <v>Aug</v>
      </c>
      <c r="G1582" s="6" t="s">
        <v>28</v>
      </c>
      <c r="H1582" s="6" t="s">
        <v>35</v>
      </c>
      <c r="I1582" s="6" t="s">
        <v>36</v>
      </c>
      <c r="J1582" s="6" t="s">
        <v>20</v>
      </c>
      <c r="K1582" s="6" t="s">
        <v>40</v>
      </c>
      <c r="L1582" s="6" t="s">
        <v>57</v>
      </c>
      <c r="M1582" s="11">
        <v>1</v>
      </c>
      <c r="N1582" s="8">
        <v>82.82</v>
      </c>
      <c r="O1582" s="9">
        <v>0</v>
      </c>
      <c r="P1582" s="8">
        <v>38.83</v>
      </c>
      <c r="Q1582" s="8">
        <v>82.82</v>
      </c>
      <c r="R1582" s="8">
        <v>38.83</v>
      </c>
      <c r="S1582" s="8">
        <v>43.989999999999995</v>
      </c>
      <c r="T1582" s="10">
        <v>0.53115189567737264</v>
      </c>
      <c r="U1582" s="7"/>
      <c r="V1582" s="10"/>
      <c r="W1582" s="11"/>
      <c r="X1582" s="10"/>
    </row>
    <row r="1583" spans="1:24" ht="15.6">
      <c r="A1583" s="4">
        <v>2693</v>
      </c>
      <c r="B1583" s="5">
        <v>46240</v>
      </c>
      <c r="C1583" s="1">
        <f t="shared" si="48"/>
        <v>2026</v>
      </c>
      <c r="D1583" s="1" t="str">
        <f>"Q" &amp;ROUNDUP(MONTH(SalesDataTable[[#This Row],[Order Date]])/3,0)</f>
        <v>Q3</v>
      </c>
      <c r="E1583" s="1">
        <f t="shared" si="49"/>
        <v>8</v>
      </c>
      <c r="F1583" s="1" t="str">
        <f>TEXT(SalesDataTable[[#This Row],[Order Date]],"MMM")</f>
        <v>Aug</v>
      </c>
      <c r="G1583" s="6" t="s">
        <v>37</v>
      </c>
      <c r="H1583" s="6" t="s">
        <v>50</v>
      </c>
      <c r="I1583" s="6" t="s">
        <v>19</v>
      </c>
      <c r="J1583" s="6" t="s">
        <v>30</v>
      </c>
      <c r="K1583" s="6" t="s">
        <v>40</v>
      </c>
      <c r="L1583" s="6" t="s">
        <v>41</v>
      </c>
      <c r="M1583" s="11">
        <v>1</v>
      </c>
      <c r="N1583" s="8">
        <v>335.26</v>
      </c>
      <c r="O1583" s="9">
        <v>0.05</v>
      </c>
      <c r="P1583" s="8">
        <v>193.73</v>
      </c>
      <c r="Q1583" s="8">
        <v>318.49699999999996</v>
      </c>
      <c r="R1583" s="8">
        <v>193.73</v>
      </c>
      <c r="S1583" s="8">
        <v>124.76699999999997</v>
      </c>
      <c r="T1583" s="10">
        <v>0.39173681384754011</v>
      </c>
      <c r="U1583" s="7"/>
      <c r="V1583" s="10"/>
      <c r="W1583" s="11"/>
      <c r="X1583" s="10"/>
    </row>
    <row r="1584" spans="1:24" ht="15.6">
      <c r="A1584" s="4">
        <v>3045</v>
      </c>
      <c r="B1584" s="5">
        <v>46240</v>
      </c>
      <c r="C1584" s="1">
        <f t="shared" si="48"/>
        <v>2026</v>
      </c>
      <c r="D1584" s="1" t="str">
        <f>"Q" &amp;ROUNDUP(MONTH(SalesDataTable[[#This Row],[Order Date]])/3,0)</f>
        <v>Q3</v>
      </c>
      <c r="E1584" s="1">
        <f t="shared" si="49"/>
        <v>8</v>
      </c>
      <c r="F1584" s="1" t="str">
        <f>TEXT(SalesDataTable[[#This Row],[Order Date]],"MMM")</f>
        <v>Aug</v>
      </c>
      <c r="G1584" s="6" t="s">
        <v>28</v>
      </c>
      <c r="H1584" s="6" t="s">
        <v>69</v>
      </c>
      <c r="I1584" s="6" t="s">
        <v>45</v>
      </c>
      <c r="J1584" s="6" t="s">
        <v>33</v>
      </c>
      <c r="K1584" s="6" t="s">
        <v>31</v>
      </c>
      <c r="L1584" s="6" t="s">
        <v>49</v>
      </c>
      <c r="M1584" s="11">
        <v>1</v>
      </c>
      <c r="N1584" s="8">
        <v>47.19</v>
      </c>
      <c r="O1584" s="9">
        <v>0.05</v>
      </c>
      <c r="P1584" s="8">
        <v>18.11</v>
      </c>
      <c r="Q1584" s="8">
        <v>44.830499999999994</v>
      </c>
      <c r="R1584" s="8">
        <v>18.11</v>
      </c>
      <c r="S1584" s="8">
        <v>26.720499999999994</v>
      </c>
      <c r="T1584" s="10">
        <v>0.59603395010093574</v>
      </c>
      <c r="U1584" s="7"/>
      <c r="V1584" s="10"/>
      <c r="W1584" s="11"/>
      <c r="X1584" s="10"/>
    </row>
    <row r="1585" spans="1:24" ht="15.6">
      <c r="A1585" s="4">
        <v>3340</v>
      </c>
      <c r="B1585" s="5">
        <v>46240</v>
      </c>
      <c r="C1585" s="1">
        <f t="shared" si="48"/>
        <v>2026</v>
      </c>
      <c r="D1585" s="1" t="str">
        <f>"Q" &amp;ROUNDUP(MONTH(SalesDataTable[[#This Row],[Order Date]])/3,0)</f>
        <v>Q3</v>
      </c>
      <c r="E1585" s="1">
        <f t="shared" si="49"/>
        <v>8</v>
      </c>
      <c r="F1585" s="1" t="str">
        <f>TEXT(SalesDataTable[[#This Row],[Order Date]],"MMM")</f>
        <v>Aug</v>
      </c>
      <c r="G1585" s="6" t="s">
        <v>28</v>
      </c>
      <c r="H1585" s="6" t="s">
        <v>69</v>
      </c>
      <c r="I1585" s="6" t="s">
        <v>45</v>
      </c>
      <c r="J1585" s="6" t="s">
        <v>20</v>
      </c>
      <c r="K1585" s="6" t="s">
        <v>26</v>
      </c>
      <c r="L1585" s="6" t="s">
        <v>27</v>
      </c>
      <c r="M1585" s="11">
        <v>3</v>
      </c>
      <c r="N1585" s="8">
        <v>91.57</v>
      </c>
      <c r="O1585" s="9">
        <v>0</v>
      </c>
      <c r="P1585" s="8">
        <v>44.52</v>
      </c>
      <c r="Q1585" s="8">
        <v>274.70999999999998</v>
      </c>
      <c r="R1585" s="8">
        <v>133.56</v>
      </c>
      <c r="S1585" s="8">
        <v>141.14999999999998</v>
      </c>
      <c r="T1585" s="10">
        <v>0.51381456808998571</v>
      </c>
      <c r="U1585" s="7"/>
      <c r="V1585" s="10"/>
      <c r="W1585" s="11"/>
      <c r="X1585" s="10"/>
    </row>
    <row r="1586" spans="1:24" ht="15.6">
      <c r="A1586" s="4">
        <v>3553</v>
      </c>
      <c r="B1586" s="5">
        <v>46240</v>
      </c>
      <c r="C1586" s="1">
        <f t="shared" si="48"/>
        <v>2026</v>
      </c>
      <c r="D1586" s="1" t="str">
        <f>"Q" &amp;ROUNDUP(MONTH(SalesDataTable[[#This Row],[Order Date]])/3,0)</f>
        <v>Q3</v>
      </c>
      <c r="E1586" s="1">
        <f t="shared" si="49"/>
        <v>8</v>
      </c>
      <c r="F1586" s="1" t="str">
        <f>TEXT(SalesDataTable[[#This Row],[Order Date]],"MMM")</f>
        <v>Aug</v>
      </c>
      <c r="G1586" s="6" t="s">
        <v>37</v>
      </c>
      <c r="H1586" s="6" t="s">
        <v>64</v>
      </c>
      <c r="I1586" s="6" t="s">
        <v>19</v>
      </c>
      <c r="J1586" s="6" t="s">
        <v>30</v>
      </c>
      <c r="K1586" s="6" t="s">
        <v>26</v>
      </c>
      <c r="L1586" s="6" t="s">
        <v>54</v>
      </c>
      <c r="M1586" s="11">
        <v>4</v>
      </c>
      <c r="N1586" s="8">
        <v>154.41999999999999</v>
      </c>
      <c r="O1586" s="9">
        <v>0</v>
      </c>
      <c r="P1586" s="8">
        <v>77.86</v>
      </c>
      <c r="Q1586" s="8">
        <v>617.67999999999995</v>
      </c>
      <c r="R1586" s="8">
        <v>311.44</v>
      </c>
      <c r="S1586" s="8">
        <v>306.23999999999995</v>
      </c>
      <c r="T1586" s="10">
        <v>0.49579070068643954</v>
      </c>
      <c r="U1586" s="7"/>
      <c r="V1586" s="10"/>
      <c r="W1586" s="11"/>
      <c r="X1586" s="10"/>
    </row>
    <row r="1587" spans="1:24" ht="15.6">
      <c r="A1587" s="4">
        <v>3807</v>
      </c>
      <c r="B1587" s="5">
        <v>46240</v>
      </c>
      <c r="C1587" s="1">
        <f t="shared" si="48"/>
        <v>2026</v>
      </c>
      <c r="D1587" s="1" t="str">
        <f>"Q" &amp;ROUNDUP(MONTH(SalesDataTable[[#This Row],[Order Date]])/3,0)</f>
        <v>Q3</v>
      </c>
      <c r="E1587" s="1">
        <f t="shared" si="49"/>
        <v>8</v>
      </c>
      <c r="F1587" s="1" t="str">
        <f>TEXT(SalesDataTable[[#This Row],[Order Date]],"MMM")</f>
        <v>Aug</v>
      </c>
      <c r="G1587" s="6" t="s">
        <v>17</v>
      </c>
      <c r="H1587" s="6" t="s">
        <v>18</v>
      </c>
      <c r="I1587" s="6" t="s">
        <v>45</v>
      </c>
      <c r="J1587" s="6" t="s">
        <v>20</v>
      </c>
      <c r="K1587" s="6" t="s">
        <v>21</v>
      </c>
      <c r="L1587" s="6" t="s">
        <v>39</v>
      </c>
      <c r="M1587" s="11">
        <v>2</v>
      </c>
      <c r="N1587" s="8">
        <v>49.91</v>
      </c>
      <c r="O1587" s="9">
        <v>0.05</v>
      </c>
      <c r="P1587" s="8">
        <v>21.86</v>
      </c>
      <c r="Q1587" s="8">
        <v>94.828999999999994</v>
      </c>
      <c r="R1587" s="8">
        <v>43.72</v>
      </c>
      <c r="S1587" s="8">
        <v>51.108999999999995</v>
      </c>
      <c r="T1587" s="10">
        <v>0.53895960096594919</v>
      </c>
      <c r="U1587" s="7"/>
      <c r="V1587" s="10"/>
      <c r="W1587" s="11"/>
      <c r="X1587" s="10"/>
    </row>
    <row r="1588" spans="1:24" ht="15.6">
      <c r="A1588" s="4">
        <v>4061</v>
      </c>
      <c r="B1588" s="5">
        <v>46240</v>
      </c>
      <c r="C1588" s="1">
        <f t="shared" si="48"/>
        <v>2026</v>
      </c>
      <c r="D1588" s="1" t="str">
        <f>"Q" &amp;ROUNDUP(MONTH(SalesDataTable[[#This Row],[Order Date]])/3,0)</f>
        <v>Q3</v>
      </c>
      <c r="E1588" s="1">
        <f t="shared" si="49"/>
        <v>8</v>
      </c>
      <c r="F1588" s="1" t="str">
        <f>TEXT(SalesDataTable[[#This Row],[Order Date]],"MMM")</f>
        <v>Aug</v>
      </c>
      <c r="G1588" s="6" t="s">
        <v>37</v>
      </c>
      <c r="H1588" s="6" t="s">
        <v>50</v>
      </c>
      <c r="I1588" s="6" t="s">
        <v>45</v>
      </c>
      <c r="J1588" s="6" t="s">
        <v>20</v>
      </c>
      <c r="K1588" s="6" t="s">
        <v>26</v>
      </c>
      <c r="L1588" s="6" t="s">
        <v>27</v>
      </c>
      <c r="M1588" s="11">
        <v>1</v>
      </c>
      <c r="N1588" s="8">
        <v>91.58</v>
      </c>
      <c r="O1588" s="9">
        <v>0.1</v>
      </c>
      <c r="P1588" s="8">
        <v>44.87</v>
      </c>
      <c r="Q1588" s="8">
        <v>82.421999999999997</v>
      </c>
      <c r="R1588" s="8">
        <v>44.87</v>
      </c>
      <c r="S1588" s="8">
        <v>37.552</v>
      </c>
      <c r="T1588" s="10">
        <v>0.45560651282424597</v>
      </c>
      <c r="U1588" s="7"/>
      <c r="V1588" s="10"/>
      <c r="W1588" s="11"/>
      <c r="X1588" s="10"/>
    </row>
    <row r="1589" spans="1:24" ht="15.6">
      <c r="A1589" s="4">
        <v>4645</v>
      </c>
      <c r="B1589" s="5">
        <v>46240</v>
      </c>
      <c r="C1589" s="1">
        <f t="shared" si="48"/>
        <v>2026</v>
      </c>
      <c r="D1589" s="1" t="str">
        <f>"Q" &amp;ROUNDUP(MONTH(SalesDataTable[[#This Row],[Order Date]])/3,0)</f>
        <v>Q3</v>
      </c>
      <c r="E1589" s="1">
        <f t="shared" si="49"/>
        <v>8</v>
      </c>
      <c r="F1589" s="1" t="str">
        <f>TEXT(SalesDataTable[[#This Row],[Order Date]],"MMM")</f>
        <v>Aug</v>
      </c>
      <c r="G1589" s="6" t="s">
        <v>28</v>
      </c>
      <c r="H1589" s="6" t="s">
        <v>56</v>
      </c>
      <c r="I1589" s="6" t="s">
        <v>19</v>
      </c>
      <c r="J1589" s="6" t="s">
        <v>30</v>
      </c>
      <c r="K1589" s="6" t="s">
        <v>51</v>
      </c>
      <c r="L1589" s="6" t="s">
        <v>52</v>
      </c>
      <c r="M1589" s="11">
        <v>3</v>
      </c>
      <c r="N1589" s="8">
        <v>41.11</v>
      </c>
      <c r="O1589" s="9">
        <v>0</v>
      </c>
      <c r="P1589" s="8">
        <v>14.49</v>
      </c>
      <c r="Q1589" s="8">
        <v>123.33</v>
      </c>
      <c r="R1589" s="8">
        <v>43.47</v>
      </c>
      <c r="S1589" s="8">
        <v>79.86</v>
      </c>
      <c r="T1589" s="10">
        <v>0.64753101435173921</v>
      </c>
      <c r="U1589" s="7"/>
      <c r="V1589" s="10"/>
      <c r="W1589" s="11"/>
      <c r="X1589" s="10"/>
    </row>
    <row r="1590" spans="1:24" ht="15.6">
      <c r="A1590" s="4">
        <v>5104</v>
      </c>
      <c r="B1590" s="5">
        <v>46240</v>
      </c>
      <c r="C1590" s="1">
        <f t="shared" si="48"/>
        <v>2026</v>
      </c>
      <c r="D1590" s="1" t="str">
        <f>"Q" &amp;ROUNDUP(MONTH(SalesDataTable[[#This Row],[Order Date]])/3,0)</f>
        <v>Q3</v>
      </c>
      <c r="E1590" s="1">
        <f t="shared" si="49"/>
        <v>8</v>
      </c>
      <c r="F1590" s="1" t="str">
        <f>TEXT(SalesDataTable[[#This Row],[Order Date]],"MMM")</f>
        <v>Aug</v>
      </c>
      <c r="G1590" s="6" t="s">
        <v>23</v>
      </c>
      <c r="H1590" s="6" t="s">
        <v>60</v>
      </c>
      <c r="I1590" s="6" t="s">
        <v>19</v>
      </c>
      <c r="J1590" s="6" t="s">
        <v>20</v>
      </c>
      <c r="K1590" s="6" t="s">
        <v>31</v>
      </c>
      <c r="L1590" s="6" t="s">
        <v>32</v>
      </c>
      <c r="M1590" s="11">
        <v>4</v>
      </c>
      <c r="N1590" s="8">
        <v>35.9</v>
      </c>
      <c r="O1590" s="9">
        <v>0</v>
      </c>
      <c r="P1590" s="8">
        <v>13.49</v>
      </c>
      <c r="Q1590" s="8">
        <v>143.6</v>
      </c>
      <c r="R1590" s="8">
        <v>53.96</v>
      </c>
      <c r="S1590" s="8">
        <v>89.639999999999986</v>
      </c>
      <c r="T1590" s="10">
        <v>0.62423398328690805</v>
      </c>
      <c r="U1590" s="7"/>
      <c r="V1590" s="10"/>
      <c r="W1590" s="11"/>
      <c r="X1590" s="10"/>
    </row>
    <row r="1591" spans="1:24" ht="15.6">
      <c r="A1591" s="4">
        <v>813</v>
      </c>
      <c r="B1591" s="5">
        <v>46241</v>
      </c>
      <c r="C1591" s="1">
        <f t="shared" si="48"/>
        <v>2026</v>
      </c>
      <c r="D1591" s="1" t="str">
        <f>"Q" &amp;ROUNDUP(MONTH(SalesDataTable[[#This Row],[Order Date]])/3,0)</f>
        <v>Q3</v>
      </c>
      <c r="E1591" s="1">
        <f t="shared" si="49"/>
        <v>8</v>
      </c>
      <c r="F1591" s="1" t="str">
        <f>TEXT(SalesDataTable[[#This Row],[Order Date]],"MMM")</f>
        <v>Aug</v>
      </c>
      <c r="G1591" s="6" t="s">
        <v>28</v>
      </c>
      <c r="H1591" s="6" t="s">
        <v>69</v>
      </c>
      <c r="I1591" s="6" t="s">
        <v>19</v>
      </c>
      <c r="J1591" s="6" t="s">
        <v>20</v>
      </c>
      <c r="K1591" s="6" t="s">
        <v>51</v>
      </c>
      <c r="L1591" s="6" t="s">
        <v>59</v>
      </c>
      <c r="M1591" s="11">
        <v>1</v>
      </c>
      <c r="N1591" s="8">
        <v>36.33</v>
      </c>
      <c r="O1591" s="9">
        <v>0.05</v>
      </c>
      <c r="P1591" s="8">
        <v>13.78</v>
      </c>
      <c r="Q1591" s="8">
        <v>34.513499999999993</v>
      </c>
      <c r="R1591" s="8">
        <v>13.78</v>
      </c>
      <c r="S1591" s="8">
        <v>20.733499999999992</v>
      </c>
      <c r="T1591" s="10">
        <v>0.60073594390600771</v>
      </c>
      <c r="U1591" s="7"/>
      <c r="V1591" s="10"/>
      <c r="W1591" s="11"/>
      <c r="X1591" s="10"/>
    </row>
    <row r="1592" spans="1:24" ht="15.6">
      <c r="A1592" s="4">
        <v>836</v>
      </c>
      <c r="B1592" s="5">
        <v>46241</v>
      </c>
      <c r="C1592" s="1">
        <f t="shared" si="48"/>
        <v>2026</v>
      </c>
      <c r="D1592" s="1" t="str">
        <f>"Q" &amp;ROUNDUP(MONTH(SalesDataTable[[#This Row],[Order Date]])/3,0)</f>
        <v>Q3</v>
      </c>
      <c r="E1592" s="1">
        <f t="shared" si="49"/>
        <v>8</v>
      </c>
      <c r="F1592" s="1" t="str">
        <f>TEXT(SalesDataTable[[#This Row],[Order Date]],"MMM")</f>
        <v>Aug</v>
      </c>
      <c r="G1592" s="6" t="s">
        <v>23</v>
      </c>
      <c r="H1592" s="6" t="s">
        <v>66</v>
      </c>
      <c r="I1592" s="6" t="s">
        <v>45</v>
      </c>
      <c r="J1592" s="6" t="s">
        <v>30</v>
      </c>
      <c r="K1592" s="6" t="s">
        <v>31</v>
      </c>
      <c r="L1592" s="6" t="s">
        <v>49</v>
      </c>
      <c r="M1592" s="11">
        <v>5</v>
      </c>
      <c r="N1592" s="8">
        <v>45.94</v>
      </c>
      <c r="O1592" s="9">
        <v>0.05</v>
      </c>
      <c r="P1592" s="8">
        <v>18.059999999999999</v>
      </c>
      <c r="Q1592" s="8">
        <v>218.21499999999997</v>
      </c>
      <c r="R1592" s="8">
        <v>90.3</v>
      </c>
      <c r="S1592" s="8">
        <v>127.91499999999998</v>
      </c>
      <c r="T1592" s="10">
        <v>0.5861879339183832</v>
      </c>
      <c r="U1592" s="7"/>
      <c r="V1592" s="10"/>
      <c r="W1592" s="11"/>
      <c r="X1592" s="10"/>
    </row>
    <row r="1593" spans="1:24" ht="15.6">
      <c r="A1593" s="4">
        <v>1266</v>
      </c>
      <c r="B1593" s="5">
        <v>46241</v>
      </c>
      <c r="C1593" s="1">
        <f t="shared" si="48"/>
        <v>2026</v>
      </c>
      <c r="D1593" s="1" t="str">
        <f>"Q" &amp;ROUNDUP(MONTH(SalesDataTable[[#This Row],[Order Date]])/3,0)</f>
        <v>Q3</v>
      </c>
      <c r="E1593" s="1">
        <f t="shared" si="49"/>
        <v>8</v>
      </c>
      <c r="F1593" s="1" t="str">
        <f>TEXT(SalesDataTable[[#This Row],[Order Date]],"MMM")</f>
        <v>Aug</v>
      </c>
      <c r="G1593" s="6" t="s">
        <v>17</v>
      </c>
      <c r="H1593" s="6" t="s">
        <v>67</v>
      </c>
      <c r="I1593" s="6" t="s">
        <v>36</v>
      </c>
      <c r="J1593" s="6" t="s">
        <v>20</v>
      </c>
      <c r="K1593" s="6" t="s">
        <v>51</v>
      </c>
      <c r="L1593" s="6" t="s">
        <v>59</v>
      </c>
      <c r="M1593" s="11">
        <v>1</v>
      </c>
      <c r="N1593" s="8">
        <v>36.630000000000003</v>
      </c>
      <c r="O1593" s="9">
        <v>0</v>
      </c>
      <c r="P1593" s="8">
        <v>13.7</v>
      </c>
      <c r="Q1593" s="8">
        <v>36.630000000000003</v>
      </c>
      <c r="R1593" s="8">
        <v>13.7</v>
      </c>
      <c r="S1593" s="8">
        <v>22.930000000000003</v>
      </c>
      <c r="T1593" s="10">
        <v>0.62598962598962604</v>
      </c>
      <c r="U1593" s="7"/>
      <c r="V1593" s="10"/>
      <c r="W1593" s="11"/>
      <c r="X1593" s="10"/>
    </row>
    <row r="1594" spans="1:24" ht="15.6">
      <c r="A1594" s="4">
        <v>2201</v>
      </c>
      <c r="B1594" s="5">
        <v>46241</v>
      </c>
      <c r="C1594" s="1">
        <f t="shared" si="48"/>
        <v>2026</v>
      </c>
      <c r="D1594" s="1" t="str">
        <f>"Q" &amp;ROUNDUP(MONTH(SalesDataTable[[#This Row],[Order Date]])/3,0)</f>
        <v>Q3</v>
      </c>
      <c r="E1594" s="1">
        <f t="shared" si="49"/>
        <v>8</v>
      </c>
      <c r="F1594" s="1" t="str">
        <f>TEXT(SalesDataTable[[#This Row],[Order Date]],"MMM")</f>
        <v>Aug</v>
      </c>
      <c r="G1594" s="6" t="s">
        <v>23</v>
      </c>
      <c r="H1594" s="6" t="s">
        <v>24</v>
      </c>
      <c r="I1594" s="6" t="s">
        <v>19</v>
      </c>
      <c r="J1594" s="6" t="s">
        <v>20</v>
      </c>
      <c r="K1594" s="6" t="s">
        <v>26</v>
      </c>
      <c r="L1594" s="6" t="s">
        <v>34</v>
      </c>
      <c r="M1594" s="11">
        <v>1</v>
      </c>
      <c r="N1594" s="8">
        <v>141.38</v>
      </c>
      <c r="O1594" s="9">
        <v>0.05</v>
      </c>
      <c r="P1594" s="8">
        <v>77.14</v>
      </c>
      <c r="Q1594" s="8">
        <v>134.31099999999998</v>
      </c>
      <c r="R1594" s="8">
        <v>77.14</v>
      </c>
      <c r="S1594" s="8">
        <v>57.170999999999978</v>
      </c>
      <c r="T1594" s="10">
        <v>0.42566133823737434</v>
      </c>
      <c r="U1594" s="7"/>
      <c r="V1594" s="10"/>
      <c r="W1594" s="11"/>
      <c r="X1594" s="10"/>
    </row>
    <row r="1595" spans="1:24" ht="15.6">
      <c r="A1595" s="4">
        <v>2382</v>
      </c>
      <c r="B1595" s="5">
        <v>46241</v>
      </c>
      <c r="C1595" s="1">
        <f t="shared" si="48"/>
        <v>2026</v>
      </c>
      <c r="D1595" s="1" t="str">
        <f>"Q" &amp;ROUNDUP(MONTH(SalesDataTable[[#This Row],[Order Date]])/3,0)</f>
        <v>Q3</v>
      </c>
      <c r="E1595" s="1">
        <f t="shared" si="49"/>
        <v>8</v>
      </c>
      <c r="F1595" s="1" t="str">
        <f>TEXT(SalesDataTable[[#This Row],[Order Date]],"MMM")</f>
        <v>Aug</v>
      </c>
      <c r="G1595" s="6" t="s">
        <v>23</v>
      </c>
      <c r="H1595" s="6" t="s">
        <v>66</v>
      </c>
      <c r="I1595" s="6" t="s">
        <v>36</v>
      </c>
      <c r="J1595" s="6" t="s">
        <v>20</v>
      </c>
      <c r="K1595" s="6" t="s">
        <v>40</v>
      </c>
      <c r="L1595" s="6" t="s">
        <v>41</v>
      </c>
      <c r="M1595" s="11">
        <v>3</v>
      </c>
      <c r="N1595" s="8">
        <v>343.45</v>
      </c>
      <c r="O1595" s="9">
        <v>0.05</v>
      </c>
      <c r="P1595" s="8">
        <v>195.73</v>
      </c>
      <c r="Q1595" s="8">
        <v>978.83249999999987</v>
      </c>
      <c r="R1595" s="8">
        <v>587.18999999999994</v>
      </c>
      <c r="S1595" s="8">
        <v>391.64249999999993</v>
      </c>
      <c r="T1595" s="10">
        <v>0.40011186796515236</v>
      </c>
      <c r="U1595" s="7"/>
      <c r="V1595" s="10"/>
      <c r="W1595" s="11"/>
      <c r="X1595" s="10"/>
    </row>
    <row r="1596" spans="1:24" ht="15.6">
      <c r="A1596" s="4">
        <v>1227</v>
      </c>
      <c r="B1596" s="5">
        <v>46242</v>
      </c>
      <c r="C1596" s="1">
        <f t="shared" si="48"/>
        <v>2026</v>
      </c>
      <c r="D1596" s="1" t="str">
        <f>"Q" &amp;ROUNDUP(MONTH(SalesDataTable[[#This Row],[Order Date]])/3,0)</f>
        <v>Q3</v>
      </c>
      <c r="E1596" s="1">
        <f t="shared" si="49"/>
        <v>8</v>
      </c>
      <c r="F1596" s="1" t="str">
        <f>TEXT(SalesDataTable[[#This Row],[Order Date]],"MMM")</f>
        <v>Aug</v>
      </c>
      <c r="G1596" s="6" t="s">
        <v>37</v>
      </c>
      <c r="H1596" s="6" t="s">
        <v>50</v>
      </c>
      <c r="I1596" s="6" t="s">
        <v>19</v>
      </c>
      <c r="J1596" s="6" t="s">
        <v>20</v>
      </c>
      <c r="K1596" s="6" t="s">
        <v>21</v>
      </c>
      <c r="L1596" s="6" t="s">
        <v>47</v>
      </c>
      <c r="M1596" s="11">
        <v>1</v>
      </c>
      <c r="N1596" s="8">
        <v>104.69</v>
      </c>
      <c r="O1596" s="9">
        <v>0</v>
      </c>
      <c r="P1596" s="8">
        <v>49.06</v>
      </c>
      <c r="Q1596" s="8">
        <v>104.69</v>
      </c>
      <c r="R1596" s="8">
        <v>49.06</v>
      </c>
      <c r="S1596" s="8">
        <v>55.629999999999995</v>
      </c>
      <c r="T1596" s="10">
        <v>0.53137835514375775</v>
      </c>
      <c r="U1596" s="7"/>
      <c r="V1596" s="10"/>
      <c r="W1596" s="11"/>
      <c r="X1596" s="10"/>
    </row>
    <row r="1597" spans="1:24" ht="15.6">
      <c r="A1597" s="4">
        <v>1843</v>
      </c>
      <c r="B1597" s="5">
        <v>46242</v>
      </c>
      <c r="C1597" s="1">
        <f t="shared" si="48"/>
        <v>2026</v>
      </c>
      <c r="D1597" s="1" t="str">
        <f>"Q" &amp;ROUNDUP(MONTH(SalesDataTable[[#This Row],[Order Date]])/3,0)</f>
        <v>Q3</v>
      </c>
      <c r="E1597" s="1">
        <f t="shared" si="49"/>
        <v>8</v>
      </c>
      <c r="F1597" s="1" t="str">
        <f>TEXT(SalesDataTable[[#This Row],[Order Date]],"MMM")</f>
        <v>Aug</v>
      </c>
      <c r="G1597" s="6" t="s">
        <v>37</v>
      </c>
      <c r="H1597" s="6" t="s">
        <v>50</v>
      </c>
      <c r="I1597" s="6" t="s">
        <v>19</v>
      </c>
      <c r="J1597" s="6" t="s">
        <v>30</v>
      </c>
      <c r="K1597" s="6" t="s">
        <v>40</v>
      </c>
      <c r="L1597" s="6" t="s">
        <v>41</v>
      </c>
      <c r="M1597" s="11">
        <v>2</v>
      </c>
      <c r="N1597" s="8">
        <v>341.23</v>
      </c>
      <c r="O1597" s="9">
        <v>0.05</v>
      </c>
      <c r="P1597" s="8">
        <v>192.5</v>
      </c>
      <c r="Q1597" s="8">
        <v>648.33699999999999</v>
      </c>
      <c r="R1597" s="8">
        <v>385</v>
      </c>
      <c r="S1597" s="8">
        <v>263.33699999999999</v>
      </c>
      <c r="T1597" s="10">
        <v>0.40617302421425894</v>
      </c>
      <c r="U1597" s="7"/>
      <c r="V1597" s="10"/>
      <c r="W1597" s="11"/>
      <c r="X1597" s="10"/>
    </row>
    <row r="1598" spans="1:24" ht="15.6">
      <c r="A1598" s="4">
        <v>2369</v>
      </c>
      <c r="B1598" s="5">
        <v>46242</v>
      </c>
      <c r="C1598" s="1">
        <f t="shared" si="48"/>
        <v>2026</v>
      </c>
      <c r="D1598" s="1" t="str">
        <f>"Q" &amp;ROUNDUP(MONTH(SalesDataTable[[#This Row],[Order Date]])/3,0)</f>
        <v>Q3</v>
      </c>
      <c r="E1598" s="1">
        <f t="shared" si="49"/>
        <v>8</v>
      </c>
      <c r="F1598" s="1" t="str">
        <f>TEXT(SalesDataTable[[#This Row],[Order Date]],"MMM")</f>
        <v>Aug</v>
      </c>
      <c r="G1598" s="6" t="s">
        <v>37</v>
      </c>
      <c r="H1598" s="6" t="s">
        <v>50</v>
      </c>
      <c r="I1598" s="6" t="s">
        <v>36</v>
      </c>
      <c r="J1598" s="6" t="s">
        <v>30</v>
      </c>
      <c r="K1598" s="6" t="s">
        <v>40</v>
      </c>
      <c r="L1598" s="6" t="s">
        <v>68</v>
      </c>
      <c r="M1598" s="11">
        <v>1</v>
      </c>
      <c r="N1598" s="8">
        <v>125.95</v>
      </c>
      <c r="O1598" s="9">
        <v>0.05</v>
      </c>
      <c r="P1598" s="8">
        <v>61.9</v>
      </c>
      <c r="Q1598" s="8">
        <v>119.6525</v>
      </c>
      <c r="R1598" s="8">
        <v>61.9</v>
      </c>
      <c r="S1598" s="8">
        <v>57.752500000000005</v>
      </c>
      <c r="T1598" s="10">
        <v>0.48266856104134892</v>
      </c>
      <c r="U1598" s="7"/>
      <c r="V1598" s="10"/>
      <c r="W1598" s="11"/>
      <c r="X1598" s="10"/>
    </row>
    <row r="1599" spans="1:24" ht="15.6">
      <c r="A1599" s="4">
        <v>2386</v>
      </c>
      <c r="B1599" s="5">
        <v>46242</v>
      </c>
      <c r="C1599" s="1">
        <f t="shared" si="48"/>
        <v>2026</v>
      </c>
      <c r="D1599" s="1" t="str">
        <f>"Q" &amp;ROUNDUP(MONTH(SalesDataTable[[#This Row],[Order Date]])/3,0)</f>
        <v>Q3</v>
      </c>
      <c r="E1599" s="1">
        <f t="shared" si="49"/>
        <v>8</v>
      </c>
      <c r="F1599" s="1" t="str">
        <f>TEXT(SalesDataTable[[#This Row],[Order Date]],"MMM")</f>
        <v>Aug</v>
      </c>
      <c r="G1599" s="6" t="s">
        <v>23</v>
      </c>
      <c r="H1599" s="6" t="s">
        <v>24</v>
      </c>
      <c r="I1599" s="6" t="s">
        <v>19</v>
      </c>
      <c r="J1599" s="6" t="s">
        <v>20</v>
      </c>
      <c r="K1599" s="6" t="s">
        <v>26</v>
      </c>
      <c r="L1599" s="6" t="s">
        <v>27</v>
      </c>
      <c r="M1599" s="11">
        <v>6</v>
      </c>
      <c r="N1599" s="8">
        <v>91.9</v>
      </c>
      <c r="O1599" s="9">
        <v>0.05</v>
      </c>
      <c r="P1599" s="8">
        <v>44.69</v>
      </c>
      <c r="Q1599" s="8">
        <v>523.83000000000004</v>
      </c>
      <c r="R1599" s="8">
        <v>268.14</v>
      </c>
      <c r="S1599" s="8">
        <v>255.69000000000005</v>
      </c>
      <c r="T1599" s="10">
        <v>0.48811637363266713</v>
      </c>
      <c r="U1599" s="7"/>
      <c r="V1599" s="10"/>
      <c r="W1599" s="11"/>
      <c r="X1599" s="10"/>
    </row>
    <row r="1600" spans="1:24" ht="15.6">
      <c r="A1600" s="4">
        <v>2579</v>
      </c>
      <c r="B1600" s="5">
        <v>46242</v>
      </c>
      <c r="C1600" s="1">
        <f t="shared" si="48"/>
        <v>2026</v>
      </c>
      <c r="D1600" s="1" t="str">
        <f>"Q" &amp;ROUNDUP(MONTH(SalesDataTable[[#This Row],[Order Date]])/3,0)</f>
        <v>Q3</v>
      </c>
      <c r="E1600" s="1">
        <f t="shared" si="49"/>
        <v>8</v>
      </c>
      <c r="F1600" s="1" t="str">
        <f>TEXT(SalesDataTable[[#This Row],[Order Date]],"MMM")</f>
        <v>Aug</v>
      </c>
      <c r="G1600" s="6" t="s">
        <v>37</v>
      </c>
      <c r="H1600" s="6" t="s">
        <v>50</v>
      </c>
      <c r="I1600" s="6" t="s">
        <v>36</v>
      </c>
      <c r="J1600" s="6" t="s">
        <v>20</v>
      </c>
      <c r="K1600" s="6" t="s">
        <v>40</v>
      </c>
      <c r="L1600" s="6" t="s">
        <v>57</v>
      </c>
      <c r="M1600" s="11">
        <v>1</v>
      </c>
      <c r="N1600" s="8">
        <v>81.22</v>
      </c>
      <c r="O1600" s="9">
        <v>0</v>
      </c>
      <c r="P1600" s="8">
        <v>39.18</v>
      </c>
      <c r="Q1600" s="8">
        <v>81.22</v>
      </c>
      <c r="R1600" s="8">
        <v>39.18</v>
      </c>
      <c r="S1600" s="8">
        <v>42.04</v>
      </c>
      <c r="T1600" s="10">
        <v>0.51760650086185667</v>
      </c>
      <c r="U1600" s="7"/>
      <c r="V1600" s="10"/>
      <c r="W1600" s="11"/>
      <c r="X1600" s="10"/>
    </row>
    <row r="1601" spans="1:24" ht="15.6">
      <c r="A1601" s="4">
        <v>3075</v>
      </c>
      <c r="B1601" s="5">
        <v>46242</v>
      </c>
      <c r="C1601" s="1">
        <f t="shared" si="48"/>
        <v>2026</v>
      </c>
      <c r="D1601" s="1" t="str">
        <f>"Q" &amp;ROUNDUP(MONTH(SalesDataTable[[#This Row],[Order Date]])/3,0)</f>
        <v>Q3</v>
      </c>
      <c r="E1601" s="1">
        <f t="shared" si="49"/>
        <v>8</v>
      </c>
      <c r="F1601" s="1" t="str">
        <f>TEXT(SalesDataTable[[#This Row],[Order Date]],"MMM")</f>
        <v>Aug</v>
      </c>
      <c r="G1601" s="6" t="s">
        <v>17</v>
      </c>
      <c r="H1601" s="6" t="s">
        <v>18</v>
      </c>
      <c r="I1601" s="6" t="s">
        <v>19</v>
      </c>
      <c r="J1601" s="6" t="s">
        <v>33</v>
      </c>
      <c r="K1601" s="6" t="s">
        <v>26</v>
      </c>
      <c r="L1601" s="6" t="s">
        <v>63</v>
      </c>
      <c r="M1601" s="11">
        <v>2</v>
      </c>
      <c r="N1601" s="8">
        <v>72.31</v>
      </c>
      <c r="O1601" s="9">
        <v>0</v>
      </c>
      <c r="P1601" s="8">
        <v>31.75</v>
      </c>
      <c r="Q1601" s="8">
        <v>144.62</v>
      </c>
      <c r="R1601" s="8">
        <v>63.5</v>
      </c>
      <c r="S1601" s="8">
        <v>81.12</v>
      </c>
      <c r="T1601" s="10">
        <v>0.56091826856589688</v>
      </c>
      <c r="U1601" s="7"/>
      <c r="V1601" s="10"/>
      <c r="W1601" s="11"/>
      <c r="X1601" s="10"/>
    </row>
    <row r="1602" spans="1:24" ht="15.6">
      <c r="A1602" s="4">
        <v>3982</v>
      </c>
      <c r="B1602" s="5">
        <v>46242</v>
      </c>
      <c r="C1602" s="1">
        <f t="shared" si="48"/>
        <v>2026</v>
      </c>
      <c r="D1602" s="1" t="str">
        <f>"Q" &amp;ROUNDUP(MONTH(SalesDataTable[[#This Row],[Order Date]])/3,0)</f>
        <v>Q3</v>
      </c>
      <c r="E1602" s="1">
        <f t="shared" si="49"/>
        <v>8</v>
      </c>
      <c r="F1602" s="1" t="str">
        <f>TEXT(SalesDataTable[[#This Row],[Order Date]],"MMM")</f>
        <v>Aug</v>
      </c>
      <c r="G1602" s="6" t="s">
        <v>28</v>
      </c>
      <c r="H1602" s="6" t="s">
        <v>29</v>
      </c>
      <c r="I1602" s="6" t="s">
        <v>36</v>
      </c>
      <c r="J1602" s="6" t="s">
        <v>20</v>
      </c>
      <c r="K1602" s="6" t="s">
        <v>40</v>
      </c>
      <c r="L1602" s="6" t="s">
        <v>57</v>
      </c>
      <c r="M1602" s="11">
        <v>1</v>
      </c>
      <c r="N1602" s="8">
        <v>79.989999999999995</v>
      </c>
      <c r="O1602" s="9">
        <v>0.05</v>
      </c>
      <c r="P1602" s="8">
        <v>40.25</v>
      </c>
      <c r="Q1602" s="8">
        <v>75.990499999999997</v>
      </c>
      <c r="R1602" s="8">
        <v>40.25</v>
      </c>
      <c r="S1602" s="8">
        <v>35.740499999999997</v>
      </c>
      <c r="T1602" s="10">
        <v>0.47032852790809376</v>
      </c>
      <c r="U1602" s="7"/>
      <c r="V1602" s="10"/>
      <c r="W1602" s="11"/>
      <c r="X1602" s="10"/>
    </row>
    <row r="1603" spans="1:24" ht="15.6">
      <c r="A1603" s="4">
        <v>4530</v>
      </c>
      <c r="B1603" s="5">
        <v>46242</v>
      </c>
      <c r="C1603" s="1">
        <f t="shared" ref="C1603:C1666" si="50">YEAR(B1603)</f>
        <v>2026</v>
      </c>
      <c r="D1603" s="1" t="str">
        <f>"Q" &amp;ROUNDUP(MONTH(SalesDataTable[[#This Row],[Order Date]])/3,0)</f>
        <v>Q3</v>
      </c>
      <c r="E1603" s="1">
        <f t="shared" ref="E1603:E1666" si="51">MONTH(B1603)</f>
        <v>8</v>
      </c>
      <c r="F1603" s="1" t="str">
        <f>TEXT(SalesDataTable[[#This Row],[Order Date]],"MMM")</f>
        <v>Aug</v>
      </c>
      <c r="G1603" s="6" t="s">
        <v>37</v>
      </c>
      <c r="H1603" s="6" t="s">
        <v>64</v>
      </c>
      <c r="I1603" s="6" t="s">
        <v>19</v>
      </c>
      <c r="J1603" s="6" t="s">
        <v>30</v>
      </c>
      <c r="K1603" s="6" t="s">
        <v>26</v>
      </c>
      <c r="L1603" s="6" t="s">
        <v>54</v>
      </c>
      <c r="M1603" s="11">
        <v>1</v>
      </c>
      <c r="N1603" s="8">
        <v>151.87</v>
      </c>
      <c r="O1603" s="9">
        <v>0.1</v>
      </c>
      <c r="P1603" s="8">
        <v>76.97</v>
      </c>
      <c r="Q1603" s="8">
        <v>136.68300000000002</v>
      </c>
      <c r="R1603" s="8">
        <v>76.97</v>
      </c>
      <c r="S1603" s="8">
        <v>59.713000000000022</v>
      </c>
      <c r="T1603" s="10">
        <v>0.4368721786908395</v>
      </c>
      <c r="U1603" s="7"/>
      <c r="V1603" s="10"/>
      <c r="W1603" s="11"/>
      <c r="X1603" s="10"/>
    </row>
    <row r="1604" spans="1:24" ht="15.6">
      <c r="A1604" s="4">
        <v>4641</v>
      </c>
      <c r="B1604" s="5">
        <v>46242</v>
      </c>
      <c r="C1604" s="1">
        <f t="shared" si="50"/>
        <v>2026</v>
      </c>
      <c r="D1604" s="1" t="str">
        <f>"Q" &amp;ROUNDUP(MONTH(SalesDataTable[[#This Row],[Order Date]])/3,0)</f>
        <v>Q3</v>
      </c>
      <c r="E1604" s="1">
        <f t="shared" si="51"/>
        <v>8</v>
      </c>
      <c r="F1604" s="1" t="str">
        <f>TEXT(SalesDataTable[[#This Row],[Order Date]],"MMM")</f>
        <v>Aug</v>
      </c>
      <c r="G1604" s="6" t="s">
        <v>37</v>
      </c>
      <c r="H1604" s="6" t="s">
        <v>50</v>
      </c>
      <c r="I1604" s="6" t="s">
        <v>45</v>
      </c>
      <c r="J1604" s="6" t="s">
        <v>30</v>
      </c>
      <c r="K1604" s="6" t="s">
        <v>26</v>
      </c>
      <c r="L1604" s="6" t="s">
        <v>54</v>
      </c>
      <c r="M1604" s="11">
        <v>1</v>
      </c>
      <c r="N1604" s="8">
        <v>156.55000000000001</v>
      </c>
      <c r="O1604" s="9">
        <v>0</v>
      </c>
      <c r="P1604" s="8">
        <v>80.430000000000007</v>
      </c>
      <c r="Q1604" s="8">
        <v>156.55000000000001</v>
      </c>
      <c r="R1604" s="8">
        <v>80.430000000000007</v>
      </c>
      <c r="S1604" s="8">
        <v>76.12</v>
      </c>
      <c r="T1604" s="10">
        <v>0.48623442989460236</v>
      </c>
      <c r="U1604" s="7"/>
      <c r="V1604" s="10"/>
      <c r="W1604" s="11"/>
      <c r="X1604" s="10"/>
    </row>
    <row r="1605" spans="1:24" ht="15.6">
      <c r="A1605" s="4">
        <v>4778</v>
      </c>
      <c r="B1605" s="5">
        <v>46242</v>
      </c>
      <c r="C1605" s="1">
        <f t="shared" si="50"/>
        <v>2026</v>
      </c>
      <c r="D1605" s="1" t="str">
        <f>"Q" &amp;ROUNDUP(MONTH(SalesDataTable[[#This Row],[Order Date]])/3,0)</f>
        <v>Q3</v>
      </c>
      <c r="E1605" s="1">
        <f t="shared" si="51"/>
        <v>8</v>
      </c>
      <c r="F1605" s="1" t="str">
        <f>TEXT(SalesDataTable[[#This Row],[Order Date]],"MMM")</f>
        <v>Aug</v>
      </c>
      <c r="G1605" s="6" t="s">
        <v>23</v>
      </c>
      <c r="H1605" s="6" t="s">
        <v>60</v>
      </c>
      <c r="I1605" s="6" t="s">
        <v>36</v>
      </c>
      <c r="J1605" s="6" t="s">
        <v>30</v>
      </c>
      <c r="K1605" s="6" t="s">
        <v>26</v>
      </c>
      <c r="L1605" s="6" t="s">
        <v>54</v>
      </c>
      <c r="M1605" s="11">
        <v>1</v>
      </c>
      <c r="N1605" s="8">
        <v>152.72</v>
      </c>
      <c r="O1605" s="9">
        <v>0</v>
      </c>
      <c r="P1605" s="8">
        <v>77.73</v>
      </c>
      <c r="Q1605" s="8">
        <v>152.72</v>
      </c>
      <c r="R1605" s="8">
        <v>77.73</v>
      </c>
      <c r="S1605" s="8">
        <v>74.989999999999995</v>
      </c>
      <c r="T1605" s="10">
        <v>0.4910293347302252</v>
      </c>
      <c r="U1605" s="7"/>
      <c r="V1605" s="10"/>
      <c r="W1605" s="11"/>
      <c r="X1605" s="10"/>
    </row>
    <row r="1606" spans="1:24" ht="15.6">
      <c r="A1606" s="4">
        <v>5132</v>
      </c>
      <c r="B1606" s="5">
        <v>46242</v>
      </c>
      <c r="C1606" s="1">
        <f t="shared" si="50"/>
        <v>2026</v>
      </c>
      <c r="D1606" s="1" t="str">
        <f>"Q" &amp;ROUNDUP(MONTH(SalesDataTable[[#This Row],[Order Date]])/3,0)</f>
        <v>Q3</v>
      </c>
      <c r="E1606" s="1">
        <f t="shared" si="51"/>
        <v>8</v>
      </c>
      <c r="F1606" s="1" t="str">
        <f>TEXT(SalesDataTable[[#This Row],[Order Date]],"MMM")</f>
        <v>Aug</v>
      </c>
      <c r="G1606" s="6" t="s">
        <v>23</v>
      </c>
      <c r="H1606" s="6" t="s">
        <v>60</v>
      </c>
      <c r="I1606" s="6" t="s">
        <v>19</v>
      </c>
      <c r="J1606" s="6" t="s">
        <v>33</v>
      </c>
      <c r="K1606" s="6" t="s">
        <v>21</v>
      </c>
      <c r="L1606" s="6" t="s">
        <v>43</v>
      </c>
      <c r="M1606" s="11">
        <v>1</v>
      </c>
      <c r="N1606" s="8">
        <v>40.51</v>
      </c>
      <c r="O1606" s="9">
        <v>0.05</v>
      </c>
      <c r="P1606" s="8">
        <v>16.29</v>
      </c>
      <c r="Q1606" s="8">
        <v>38.484499999999997</v>
      </c>
      <c r="R1606" s="8">
        <v>16.29</v>
      </c>
      <c r="S1606" s="8">
        <v>22.194499999999998</v>
      </c>
      <c r="T1606" s="10">
        <v>0.57671270251659756</v>
      </c>
      <c r="U1606" s="7"/>
      <c r="V1606" s="10"/>
      <c r="W1606" s="11"/>
      <c r="X1606" s="10"/>
    </row>
    <row r="1607" spans="1:24" ht="15.6">
      <c r="A1607" s="4">
        <v>227</v>
      </c>
      <c r="B1607" s="5">
        <v>46243</v>
      </c>
      <c r="C1607" s="1">
        <f t="shared" si="50"/>
        <v>2026</v>
      </c>
      <c r="D1607" s="1" t="str">
        <f>"Q" &amp;ROUNDUP(MONTH(SalesDataTable[[#This Row],[Order Date]])/3,0)</f>
        <v>Q3</v>
      </c>
      <c r="E1607" s="1">
        <f t="shared" si="51"/>
        <v>8</v>
      </c>
      <c r="F1607" s="1" t="str">
        <f>TEXT(SalesDataTable[[#This Row],[Order Date]],"MMM")</f>
        <v>Aug</v>
      </c>
      <c r="G1607" s="6" t="s">
        <v>37</v>
      </c>
      <c r="H1607" s="6" t="s">
        <v>48</v>
      </c>
      <c r="I1607" s="6" t="s">
        <v>45</v>
      </c>
      <c r="J1607" s="6" t="s">
        <v>20</v>
      </c>
      <c r="K1607" s="6" t="s">
        <v>51</v>
      </c>
      <c r="L1607" s="6" t="s">
        <v>52</v>
      </c>
      <c r="M1607" s="11">
        <v>3</v>
      </c>
      <c r="N1607" s="8">
        <v>40.61</v>
      </c>
      <c r="O1607" s="9">
        <v>0</v>
      </c>
      <c r="P1607" s="8">
        <v>14.72</v>
      </c>
      <c r="Q1607" s="8">
        <v>121.83</v>
      </c>
      <c r="R1607" s="8">
        <v>44.160000000000004</v>
      </c>
      <c r="S1607" s="8">
        <v>77.669999999999987</v>
      </c>
      <c r="T1607" s="10">
        <v>0.63752770253632096</v>
      </c>
      <c r="U1607" s="7"/>
      <c r="V1607" s="10"/>
      <c r="W1607" s="11"/>
      <c r="X1607" s="10"/>
    </row>
    <row r="1608" spans="1:24" ht="15.6">
      <c r="A1608" s="4">
        <v>390</v>
      </c>
      <c r="B1608" s="5">
        <v>46243</v>
      </c>
      <c r="C1608" s="1">
        <f t="shared" si="50"/>
        <v>2026</v>
      </c>
      <c r="D1608" s="1" t="str">
        <f>"Q" &amp;ROUNDUP(MONTH(SalesDataTable[[#This Row],[Order Date]])/3,0)</f>
        <v>Q3</v>
      </c>
      <c r="E1608" s="1">
        <f t="shared" si="51"/>
        <v>8</v>
      </c>
      <c r="F1608" s="1" t="str">
        <f>TEXT(SalesDataTable[[#This Row],[Order Date]],"MMM")</f>
        <v>Aug</v>
      </c>
      <c r="G1608" s="6" t="s">
        <v>28</v>
      </c>
      <c r="H1608" s="6" t="s">
        <v>42</v>
      </c>
      <c r="I1608" s="6" t="s">
        <v>36</v>
      </c>
      <c r="J1608" s="6" t="s">
        <v>30</v>
      </c>
      <c r="K1608" s="6" t="s">
        <v>26</v>
      </c>
      <c r="L1608" s="6" t="s">
        <v>27</v>
      </c>
      <c r="M1608" s="11">
        <v>1</v>
      </c>
      <c r="N1608" s="8">
        <v>93.41</v>
      </c>
      <c r="O1608" s="9">
        <v>0.05</v>
      </c>
      <c r="P1608" s="8">
        <v>44.7</v>
      </c>
      <c r="Q1608" s="8">
        <v>88.739499999999992</v>
      </c>
      <c r="R1608" s="8">
        <v>44.7</v>
      </c>
      <c r="S1608" s="8">
        <v>44.03949999999999</v>
      </c>
      <c r="T1608" s="10">
        <v>0.49627843294136198</v>
      </c>
      <c r="U1608" s="7"/>
      <c r="V1608" s="10"/>
      <c r="W1608" s="11"/>
      <c r="X1608" s="10"/>
    </row>
    <row r="1609" spans="1:24" ht="15.6">
      <c r="A1609" s="4">
        <v>859</v>
      </c>
      <c r="B1609" s="5">
        <v>46243</v>
      </c>
      <c r="C1609" s="1">
        <f t="shared" si="50"/>
        <v>2026</v>
      </c>
      <c r="D1609" s="1" t="str">
        <f>"Q" &amp;ROUNDUP(MONTH(SalesDataTable[[#This Row],[Order Date]])/3,0)</f>
        <v>Q3</v>
      </c>
      <c r="E1609" s="1">
        <f t="shared" si="51"/>
        <v>8</v>
      </c>
      <c r="F1609" s="1" t="str">
        <f>TEXT(SalesDataTable[[#This Row],[Order Date]],"MMM")</f>
        <v>Aug</v>
      </c>
      <c r="G1609" s="6" t="s">
        <v>17</v>
      </c>
      <c r="H1609" s="6" t="s">
        <v>18</v>
      </c>
      <c r="I1609" s="6" t="s">
        <v>36</v>
      </c>
      <c r="J1609" s="6" t="s">
        <v>30</v>
      </c>
      <c r="K1609" s="6" t="s">
        <v>26</v>
      </c>
      <c r="L1609" s="6" t="s">
        <v>27</v>
      </c>
      <c r="M1609" s="11">
        <v>2</v>
      </c>
      <c r="N1609" s="8">
        <v>90.23</v>
      </c>
      <c r="O1609" s="9">
        <v>0</v>
      </c>
      <c r="P1609" s="8">
        <v>44.22</v>
      </c>
      <c r="Q1609" s="8">
        <v>180.46</v>
      </c>
      <c r="R1609" s="8">
        <v>88.44</v>
      </c>
      <c r="S1609" s="8">
        <v>92.02000000000001</v>
      </c>
      <c r="T1609" s="10">
        <v>0.50991909564446414</v>
      </c>
      <c r="U1609" s="7"/>
      <c r="V1609" s="10"/>
      <c r="W1609" s="11"/>
      <c r="X1609" s="10"/>
    </row>
    <row r="1610" spans="1:24" ht="15.6">
      <c r="A1610" s="4">
        <v>1468</v>
      </c>
      <c r="B1610" s="5">
        <v>46243</v>
      </c>
      <c r="C1610" s="1">
        <f t="shared" si="50"/>
        <v>2026</v>
      </c>
      <c r="D1610" s="1" t="str">
        <f>"Q" &amp;ROUNDUP(MONTH(SalesDataTable[[#This Row],[Order Date]])/3,0)</f>
        <v>Q3</v>
      </c>
      <c r="E1610" s="1">
        <f t="shared" si="51"/>
        <v>8</v>
      </c>
      <c r="F1610" s="1" t="str">
        <f>TEXT(SalesDataTable[[#This Row],[Order Date]],"MMM")</f>
        <v>Aug</v>
      </c>
      <c r="G1610" s="6" t="s">
        <v>23</v>
      </c>
      <c r="H1610" s="6" t="s">
        <v>58</v>
      </c>
      <c r="I1610" s="6" t="s">
        <v>36</v>
      </c>
      <c r="J1610" s="6" t="s">
        <v>20</v>
      </c>
      <c r="K1610" s="6" t="s">
        <v>21</v>
      </c>
      <c r="L1610" s="6" t="s">
        <v>39</v>
      </c>
      <c r="M1610" s="11">
        <v>1</v>
      </c>
      <c r="N1610" s="8">
        <v>51.75</v>
      </c>
      <c r="O1610" s="9">
        <v>0</v>
      </c>
      <c r="P1610" s="8">
        <v>22.36</v>
      </c>
      <c r="Q1610" s="8">
        <v>51.75</v>
      </c>
      <c r="R1610" s="8">
        <v>22.36</v>
      </c>
      <c r="S1610" s="8">
        <v>29.39</v>
      </c>
      <c r="T1610" s="10">
        <v>0.56792270531400968</v>
      </c>
      <c r="U1610" s="7"/>
      <c r="V1610" s="10"/>
      <c r="W1610" s="11"/>
      <c r="X1610" s="10"/>
    </row>
    <row r="1611" spans="1:24" ht="15.6">
      <c r="A1611" s="4">
        <v>2356</v>
      </c>
      <c r="B1611" s="5">
        <v>46243</v>
      </c>
      <c r="C1611" s="1">
        <f t="shared" si="50"/>
        <v>2026</v>
      </c>
      <c r="D1611" s="1" t="str">
        <f>"Q" &amp;ROUNDUP(MONTH(SalesDataTable[[#This Row],[Order Date]])/3,0)</f>
        <v>Q3</v>
      </c>
      <c r="E1611" s="1">
        <f t="shared" si="51"/>
        <v>8</v>
      </c>
      <c r="F1611" s="1" t="str">
        <f>TEXT(SalesDataTable[[#This Row],[Order Date]],"MMM")</f>
        <v>Aug</v>
      </c>
      <c r="G1611" s="6" t="s">
        <v>37</v>
      </c>
      <c r="H1611" s="6" t="s">
        <v>64</v>
      </c>
      <c r="I1611" s="6" t="s">
        <v>36</v>
      </c>
      <c r="J1611" s="6" t="s">
        <v>30</v>
      </c>
      <c r="K1611" s="6" t="s">
        <v>21</v>
      </c>
      <c r="L1611" s="6" t="s">
        <v>47</v>
      </c>
      <c r="M1611" s="11">
        <v>3</v>
      </c>
      <c r="N1611" s="8">
        <v>102.91</v>
      </c>
      <c r="O1611" s="9">
        <v>0.1</v>
      </c>
      <c r="P1611" s="8">
        <v>50.23</v>
      </c>
      <c r="Q1611" s="8">
        <v>277.85700000000003</v>
      </c>
      <c r="R1611" s="8">
        <v>150.69</v>
      </c>
      <c r="S1611" s="8">
        <v>127.16700000000003</v>
      </c>
      <c r="T1611" s="10">
        <v>0.45767067232425318</v>
      </c>
      <c r="U1611" s="7"/>
      <c r="V1611" s="10"/>
      <c r="W1611" s="11"/>
      <c r="X1611" s="10"/>
    </row>
    <row r="1612" spans="1:24" ht="15.6">
      <c r="A1612" s="4">
        <v>3556</v>
      </c>
      <c r="B1612" s="5">
        <v>46243</v>
      </c>
      <c r="C1612" s="1">
        <f t="shared" si="50"/>
        <v>2026</v>
      </c>
      <c r="D1612" s="1" t="str">
        <f>"Q" &amp;ROUNDUP(MONTH(SalesDataTable[[#This Row],[Order Date]])/3,0)</f>
        <v>Q3</v>
      </c>
      <c r="E1612" s="1">
        <f t="shared" si="51"/>
        <v>8</v>
      </c>
      <c r="F1612" s="1" t="str">
        <f>TEXT(SalesDataTable[[#This Row],[Order Date]],"MMM")</f>
        <v>Aug</v>
      </c>
      <c r="G1612" s="6" t="s">
        <v>28</v>
      </c>
      <c r="H1612" s="6" t="s">
        <v>69</v>
      </c>
      <c r="I1612" s="6" t="s">
        <v>19</v>
      </c>
      <c r="J1612" s="6" t="s">
        <v>30</v>
      </c>
      <c r="K1612" s="6" t="s">
        <v>21</v>
      </c>
      <c r="L1612" s="6" t="s">
        <v>22</v>
      </c>
      <c r="M1612" s="11">
        <v>4</v>
      </c>
      <c r="N1612" s="8">
        <v>82.63</v>
      </c>
      <c r="O1612" s="9">
        <v>0.1</v>
      </c>
      <c r="P1612" s="8">
        <v>43.78</v>
      </c>
      <c r="Q1612" s="8">
        <v>297.46800000000002</v>
      </c>
      <c r="R1612" s="8">
        <v>175.12</v>
      </c>
      <c r="S1612" s="8">
        <v>122.34800000000001</v>
      </c>
      <c r="T1612" s="10">
        <v>0.41129802197211129</v>
      </c>
      <c r="U1612" s="7"/>
      <c r="V1612" s="10"/>
      <c r="W1612" s="11"/>
      <c r="X1612" s="10"/>
    </row>
    <row r="1613" spans="1:24" ht="15.6">
      <c r="A1613" s="4">
        <v>925</v>
      </c>
      <c r="B1613" s="5">
        <v>46244</v>
      </c>
      <c r="C1613" s="1">
        <f t="shared" si="50"/>
        <v>2026</v>
      </c>
      <c r="D1613" s="1" t="str">
        <f>"Q" &amp;ROUNDUP(MONTH(SalesDataTable[[#This Row],[Order Date]])/3,0)</f>
        <v>Q3</v>
      </c>
      <c r="E1613" s="1">
        <f t="shared" si="51"/>
        <v>8</v>
      </c>
      <c r="F1613" s="1" t="str">
        <f>TEXT(SalesDataTable[[#This Row],[Order Date]],"MMM")</f>
        <v>Aug</v>
      </c>
      <c r="G1613" s="6" t="s">
        <v>17</v>
      </c>
      <c r="H1613" s="6" t="s">
        <v>18</v>
      </c>
      <c r="I1613" s="6" t="s">
        <v>36</v>
      </c>
      <c r="J1613" s="6" t="s">
        <v>20</v>
      </c>
      <c r="K1613" s="6" t="s">
        <v>40</v>
      </c>
      <c r="L1613" s="6" t="s">
        <v>46</v>
      </c>
      <c r="M1613" s="11">
        <v>1</v>
      </c>
      <c r="N1613" s="8">
        <v>196.39</v>
      </c>
      <c r="O1613" s="9">
        <v>0</v>
      </c>
      <c r="P1613" s="8">
        <v>102.92</v>
      </c>
      <c r="Q1613" s="8">
        <v>196.39</v>
      </c>
      <c r="R1613" s="8">
        <v>102.92</v>
      </c>
      <c r="S1613" s="8">
        <v>93.469999999999985</v>
      </c>
      <c r="T1613" s="10">
        <v>0.47594073017974436</v>
      </c>
      <c r="U1613" s="7"/>
      <c r="V1613" s="10"/>
      <c r="W1613" s="11"/>
      <c r="X1613" s="10"/>
    </row>
    <row r="1614" spans="1:24" ht="15.6">
      <c r="A1614" s="4">
        <v>1563</v>
      </c>
      <c r="B1614" s="5">
        <v>46244</v>
      </c>
      <c r="C1614" s="1">
        <f t="shared" si="50"/>
        <v>2026</v>
      </c>
      <c r="D1614" s="1" t="str">
        <f>"Q" &amp;ROUNDUP(MONTH(SalesDataTable[[#This Row],[Order Date]])/3,0)</f>
        <v>Q3</v>
      </c>
      <c r="E1614" s="1">
        <f t="shared" si="51"/>
        <v>8</v>
      </c>
      <c r="F1614" s="1" t="str">
        <f>TEXT(SalesDataTable[[#This Row],[Order Date]],"MMM")</f>
        <v>Aug</v>
      </c>
      <c r="G1614" s="6" t="s">
        <v>28</v>
      </c>
      <c r="H1614" s="6" t="s">
        <v>56</v>
      </c>
      <c r="I1614" s="6" t="s">
        <v>45</v>
      </c>
      <c r="J1614" s="6" t="s">
        <v>33</v>
      </c>
      <c r="K1614" s="6" t="s">
        <v>31</v>
      </c>
      <c r="L1614" s="6" t="s">
        <v>32</v>
      </c>
      <c r="M1614" s="11">
        <v>2</v>
      </c>
      <c r="N1614" s="8">
        <v>36.25</v>
      </c>
      <c r="O1614" s="9">
        <v>0</v>
      </c>
      <c r="P1614" s="8">
        <v>13.77</v>
      </c>
      <c r="Q1614" s="8">
        <v>72.5</v>
      </c>
      <c r="R1614" s="8">
        <v>27.54</v>
      </c>
      <c r="S1614" s="8">
        <v>44.96</v>
      </c>
      <c r="T1614" s="10">
        <v>0.62013793103448278</v>
      </c>
      <c r="U1614" s="7"/>
      <c r="V1614" s="10"/>
      <c r="W1614" s="11"/>
      <c r="X1614" s="10"/>
    </row>
    <row r="1615" spans="1:24" ht="15.6">
      <c r="A1615" s="4">
        <v>1634</v>
      </c>
      <c r="B1615" s="5">
        <v>46244</v>
      </c>
      <c r="C1615" s="1">
        <f t="shared" si="50"/>
        <v>2026</v>
      </c>
      <c r="D1615" s="1" t="str">
        <f>"Q" &amp;ROUNDUP(MONTH(SalesDataTable[[#This Row],[Order Date]])/3,0)</f>
        <v>Q3</v>
      </c>
      <c r="E1615" s="1">
        <f t="shared" si="51"/>
        <v>8</v>
      </c>
      <c r="F1615" s="1" t="str">
        <f>TEXT(SalesDataTable[[#This Row],[Order Date]],"MMM")</f>
        <v>Aug</v>
      </c>
      <c r="G1615" s="6" t="s">
        <v>23</v>
      </c>
      <c r="H1615" s="6" t="s">
        <v>24</v>
      </c>
      <c r="I1615" s="6" t="s">
        <v>36</v>
      </c>
      <c r="J1615" s="6" t="s">
        <v>20</v>
      </c>
      <c r="K1615" s="6" t="s">
        <v>40</v>
      </c>
      <c r="L1615" s="6" t="s">
        <v>46</v>
      </c>
      <c r="M1615" s="11">
        <v>2</v>
      </c>
      <c r="N1615" s="8">
        <v>199.85</v>
      </c>
      <c r="O1615" s="9">
        <v>0.05</v>
      </c>
      <c r="P1615" s="8">
        <v>104.34</v>
      </c>
      <c r="Q1615" s="8">
        <v>379.71499999999997</v>
      </c>
      <c r="R1615" s="8">
        <v>208.68</v>
      </c>
      <c r="S1615" s="8">
        <v>171.03499999999997</v>
      </c>
      <c r="T1615" s="10">
        <v>0.45042992770893953</v>
      </c>
      <c r="U1615" s="7"/>
      <c r="V1615" s="10"/>
      <c r="W1615" s="11"/>
      <c r="X1615" s="10"/>
    </row>
    <row r="1616" spans="1:24" ht="15.6">
      <c r="A1616" s="4">
        <v>2187</v>
      </c>
      <c r="B1616" s="5">
        <v>46244</v>
      </c>
      <c r="C1616" s="1">
        <f t="shared" si="50"/>
        <v>2026</v>
      </c>
      <c r="D1616" s="1" t="str">
        <f>"Q" &amp;ROUNDUP(MONTH(SalesDataTable[[#This Row],[Order Date]])/3,0)</f>
        <v>Q3</v>
      </c>
      <c r="E1616" s="1">
        <f t="shared" si="51"/>
        <v>8</v>
      </c>
      <c r="F1616" s="1" t="str">
        <f>TEXT(SalesDataTable[[#This Row],[Order Date]],"MMM")</f>
        <v>Aug</v>
      </c>
      <c r="G1616" s="6" t="s">
        <v>28</v>
      </c>
      <c r="H1616" s="6" t="s">
        <v>29</v>
      </c>
      <c r="I1616" s="6" t="s">
        <v>36</v>
      </c>
      <c r="J1616" s="6" t="s">
        <v>30</v>
      </c>
      <c r="K1616" s="6" t="s">
        <v>31</v>
      </c>
      <c r="L1616" s="6" t="s">
        <v>49</v>
      </c>
      <c r="M1616" s="11">
        <v>1</v>
      </c>
      <c r="N1616" s="8">
        <v>46.32</v>
      </c>
      <c r="O1616" s="9">
        <v>0.05</v>
      </c>
      <c r="P1616" s="8">
        <v>18.34</v>
      </c>
      <c r="Q1616" s="8">
        <v>44.003999999999998</v>
      </c>
      <c r="R1616" s="8">
        <v>18.34</v>
      </c>
      <c r="S1616" s="8">
        <v>25.663999999999998</v>
      </c>
      <c r="T1616" s="10">
        <v>0.58321970729933637</v>
      </c>
      <c r="U1616" s="7"/>
      <c r="V1616" s="10"/>
      <c r="W1616" s="11"/>
      <c r="X1616" s="10"/>
    </row>
    <row r="1617" spans="1:24" ht="15.6">
      <c r="A1617" s="4">
        <v>2773</v>
      </c>
      <c r="B1617" s="5">
        <v>46244</v>
      </c>
      <c r="C1617" s="1">
        <f t="shared" si="50"/>
        <v>2026</v>
      </c>
      <c r="D1617" s="1" t="str">
        <f>"Q" &amp;ROUNDUP(MONTH(SalesDataTable[[#This Row],[Order Date]])/3,0)</f>
        <v>Q3</v>
      </c>
      <c r="E1617" s="1">
        <f t="shared" si="51"/>
        <v>8</v>
      </c>
      <c r="F1617" s="1" t="str">
        <f>TEXT(SalesDataTable[[#This Row],[Order Date]],"MMM")</f>
        <v>Aug</v>
      </c>
      <c r="G1617" s="6" t="s">
        <v>23</v>
      </c>
      <c r="H1617" s="6" t="s">
        <v>66</v>
      </c>
      <c r="I1617" s="6" t="s">
        <v>19</v>
      </c>
      <c r="J1617" s="6" t="s">
        <v>30</v>
      </c>
      <c r="K1617" s="6" t="s">
        <v>26</v>
      </c>
      <c r="L1617" s="6" t="s">
        <v>54</v>
      </c>
      <c r="M1617" s="11">
        <v>4</v>
      </c>
      <c r="N1617" s="8">
        <v>151.06</v>
      </c>
      <c r="O1617" s="9">
        <v>0</v>
      </c>
      <c r="P1617" s="8">
        <v>77.67</v>
      </c>
      <c r="Q1617" s="8">
        <v>604.24</v>
      </c>
      <c r="R1617" s="8">
        <v>310.68</v>
      </c>
      <c r="S1617" s="8">
        <v>293.56</v>
      </c>
      <c r="T1617" s="10">
        <v>0.48583344366476894</v>
      </c>
      <c r="U1617" s="7"/>
      <c r="V1617" s="10"/>
      <c r="W1617" s="11"/>
      <c r="X1617" s="10"/>
    </row>
    <row r="1618" spans="1:24" ht="15.6">
      <c r="A1618" s="4">
        <v>5040</v>
      </c>
      <c r="B1618" s="5">
        <v>46244</v>
      </c>
      <c r="C1618" s="1">
        <f t="shared" si="50"/>
        <v>2026</v>
      </c>
      <c r="D1618" s="1" t="str">
        <f>"Q" &amp;ROUNDUP(MONTH(SalesDataTable[[#This Row],[Order Date]])/3,0)</f>
        <v>Q3</v>
      </c>
      <c r="E1618" s="1">
        <f t="shared" si="51"/>
        <v>8</v>
      </c>
      <c r="F1618" s="1" t="str">
        <f>TEXT(SalesDataTable[[#This Row],[Order Date]],"MMM")</f>
        <v>Aug</v>
      </c>
      <c r="G1618" s="6" t="s">
        <v>37</v>
      </c>
      <c r="H1618" s="6" t="s">
        <v>48</v>
      </c>
      <c r="I1618" s="6" t="s">
        <v>19</v>
      </c>
      <c r="J1618" s="6" t="s">
        <v>20</v>
      </c>
      <c r="K1618" s="6" t="s">
        <v>26</v>
      </c>
      <c r="L1618" s="6" t="s">
        <v>63</v>
      </c>
      <c r="M1618" s="11">
        <v>1</v>
      </c>
      <c r="N1618" s="8">
        <v>72.39</v>
      </c>
      <c r="O1618" s="9">
        <v>0.1</v>
      </c>
      <c r="P1618" s="8">
        <v>31.64</v>
      </c>
      <c r="Q1618" s="8">
        <v>65.150999999999996</v>
      </c>
      <c r="R1618" s="8">
        <v>31.64</v>
      </c>
      <c r="S1618" s="8">
        <v>33.510999999999996</v>
      </c>
      <c r="T1618" s="10">
        <v>0.51435895074519189</v>
      </c>
      <c r="U1618" s="7"/>
      <c r="V1618" s="10"/>
      <c r="W1618" s="11"/>
      <c r="X1618" s="10"/>
    </row>
    <row r="1619" spans="1:24" ht="15.6">
      <c r="A1619" s="4">
        <v>415</v>
      </c>
      <c r="B1619" s="5">
        <v>46245</v>
      </c>
      <c r="C1619" s="1">
        <f t="shared" si="50"/>
        <v>2026</v>
      </c>
      <c r="D1619" s="1" t="str">
        <f>"Q" &amp;ROUNDUP(MONTH(SalesDataTable[[#This Row],[Order Date]])/3,0)</f>
        <v>Q3</v>
      </c>
      <c r="E1619" s="1">
        <f t="shared" si="51"/>
        <v>8</v>
      </c>
      <c r="F1619" s="1" t="str">
        <f>TEXT(SalesDataTable[[#This Row],[Order Date]],"MMM")</f>
        <v>Aug</v>
      </c>
      <c r="G1619" s="6" t="s">
        <v>17</v>
      </c>
      <c r="H1619" s="6" t="s">
        <v>53</v>
      </c>
      <c r="I1619" s="6" t="s">
        <v>36</v>
      </c>
      <c r="J1619" s="6" t="s">
        <v>20</v>
      </c>
      <c r="K1619" s="6" t="s">
        <v>26</v>
      </c>
      <c r="L1619" s="6" t="s">
        <v>63</v>
      </c>
      <c r="M1619" s="11">
        <v>1</v>
      </c>
      <c r="N1619" s="8">
        <v>72.650000000000006</v>
      </c>
      <c r="O1619" s="9">
        <v>0</v>
      </c>
      <c r="P1619" s="8">
        <v>31.72</v>
      </c>
      <c r="Q1619" s="8">
        <v>72.650000000000006</v>
      </c>
      <c r="R1619" s="8">
        <v>31.72</v>
      </c>
      <c r="S1619" s="8">
        <v>40.930000000000007</v>
      </c>
      <c r="T1619" s="10">
        <v>0.56338609772883697</v>
      </c>
      <c r="U1619" s="7"/>
      <c r="V1619" s="10"/>
      <c r="W1619" s="11"/>
      <c r="X1619" s="10"/>
    </row>
    <row r="1620" spans="1:24" ht="15.6">
      <c r="A1620" s="4">
        <v>1111</v>
      </c>
      <c r="B1620" s="5">
        <v>46245</v>
      </c>
      <c r="C1620" s="1">
        <f t="shared" si="50"/>
        <v>2026</v>
      </c>
      <c r="D1620" s="1" t="str">
        <f>"Q" &amp;ROUNDUP(MONTH(SalesDataTable[[#This Row],[Order Date]])/3,0)</f>
        <v>Q3</v>
      </c>
      <c r="E1620" s="1">
        <f t="shared" si="51"/>
        <v>8</v>
      </c>
      <c r="F1620" s="1" t="str">
        <f>TEXT(SalesDataTable[[#This Row],[Order Date]],"MMM")</f>
        <v>Aug</v>
      </c>
      <c r="G1620" s="6" t="s">
        <v>37</v>
      </c>
      <c r="H1620" s="6" t="s">
        <v>64</v>
      </c>
      <c r="I1620" s="6" t="s">
        <v>19</v>
      </c>
      <c r="J1620" s="6" t="s">
        <v>30</v>
      </c>
      <c r="K1620" s="6" t="s">
        <v>40</v>
      </c>
      <c r="L1620" s="6" t="s">
        <v>46</v>
      </c>
      <c r="M1620" s="11">
        <v>1</v>
      </c>
      <c r="N1620" s="8">
        <v>198.44</v>
      </c>
      <c r="O1620" s="9">
        <v>0</v>
      </c>
      <c r="P1620" s="8">
        <v>106.79</v>
      </c>
      <c r="Q1620" s="8">
        <v>198.44</v>
      </c>
      <c r="R1620" s="8">
        <v>106.79</v>
      </c>
      <c r="S1620" s="8">
        <v>91.649999999999991</v>
      </c>
      <c r="T1620" s="10">
        <v>0.46185244910300338</v>
      </c>
      <c r="U1620" s="7"/>
      <c r="V1620" s="10"/>
      <c r="W1620" s="11"/>
      <c r="X1620" s="10"/>
    </row>
    <row r="1621" spans="1:24" ht="15.6">
      <c r="A1621" s="4">
        <v>1243</v>
      </c>
      <c r="B1621" s="5">
        <v>46245</v>
      </c>
      <c r="C1621" s="1">
        <f t="shared" si="50"/>
        <v>2026</v>
      </c>
      <c r="D1621" s="1" t="str">
        <f>"Q" &amp;ROUNDUP(MONTH(SalesDataTable[[#This Row],[Order Date]])/3,0)</f>
        <v>Q3</v>
      </c>
      <c r="E1621" s="1">
        <f t="shared" si="51"/>
        <v>8</v>
      </c>
      <c r="F1621" s="1" t="str">
        <f>TEXT(SalesDataTable[[#This Row],[Order Date]],"MMM")</f>
        <v>Aug</v>
      </c>
      <c r="G1621" s="6" t="s">
        <v>28</v>
      </c>
      <c r="H1621" s="6" t="s">
        <v>69</v>
      </c>
      <c r="I1621" s="6" t="s">
        <v>19</v>
      </c>
      <c r="J1621" s="6" t="s">
        <v>20</v>
      </c>
      <c r="K1621" s="6" t="s">
        <v>40</v>
      </c>
      <c r="L1621" s="6" t="s">
        <v>46</v>
      </c>
      <c r="M1621" s="11">
        <v>1</v>
      </c>
      <c r="N1621" s="8">
        <v>193.67</v>
      </c>
      <c r="O1621" s="9">
        <v>0</v>
      </c>
      <c r="P1621" s="8">
        <v>103.79</v>
      </c>
      <c r="Q1621" s="8">
        <v>193.67</v>
      </c>
      <c r="R1621" s="8">
        <v>103.79</v>
      </c>
      <c r="S1621" s="8">
        <v>89.879999999999981</v>
      </c>
      <c r="T1621" s="10">
        <v>0.46408839779005517</v>
      </c>
      <c r="U1621" s="7"/>
      <c r="V1621" s="10"/>
      <c r="W1621" s="11"/>
      <c r="X1621" s="10"/>
    </row>
    <row r="1622" spans="1:24" ht="15.6">
      <c r="A1622" s="4">
        <v>1326</v>
      </c>
      <c r="B1622" s="5">
        <v>46245</v>
      </c>
      <c r="C1622" s="1">
        <f t="shared" si="50"/>
        <v>2026</v>
      </c>
      <c r="D1622" s="1" t="str">
        <f>"Q" &amp;ROUNDUP(MONTH(SalesDataTable[[#This Row],[Order Date]])/3,0)</f>
        <v>Q3</v>
      </c>
      <c r="E1622" s="1">
        <f t="shared" si="51"/>
        <v>8</v>
      </c>
      <c r="F1622" s="1" t="str">
        <f>TEXT(SalesDataTable[[#This Row],[Order Date]],"MMM")</f>
        <v>Aug</v>
      </c>
      <c r="G1622" s="6" t="s">
        <v>37</v>
      </c>
      <c r="H1622" s="6" t="s">
        <v>50</v>
      </c>
      <c r="I1622" s="6" t="s">
        <v>19</v>
      </c>
      <c r="J1622" s="6" t="s">
        <v>20</v>
      </c>
      <c r="K1622" s="6" t="s">
        <v>31</v>
      </c>
      <c r="L1622" s="6" t="s">
        <v>65</v>
      </c>
      <c r="M1622" s="11">
        <v>5</v>
      </c>
      <c r="N1622" s="8">
        <v>166.03</v>
      </c>
      <c r="O1622" s="9">
        <v>0</v>
      </c>
      <c r="P1622" s="8">
        <v>87.46</v>
      </c>
      <c r="Q1622" s="8">
        <v>830.15</v>
      </c>
      <c r="R1622" s="8">
        <v>437.29999999999995</v>
      </c>
      <c r="S1622" s="8">
        <v>392.85</v>
      </c>
      <c r="T1622" s="10">
        <v>0.47322772992832624</v>
      </c>
      <c r="U1622" s="7"/>
      <c r="V1622" s="10"/>
      <c r="W1622" s="11"/>
      <c r="X1622" s="10"/>
    </row>
    <row r="1623" spans="1:24" ht="15.6">
      <c r="A1623" s="4">
        <v>1682</v>
      </c>
      <c r="B1623" s="5">
        <v>46245</v>
      </c>
      <c r="C1623" s="1">
        <f t="shared" si="50"/>
        <v>2026</v>
      </c>
      <c r="D1623" s="1" t="str">
        <f>"Q" &amp;ROUNDUP(MONTH(SalesDataTable[[#This Row],[Order Date]])/3,0)</f>
        <v>Q3</v>
      </c>
      <c r="E1623" s="1">
        <f t="shared" si="51"/>
        <v>8</v>
      </c>
      <c r="F1623" s="1" t="str">
        <f>TEXT(SalesDataTable[[#This Row],[Order Date]],"MMM")</f>
        <v>Aug</v>
      </c>
      <c r="G1623" s="6" t="s">
        <v>17</v>
      </c>
      <c r="H1623" s="6" t="s">
        <v>18</v>
      </c>
      <c r="I1623" s="6" t="s">
        <v>19</v>
      </c>
      <c r="J1623" s="6" t="s">
        <v>33</v>
      </c>
      <c r="K1623" s="6" t="s">
        <v>40</v>
      </c>
      <c r="L1623" s="6" t="s">
        <v>57</v>
      </c>
      <c r="M1623" s="11">
        <v>2</v>
      </c>
      <c r="N1623" s="8">
        <v>81.569999999999993</v>
      </c>
      <c r="O1623" s="9">
        <v>0</v>
      </c>
      <c r="P1623" s="8">
        <v>40.36</v>
      </c>
      <c r="Q1623" s="8">
        <v>163.13999999999999</v>
      </c>
      <c r="R1623" s="8">
        <v>80.72</v>
      </c>
      <c r="S1623" s="8">
        <v>82.419999999999987</v>
      </c>
      <c r="T1623" s="10">
        <v>0.50521024886600463</v>
      </c>
      <c r="U1623" s="7"/>
      <c r="V1623" s="10"/>
      <c r="W1623" s="11"/>
      <c r="X1623" s="10"/>
    </row>
    <row r="1624" spans="1:24" ht="15.6">
      <c r="A1624" s="4">
        <v>2618</v>
      </c>
      <c r="B1624" s="5">
        <v>46245</v>
      </c>
      <c r="C1624" s="1">
        <f t="shared" si="50"/>
        <v>2026</v>
      </c>
      <c r="D1624" s="1" t="str">
        <f>"Q" &amp;ROUNDUP(MONTH(SalesDataTable[[#This Row],[Order Date]])/3,0)</f>
        <v>Q3</v>
      </c>
      <c r="E1624" s="1">
        <f t="shared" si="51"/>
        <v>8</v>
      </c>
      <c r="F1624" s="1" t="str">
        <f>TEXT(SalesDataTable[[#This Row],[Order Date]],"MMM")</f>
        <v>Aug</v>
      </c>
      <c r="G1624" s="6" t="s">
        <v>17</v>
      </c>
      <c r="H1624" s="6" t="s">
        <v>67</v>
      </c>
      <c r="I1624" s="6" t="s">
        <v>36</v>
      </c>
      <c r="J1624" s="6" t="s">
        <v>33</v>
      </c>
      <c r="K1624" s="6" t="s">
        <v>26</v>
      </c>
      <c r="L1624" s="6" t="s">
        <v>34</v>
      </c>
      <c r="M1624" s="11">
        <v>2</v>
      </c>
      <c r="N1624" s="8">
        <v>143.86000000000001</v>
      </c>
      <c r="O1624" s="9">
        <v>0</v>
      </c>
      <c r="P1624" s="8">
        <v>81.23</v>
      </c>
      <c r="Q1624" s="8">
        <v>287.72000000000003</v>
      </c>
      <c r="R1624" s="8">
        <v>162.46</v>
      </c>
      <c r="S1624" s="8">
        <v>125.26000000000002</v>
      </c>
      <c r="T1624" s="10">
        <v>0.43535381621020441</v>
      </c>
      <c r="U1624" s="7"/>
      <c r="V1624" s="10"/>
      <c r="W1624" s="11"/>
      <c r="X1624" s="10"/>
    </row>
    <row r="1625" spans="1:24" ht="15.6">
      <c r="A1625" s="4">
        <v>3319</v>
      </c>
      <c r="B1625" s="5">
        <v>46245</v>
      </c>
      <c r="C1625" s="1">
        <f t="shared" si="50"/>
        <v>2026</v>
      </c>
      <c r="D1625" s="1" t="str">
        <f>"Q" &amp;ROUNDUP(MONTH(SalesDataTable[[#This Row],[Order Date]])/3,0)</f>
        <v>Q3</v>
      </c>
      <c r="E1625" s="1">
        <f t="shared" si="51"/>
        <v>8</v>
      </c>
      <c r="F1625" s="1" t="str">
        <f>TEXT(SalesDataTable[[#This Row],[Order Date]],"MMM")</f>
        <v>Aug</v>
      </c>
      <c r="G1625" s="6" t="s">
        <v>23</v>
      </c>
      <c r="H1625" s="6" t="s">
        <v>66</v>
      </c>
      <c r="I1625" s="6" t="s">
        <v>19</v>
      </c>
      <c r="J1625" s="6" t="s">
        <v>20</v>
      </c>
      <c r="K1625" s="6" t="s">
        <v>26</v>
      </c>
      <c r="L1625" s="6" t="s">
        <v>27</v>
      </c>
      <c r="M1625" s="11">
        <v>3</v>
      </c>
      <c r="N1625" s="8">
        <v>93.53</v>
      </c>
      <c r="O1625" s="9">
        <v>0</v>
      </c>
      <c r="P1625" s="8">
        <v>46.19</v>
      </c>
      <c r="Q1625" s="8">
        <v>280.59000000000003</v>
      </c>
      <c r="R1625" s="8">
        <v>138.57</v>
      </c>
      <c r="S1625" s="8">
        <v>142.02000000000004</v>
      </c>
      <c r="T1625" s="10">
        <v>0.5061477600769807</v>
      </c>
      <c r="U1625" s="7"/>
      <c r="V1625" s="10"/>
      <c r="W1625" s="11"/>
      <c r="X1625" s="10"/>
    </row>
    <row r="1626" spans="1:24" ht="15.6">
      <c r="A1626" s="4">
        <v>4600</v>
      </c>
      <c r="B1626" s="5">
        <v>46245</v>
      </c>
      <c r="C1626" s="1">
        <f t="shared" si="50"/>
        <v>2026</v>
      </c>
      <c r="D1626" s="1" t="str">
        <f>"Q" &amp;ROUNDUP(MONTH(SalesDataTable[[#This Row],[Order Date]])/3,0)</f>
        <v>Q3</v>
      </c>
      <c r="E1626" s="1">
        <f t="shared" si="51"/>
        <v>8</v>
      </c>
      <c r="F1626" s="1" t="str">
        <f>TEXT(SalesDataTable[[#This Row],[Order Date]],"MMM")</f>
        <v>Aug</v>
      </c>
      <c r="G1626" s="6" t="s">
        <v>37</v>
      </c>
      <c r="H1626" s="6" t="s">
        <v>38</v>
      </c>
      <c r="I1626" s="6" t="s">
        <v>25</v>
      </c>
      <c r="J1626" s="6" t="s">
        <v>33</v>
      </c>
      <c r="K1626" s="6" t="s">
        <v>31</v>
      </c>
      <c r="L1626" s="6" t="s">
        <v>65</v>
      </c>
      <c r="M1626" s="11">
        <v>10</v>
      </c>
      <c r="N1626" s="8">
        <v>162.38</v>
      </c>
      <c r="O1626" s="9">
        <v>0.05</v>
      </c>
      <c r="P1626" s="8">
        <v>85.82</v>
      </c>
      <c r="Q1626" s="8">
        <v>1542.61</v>
      </c>
      <c r="R1626" s="8">
        <v>858.19999999999993</v>
      </c>
      <c r="S1626" s="8">
        <v>684.41</v>
      </c>
      <c r="T1626" s="10">
        <v>0.44367014345816508</v>
      </c>
      <c r="U1626" s="7"/>
      <c r="V1626" s="10"/>
      <c r="W1626" s="11"/>
      <c r="X1626" s="10"/>
    </row>
    <row r="1627" spans="1:24" ht="15.6">
      <c r="A1627" s="4">
        <v>5168</v>
      </c>
      <c r="B1627" s="5">
        <v>46245</v>
      </c>
      <c r="C1627" s="1">
        <f t="shared" si="50"/>
        <v>2026</v>
      </c>
      <c r="D1627" s="1" t="str">
        <f>"Q" &amp;ROUNDUP(MONTH(SalesDataTable[[#This Row],[Order Date]])/3,0)</f>
        <v>Q3</v>
      </c>
      <c r="E1627" s="1">
        <f t="shared" si="51"/>
        <v>8</v>
      </c>
      <c r="F1627" s="1" t="str">
        <f>TEXT(SalesDataTable[[#This Row],[Order Date]],"MMM")</f>
        <v>Aug</v>
      </c>
      <c r="G1627" s="6" t="s">
        <v>17</v>
      </c>
      <c r="H1627" s="6" t="s">
        <v>67</v>
      </c>
      <c r="I1627" s="6" t="s">
        <v>45</v>
      </c>
      <c r="J1627" s="6" t="s">
        <v>33</v>
      </c>
      <c r="K1627" s="6" t="s">
        <v>51</v>
      </c>
      <c r="L1627" s="6" t="s">
        <v>55</v>
      </c>
      <c r="M1627" s="11">
        <v>1</v>
      </c>
      <c r="N1627" s="8">
        <v>122.52</v>
      </c>
      <c r="O1627" s="9">
        <v>0.05</v>
      </c>
      <c r="P1627" s="8">
        <v>69.66</v>
      </c>
      <c r="Q1627" s="8">
        <v>116.39399999999999</v>
      </c>
      <c r="R1627" s="8">
        <v>69.66</v>
      </c>
      <c r="S1627" s="8">
        <v>46.733999999999995</v>
      </c>
      <c r="T1627" s="10">
        <v>0.40151554203824935</v>
      </c>
      <c r="U1627" s="7"/>
      <c r="V1627" s="10"/>
      <c r="W1627" s="11"/>
      <c r="X1627" s="10"/>
    </row>
    <row r="1628" spans="1:24" ht="15.6">
      <c r="A1628" s="4">
        <v>245</v>
      </c>
      <c r="B1628" s="5">
        <v>46246</v>
      </c>
      <c r="C1628" s="1">
        <f t="shared" si="50"/>
        <v>2026</v>
      </c>
      <c r="D1628" s="1" t="str">
        <f>"Q" &amp;ROUNDUP(MONTH(SalesDataTable[[#This Row],[Order Date]])/3,0)</f>
        <v>Q3</v>
      </c>
      <c r="E1628" s="1">
        <f t="shared" si="51"/>
        <v>8</v>
      </c>
      <c r="F1628" s="1" t="str">
        <f>TEXT(SalesDataTable[[#This Row],[Order Date]],"MMM")</f>
        <v>Aug</v>
      </c>
      <c r="G1628" s="6" t="s">
        <v>37</v>
      </c>
      <c r="H1628" s="6" t="s">
        <v>64</v>
      </c>
      <c r="I1628" s="6" t="s">
        <v>45</v>
      </c>
      <c r="J1628" s="6" t="s">
        <v>20</v>
      </c>
      <c r="K1628" s="6" t="s">
        <v>26</v>
      </c>
      <c r="L1628" s="6" t="s">
        <v>34</v>
      </c>
      <c r="M1628" s="11">
        <v>1</v>
      </c>
      <c r="N1628" s="8">
        <v>142.84</v>
      </c>
      <c r="O1628" s="9">
        <v>0</v>
      </c>
      <c r="P1628" s="8">
        <v>77.7</v>
      </c>
      <c r="Q1628" s="8">
        <v>142.84</v>
      </c>
      <c r="R1628" s="8">
        <v>77.7</v>
      </c>
      <c r="S1628" s="8">
        <v>65.14</v>
      </c>
      <c r="T1628" s="10">
        <v>0.4560347241669</v>
      </c>
      <c r="U1628" s="7"/>
      <c r="V1628" s="10"/>
      <c r="W1628" s="11"/>
      <c r="X1628" s="10"/>
    </row>
    <row r="1629" spans="1:24" ht="15.6">
      <c r="A1629" s="4">
        <v>322</v>
      </c>
      <c r="B1629" s="5">
        <v>46246</v>
      </c>
      <c r="C1629" s="1">
        <f t="shared" si="50"/>
        <v>2026</v>
      </c>
      <c r="D1629" s="1" t="str">
        <f>"Q" &amp;ROUNDUP(MONTH(SalesDataTable[[#This Row],[Order Date]])/3,0)</f>
        <v>Q3</v>
      </c>
      <c r="E1629" s="1">
        <f t="shared" si="51"/>
        <v>8</v>
      </c>
      <c r="F1629" s="1" t="str">
        <f>TEXT(SalesDataTable[[#This Row],[Order Date]],"MMM")</f>
        <v>Aug</v>
      </c>
      <c r="G1629" s="6" t="s">
        <v>23</v>
      </c>
      <c r="H1629" s="6" t="s">
        <v>66</v>
      </c>
      <c r="I1629" s="6" t="s">
        <v>36</v>
      </c>
      <c r="J1629" s="6" t="s">
        <v>20</v>
      </c>
      <c r="K1629" s="6" t="s">
        <v>26</v>
      </c>
      <c r="L1629" s="6" t="s">
        <v>63</v>
      </c>
      <c r="M1629" s="11">
        <v>3</v>
      </c>
      <c r="N1629" s="8">
        <v>72.349999999999994</v>
      </c>
      <c r="O1629" s="9">
        <v>0</v>
      </c>
      <c r="P1629" s="8">
        <v>32.119999999999997</v>
      </c>
      <c r="Q1629" s="8">
        <v>217.04999999999998</v>
      </c>
      <c r="R1629" s="8">
        <v>96.359999999999985</v>
      </c>
      <c r="S1629" s="8">
        <v>120.69</v>
      </c>
      <c r="T1629" s="10">
        <v>0.55604699378023503</v>
      </c>
      <c r="U1629" s="7"/>
      <c r="V1629" s="10"/>
      <c r="W1629" s="11"/>
      <c r="X1629" s="10"/>
    </row>
    <row r="1630" spans="1:24" ht="15.6">
      <c r="A1630" s="4">
        <v>1101</v>
      </c>
      <c r="B1630" s="5">
        <v>46246</v>
      </c>
      <c r="C1630" s="1">
        <f t="shared" si="50"/>
        <v>2026</v>
      </c>
      <c r="D1630" s="1" t="str">
        <f>"Q" &amp;ROUNDUP(MONTH(SalesDataTable[[#This Row],[Order Date]])/3,0)</f>
        <v>Q3</v>
      </c>
      <c r="E1630" s="1">
        <f t="shared" si="51"/>
        <v>8</v>
      </c>
      <c r="F1630" s="1" t="str">
        <f>TEXT(SalesDataTable[[#This Row],[Order Date]],"MMM")</f>
        <v>Aug</v>
      </c>
      <c r="G1630" s="6" t="s">
        <v>37</v>
      </c>
      <c r="H1630" s="6" t="s">
        <v>38</v>
      </c>
      <c r="I1630" s="6" t="s">
        <v>19</v>
      </c>
      <c r="J1630" s="6" t="s">
        <v>30</v>
      </c>
      <c r="K1630" s="6" t="s">
        <v>51</v>
      </c>
      <c r="L1630" s="6" t="s">
        <v>52</v>
      </c>
      <c r="M1630" s="11">
        <v>3</v>
      </c>
      <c r="N1630" s="8">
        <v>40.14</v>
      </c>
      <c r="O1630" s="9">
        <v>0.05</v>
      </c>
      <c r="P1630" s="8">
        <v>14.53</v>
      </c>
      <c r="Q1630" s="8">
        <v>114.399</v>
      </c>
      <c r="R1630" s="8">
        <v>43.589999999999996</v>
      </c>
      <c r="S1630" s="8">
        <v>70.808999999999997</v>
      </c>
      <c r="T1630" s="10">
        <v>0.61896520074476169</v>
      </c>
      <c r="U1630" s="7"/>
      <c r="V1630" s="10"/>
      <c r="W1630" s="11"/>
      <c r="X1630" s="10"/>
    </row>
    <row r="1631" spans="1:24" ht="15.6">
      <c r="A1631" s="4">
        <v>1564</v>
      </c>
      <c r="B1631" s="5">
        <v>46246</v>
      </c>
      <c r="C1631" s="1">
        <f t="shared" si="50"/>
        <v>2026</v>
      </c>
      <c r="D1631" s="1" t="str">
        <f>"Q" &amp;ROUNDUP(MONTH(SalesDataTable[[#This Row],[Order Date]])/3,0)</f>
        <v>Q3</v>
      </c>
      <c r="E1631" s="1">
        <f t="shared" si="51"/>
        <v>8</v>
      </c>
      <c r="F1631" s="1" t="str">
        <f>TEXT(SalesDataTable[[#This Row],[Order Date]],"MMM")</f>
        <v>Aug</v>
      </c>
      <c r="G1631" s="6" t="s">
        <v>37</v>
      </c>
      <c r="H1631" s="6" t="s">
        <v>64</v>
      </c>
      <c r="I1631" s="6" t="s">
        <v>19</v>
      </c>
      <c r="J1631" s="6" t="s">
        <v>30</v>
      </c>
      <c r="K1631" s="6" t="s">
        <v>51</v>
      </c>
      <c r="L1631" s="6" t="s">
        <v>62</v>
      </c>
      <c r="M1631" s="11">
        <v>2</v>
      </c>
      <c r="N1631" s="8">
        <v>51.84</v>
      </c>
      <c r="O1631" s="9">
        <v>0</v>
      </c>
      <c r="P1631" s="8">
        <v>21.62</v>
      </c>
      <c r="Q1631" s="8">
        <v>103.68</v>
      </c>
      <c r="R1631" s="8">
        <v>43.24</v>
      </c>
      <c r="S1631" s="8">
        <v>60.440000000000005</v>
      </c>
      <c r="T1631" s="10">
        <v>0.58294753086419759</v>
      </c>
      <c r="U1631" s="7"/>
      <c r="V1631" s="10"/>
      <c r="W1631" s="11"/>
      <c r="X1631" s="10"/>
    </row>
    <row r="1632" spans="1:24" ht="15.6">
      <c r="A1632" s="4">
        <v>3712</v>
      </c>
      <c r="B1632" s="5">
        <v>46246</v>
      </c>
      <c r="C1632" s="1">
        <f t="shared" si="50"/>
        <v>2026</v>
      </c>
      <c r="D1632" s="1" t="str">
        <f>"Q" &amp;ROUNDUP(MONTH(SalesDataTable[[#This Row],[Order Date]])/3,0)</f>
        <v>Q3</v>
      </c>
      <c r="E1632" s="1">
        <f t="shared" si="51"/>
        <v>8</v>
      </c>
      <c r="F1632" s="1" t="str">
        <f>TEXT(SalesDataTable[[#This Row],[Order Date]],"MMM")</f>
        <v>Aug</v>
      </c>
      <c r="G1632" s="6" t="s">
        <v>37</v>
      </c>
      <c r="H1632" s="6" t="s">
        <v>50</v>
      </c>
      <c r="I1632" s="6" t="s">
        <v>19</v>
      </c>
      <c r="J1632" s="6" t="s">
        <v>30</v>
      </c>
      <c r="K1632" s="6" t="s">
        <v>21</v>
      </c>
      <c r="L1632" s="6" t="s">
        <v>22</v>
      </c>
      <c r="M1632" s="11">
        <v>3</v>
      </c>
      <c r="N1632" s="8">
        <v>82.32</v>
      </c>
      <c r="O1632" s="9">
        <v>0.15</v>
      </c>
      <c r="P1632" s="8">
        <v>41.95</v>
      </c>
      <c r="Q1632" s="8">
        <v>209.91599999999997</v>
      </c>
      <c r="R1632" s="8">
        <v>125.85000000000001</v>
      </c>
      <c r="S1632" s="8">
        <v>84.06599999999996</v>
      </c>
      <c r="T1632" s="10">
        <v>0.40047447550448739</v>
      </c>
      <c r="U1632" s="7"/>
      <c r="V1632" s="10"/>
      <c r="W1632" s="11"/>
      <c r="X1632" s="10"/>
    </row>
    <row r="1633" spans="1:24" ht="15.6">
      <c r="A1633" s="4">
        <v>771</v>
      </c>
      <c r="B1633" s="5">
        <v>46247</v>
      </c>
      <c r="C1633" s="1">
        <f t="shared" si="50"/>
        <v>2026</v>
      </c>
      <c r="D1633" s="1" t="str">
        <f>"Q" &amp;ROUNDUP(MONTH(SalesDataTable[[#This Row],[Order Date]])/3,0)</f>
        <v>Q3</v>
      </c>
      <c r="E1633" s="1">
        <f t="shared" si="51"/>
        <v>8</v>
      </c>
      <c r="F1633" s="1" t="str">
        <f>TEXT(SalesDataTable[[#This Row],[Order Date]],"MMM")</f>
        <v>Aug</v>
      </c>
      <c r="G1633" s="6" t="s">
        <v>28</v>
      </c>
      <c r="H1633" s="6" t="s">
        <v>42</v>
      </c>
      <c r="I1633" s="6" t="s">
        <v>19</v>
      </c>
      <c r="J1633" s="6" t="s">
        <v>20</v>
      </c>
      <c r="K1633" s="6" t="s">
        <v>26</v>
      </c>
      <c r="L1633" s="6" t="s">
        <v>27</v>
      </c>
      <c r="M1633" s="11">
        <v>1</v>
      </c>
      <c r="N1633" s="8">
        <v>91.78</v>
      </c>
      <c r="O1633" s="9">
        <v>0</v>
      </c>
      <c r="P1633" s="8">
        <v>46.15</v>
      </c>
      <c r="Q1633" s="8">
        <v>91.78</v>
      </c>
      <c r="R1633" s="8">
        <v>46.15</v>
      </c>
      <c r="S1633" s="8">
        <v>45.63</v>
      </c>
      <c r="T1633" s="10">
        <v>0.49716713881019831</v>
      </c>
      <c r="U1633" s="7"/>
      <c r="V1633" s="10"/>
      <c r="W1633" s="11"/>
      <c r="X1633" s="10"/>
    </row>
    <row r="1634" spans="1:24" ht="15.6">
      <c r="A1634" s="4">
        <v>2749</v>
      </c>
      <c r="B1634" s="5">
        <v>46247</v>
      </c>
      <c r="C1634" s="1">
        <f t="shared" si="50"/>
        <v>2026</v>
      </c>
      <c r="D1634" s="1" t="str">
        <f>"Q" &amp;ROUNDUP(MONTH(SalesDataTable[[#This Row],[Order Date]])/3,0)</f>
        <v>Q3</v>
      </c>
      <c r="E1634" s="1">
        <f t="shared" si="51"/>
        <v>8</v>
      </c>
      <c r="F1634" s="1" t="str">
        <f>TEXT(SalesDataTable[[#This Row],[Order Date]],"MMM")</f>
        <v>Aug</v>
      </c>
      <c r="G1634" s="6" t="s">
        <v>23</v>
      </c>
      <c r="H1634" s="6" t="s">
        <v>66</v>
      </c>
      <c r="I1634" s="6" t="s">
        <v>19</v>
      </c>
      <c r="J1634" s="6" t="s">
        <v>33</v>
      </c>
      <c r="K1634" s="6" t="s">
        <v>26</v>
      </c>
      <c r="L1634" s="6" t="s">
        <v>27</v>
      </c>
      <c r="M1634" s="11">
        <v>2</v>
      </c>
      <c r="N1634" s="8">
        <v>93.13</v>
      </c>
      <c r="O1634" s="9">
        <v>0</v>
      </c>
      <c r="P1634" s="8">
        <v>45.68</v>
      </c>
      <c r="Q1634" s="8">
        <v>186.26</v>
      </c>
      <c r="R1634" s="8">
        <v>91.36</v>
      </c>
      <c r="S1634" s="8">
        <v>94.899999999999991</v>
      </c>
      <c r="T1634" s="10">
        <v>0.50950284548480618</v>
      </c>
      <c r="U1634" s="7"/>
      <c r="V1634" s="10"/>
      <c r="W1634" s="11"/>
      <c r="X1634" s="10"/>
    </row>
    <row r="1635" spans="1:24" ht="15.6">
      <c r="A1635" s="4">
        <v>4252</v>
      </c>
      <c r="B1635" s="5">
        <v>46247</v>
      </c>
      <c r="C1635" s="1">
        <f t="shared" si="50"/>
        <v>2026</v>
      </c>
      <c r="D1635" s="1" t="str">
        <f>"Q" &amp;ROUNDUP(MONTH(SalesDataTable[[#This Row],[Order Date]])/3,0)</f>
        <v>Q3</v>
      </c>
      <c r="E1635" s="1">
        <f t="shared" si="51"/>
        <v>8</v>
      </c>
      <c r="F1635" s="1" t="str">
        <f>TEXT(SalesDataTable[[#This Row],[Order Date]],"MMM")</f>
        <v>Aug</v>
      </c>
      <c r="G1635" s="6" t="s">
        <v>23</v>
      </c>
      <c r="H1635" s="6" t="s">
        <v>60</v>
      </c>
      <c r="I1635" s="6" t="s">
        <v>19</v>
      </c>
      <c r="J1635" s="6" t="s">
        <v>20</v>
      </c>
      <c r="K1635" s="6" t="s">
        <v>31</v>
      </c>
      <c r="L1635" s="6" t="s">
        <v>32</v>
      </c>
      <c r="M1635" s="11">
        <v>1</v>
      </c>
      <c r="N1635" s="8">
        <v>36.67</v>
      </c>
      <c r="O1635" s="9">
        <v>0.1</v>
      </c>
      <c r="P1635" s="8">
        <v>13.18</v>
      </c>
      <c r="Q1635" s="8">
        <v>33.003</v>
      </c>
      <c r="R1635" s="8">
        <v>13.18</v>
      </c>
      <c r="S1635" s="8">
        <v>19.823</v>
      </c>
      <c r="T1635" s="10">
        <v>0.60064236584552921</v>
      </c>
      <c r="U1635" s="7"/>
      <c r="V1635" s="10"/>
      <c r="W1635" s="11"/>
      <c r="X1635" s="10"/>
    </row>
    <row r="1636" spans="1:24" ht="15.6">
      <c r="A1636" s="4">
        <v>4665</v>
      </c>
      <c r="B1636" s="5">
        <v>46247</v>
      </c>
      <c r="C1636" s="1">
        <f t="shared" si="50"/>
        <v>2026</v>
      </c>
      <c r="D1636" s="1" t="str">
        <f>"Q" &amp;ROUNDUP(MONTH(SalesDataTable[[#This Row],[Order Date]])/3,0)</f>
        <v>Q3</v>
      </c>
      <c r="E1636" s="1">
        <f t="shared" si="51"/>
        <v>8</v>
      </c>
      <c r="F1636" s="1" t="str">
        <f>TEXT(SalesDataTable[[#This Row],[Order Date]],"MMM")</f>
        <v>Aug</v>
      </c>
      <c r="G1636" s="6" t="s">
        <v>37</v>
      </c>
      <c r="H1636" s="6" t="s">
        <v>50</v>
      </c>
      <c r="I1636" s="6" t="s">
        <v>25</v>
      </c>
      <c r="J1636" s="6" t="s">
        <v>20</v>
      </c>
      <c r="K1636" s="6" t="s">
        <v>51</v>
      </c>
      <c r="L1636" s="6" t="s">
        <v>62</v>
      </c>
      <c r="M1636" s="11">
        <v>4</v>
      </c>
      <c r="N1636" s="8">
        <v>51.25</v>
      </c>
      <c r="O1636" s="9">
        <v>0.1</v>
      </c>
      <c r="P1636" s="8">
        <v>21.77</v>
      </c>
      <c r="Q1636" s="8">
        <v>184.5</v>
      </c>
      <c r="R1636" s="8">
        <v>87.08</v>
      </c>
      <c r="S1636" s="8">
        <v>97.42</v>
      </c>
      <c r="T1636" s="10">
        <v>0.52802168021680218</v>
      </c>
      <c r="U1636" s="7"/>
      <c r="V1636" s="10"/>
      <c r="W1636" s="11"/>
      <c r="X1636" s="10"/>
    </row>
    <row r="1637" spans="1:24" ht="15.6">
      <c r="A1637" s="4">
        <v>4767</v>
      </c>
      <c r="B1637" s="5">
        <v>46247</v>
      </c>
      <c r="C1637" s="1">
        <f t="shared" si="50"/>
        <v>2026</v>
      </c>
      <c r="D1637" s="1" t="str">
        <f>"Q" &amp;ROUNDUP(MONTH(SalesDataTable[[#This Row],[Order Date]])/3,0)</f>
        <v>Q3</v>
      </c>
      <c r="E1637" s="1">
        <f t="shared" si="51"/>
        <v>8</v>
      </c>
      <c r="F1637" s="1" t="str">
        <f>TEXT(SalesDataTable[[#This Row],[Order Date]],"MMM")</f>
        <v>Aug</v>
      </c>
      <c r="G1637" s="6" t="s">
        <v>37</v>
      </c>
      <c r="H1637" s="6" t="s">
        <v>50</v>
      </c>
      <c r="I1637" s="6" t="s">
        <v>45</v>
      </c>
      <c r="J1637" s="6" t="s">
        <v>33</v>
      </c>
      <c r="K1637" s="6" t="s">
        <v>51</v>
      </c>
      <c r="L1637" s="6" t="s">
        <v>52</v>
      </c>
      <c r="M1637" s="11">
        <v>1</v>
      </c>
      <c r="N1637" s="8">
        <v>39.61</v>
      </c>
      <c r="O1637" s="9">
        <v>0.1</v>
      </c>
      <c r="P1637" s="8">
        <v>14.85</v>
      </c>
      <c r="Q1637" s="8">
        <v>35.649000000000001</v>
      </c>
      <c r="R1637" s="8">
        <v>14.85</v>
      </c>
      <c r="S1637" s="8">
        <v>20.798999999999999</v>
      </c>
      <c r="T1637" s="10">
        <v>0.58343852562484222</v>
      </c>
      <c r="U1637" s="7"/>
      <c r="V1637" s="10"/>
      <c r="W1637" s="11"/>
      <c r="X1637" s="10"/>
    </row>
    <row r="1638" spans="1:24" ht="15.6">
      <c r="A1638" s="4">
        <v>4832</v>
      </c>
      <c r="B1638" s="5">
        <v>46247</v>
      </c>
      <c r="C1638" s="1">
        <f t="shared" si="50"/>
        <v>2026</v>
      </c>
      <c r="D1638" s="1" t="str">
        <f>"Q" &amp;ROUNDUP(MONTH(SalesDataTable[[#This Row],[Order Date]])/3,0)</f>
        <v>Q3</v>
      </c>
      <c r="E1638" s="1">
        <f t="shared" si="51"/>
        <v>8</v>
      </c>
      <c r="F1638" s="1" t="str">
        <f>TEXT(SalesDataTable[[#This Row],[Order Date]],"MMM")</f>
        <v>Aug</v>
      </c>
      <c r="G1638" s="6" t="s">
        <v>17</v>
      </c>
      <c r="H1638" s="6" t="s">
        <v>67</v>
      </c>
      <c r="I1638" s="6" t="s">
        <v>45</v>
      </c>
      <c r="J1638" s="6" t="s">
        <v>20</v>
      </c>
      <c r="K1638" s="6" t="s">
        <v>21</v>
      </c>
      <c r="L1638" s="6" t="s">
        <v>22</v>
      </c>
      <c r="M1638" s="11">
        <v>2</v>
      </c>
      <c r="N1638" s="8">
        <v>81.59</v>
      </c>
      <c r="O1638" s="9">
        <v>0.15</v>
      </c>
      <c r="P1638" s="8">
        <v>43.9</v>
      </c>
      <c r="Q1638" s="8">
        <v>138.703</v>
      </c>
      <c r="R1638" s="8">
        <v>87.8</v>
      </c>
      <c r="S1638" s="8">
        <v>50.903000000000006</v>
      </c>
      <c r="T1638" s="10">
        <v>0.3669927831409559</v>
      </c>
      <c r="U1638" s="7"/>
      <c r="V1638" s="10"/>
      <c r="W1638" s="11"/>
      <c r="X1638" s="10"/>
    </row>
    <row r="1639" spans="1:24" ht="15.6">
      <c r="A1639" s="4">
        <v>747</v>
      </c>
      <c r="B1639" s="5">
        <v>46248</v>
      </c>
      <c r="C1639" s="1">
        <f t="shared" si="50"/>
        <v>2026</v>
      </c>
      <c r="D1639" s="1" t="str">
        <f>"Q" &amp;ROUNDUP(MONTH(SalesDataTable[[#This Row],[Order Date]])/3,0)</f>
        <v>Q3</v>
      </c>
      <c r="E1639" s="1">
        <f t="shared" si="51"/>
        <v>8</v>
      </c>
      <c r="F1639" s="1" t="str">
        <f>TEXT(SalesDataTable[[#This Row],[Order Date]],"MMM")</f>
        <v>Aug</v>
      </c>
      <c r="G1639" s="6" t="s">
        <v>23</v>
      </c>
      <c r="H1639" s="6" t="s">
        <v>24</v>
      </c>
      <c r="I1639" s="6" t="s">
        <v>36</v>
      </c>
      <c r="J1639" s="6" t="s">
        <v>30</v>
      </c>
      <c r="K1639" s="6" t="s">
        <v>51</v>
      </c>
      <c r="L1639" s="6" t="s">
        <v>55</v>
      </c>
      <c r="M1639" s="11">
        <v>3</v>
      </c>
      <c r="N1639" s="8">
        <v>122.96</v>
      </c>
      <c r="O1639" s="9">
        <v>0.1</v>
      </c>
      <c r="P1639" s="8">
        <v>67.62</v>
      </c>
      <c r="Q1639" s="8">
        <v>331.99200000000002</v>
      </c>
      <c r="R1639" s="8">
        <v>202.86</v>
      </c>
      <c r="S1639" s="8">
        <v>129.13200000000001</v>
      </c>
      <c r="T1639" s="10">
        <v>0.38896117978746475</v>
      </c>
      <c r="U1639" s="7"/>
      <c r="V1639" s="10"/>
      <c r="W1639" s="11"/>
      <c r="X1639" s="10"/>
    </row>
    <row r="1640" spans="1:24" ht="15.6">
      <c r="A1640" s="4">
        <v>2281</v>
      </c>
      <c r="B1640" s="5">
        <v>46248</v>
      </c>
      <c r="C1640" s="1">
        <f t="shared" si="50"/>
        <v>2026</v>
      </c>
      <c r="D1640" s="1" t="str">
        <f>"Q" &amp;ROUNDUP(MONTH(SalesDataTable[[#This Row],[Order Date]])/3,0)</f>
        <v>Q3</v>
      </c>
      <c r="E1640" s="1">
        <f t="shared" si="51"/>
        <v>8</v>
      </c>
      <c r="F1640" s="1" t="str">
        <f>TEXT(SalesDataTable[[#This Row],[Order Date]],"MMM")</f>
        <v>Aug</v>
      </c>
      <c r="G1640" s="6" t="s">
        <v>23</v>
      </c>
      <c r="H1640" s="6" t="s">
        <v>58</v>
      </c>
      <c r="I1640" s="6" t="s">
        <v>36</v>
      </c>
      <c r="J1640" s="6" t="s">
        <v>20</v>
      </c>
      <c r="K1640" s="6" t="s">
        <v>26</v>
      </c>
      <c r="L1640" s="6" t="s">
        <v>63</v>
      </c>
      <c r="M1640" s="11">
        <v>1</v>
      </c>
      <c r="N1640" s="8">
        <v>70.91</v>
      </c>
      <c r="O1640" s="9">
        <v>0</v>
      </c>
      <c r="P1640" s="8">
        <v>33.11</v>
      </c>
      <c r="Q1640" s="8">
        <v>70.91</v>
      </c>
      <c r="R1640" s="8">
        <v>33.11</v>
      </c>
      <c r="S1640" s="8">
        <v>37.799999999999997</v>
      </c>
      <c r="T1640" s="10">
        <v>0.53307008884501483</v>
      </c>
      <c r="U1640" s="7"/>
      <c r="V1640" s="10"/>
      <c r="W1640" s="11"/>
      <c r="X1640" s="10"/>
    </row>
    <row r="1641" spans="1:24" ht="15.6">
      <c r="A1641" s="4">
        <v>2414</v>
      </c>
      <c r="B1641" s="5">
        <v>46248</v>
      </c>
      <c r="C1641" s="1">
        <f t="shared" si="50"/>
        <v>2026</v>
      </c>
      <c r="D1641" s="1" t="str">
        <f>"Q" &amp;ROUNDUP(MONTH(SalesDataTable[[#This Row],[Order Date]])/3,0)</f>
        <v>Q3</v>
      </c>
      <c r="E1641" s="1">
        <f t="shared" si="51"/>
        <v>8</v>
      </c>
      <c r="F1641" s="1" t="str">
        <f>TEXT(SalesDataTable[[#This Row],[Order Date]],"MMM")</f>
        <v>Aug</v>
      </c>
      <c r="G1641" s="6" t="s">
        <v>23</v>
      </c>
      <c r="H1641" s="6" t="s">
        <v>44</v>
      </c>
      <c r="I1641" s="6" t="s">
        <v>25</v>
      </c>
      <c r="J1641" s="6" t="s">
        <v>33</v>
      </c>
      <c r="K1641" s="6" t="s">
        <v>21</v>
      </c>
      <c r="L1641" s="6" t="s">
        <v>39</v>
      </c>
      <c r="M1641" s="11">
        <v>6</v>
      </c>
      <c r="N1641" s="8">
        <v>50.94</v>
      </c>
      <c r="O1641" s="9">
        <v>0.1</v>
      </c>
      <c r="P1641" s="8">
        <v>22.76</v>
      </c>
      <c r="Q1641" s="8">
        <v>275.07600000000002</v>
      </c>
      <c r="R1641" s="8">
        <v>136.56</v>
      </c>
      <c r="S1641" s="8">
        <v>138.51600000000002</v>
      </c>
      <c r="T1641" s="10">
        <v>0.50355538105832576</v>
      </c>
      <c r="U1641" s="7"/>
      <c r="V1641" s="10"/>
      <c r="W1641" s="11"/>
      <c r="X1641" s="10"/>
    </row>
    <row r="1642" spans="1:24" ht="15.6">
      <c r="A1642" s="4">
        <v>3162</v>
      </c>
      <c r="B1642" s="5">
        <v>46248</v>
      </c>
      <c r="C1642" s="1">
        <f t="shared" si="50"/>
        <v>2026</v>
      </c>
      <c r="D1642" s="1" t="str">
        <f>"Q" &amp;ROUNDUP(MONTH(SalesDataTable[[#This Row],[Order Date]])/3,0)</f>
        <v>Q3</v>
      </c>
      <c r="E1642" s="1">
        <f t="shared" si="51"/>
        <v>8</v>
      </c>
      <c r="F1642" s="1" t="str">
        <f>TEXT(SalesDataTable[[#This Row],[Order Date]],"MMM")</f>
        <v>Aug</v>
      </c>
      <c r="G1642" s="6" t="s">
        <v>23</v>
      </c>
      <c r="H1642" s="6" t="s">
        <v>24</v>
      </c>
      <c r="I1642" s="6" t="s">
        <v>19</v>
      </c>
      <c r="J1642" s="6" t="s">
        <v>30</v>
      </c>
      <c r="K1642" s="6" t="s">
        <v>26</v>
      </c>
      <c r="L1642" s="6" t="s">
        <v>34</v>
      </c>
      <c r="M1642" s="11">
        <v>1</v>
      </c>
      <c r="N1642" s="8">
        <v>144.96</v>
      </c>
      <c r="O1642" s="9">
        <v>0.05</v>
      </c>
      <c r="P1642" s="8">
        <v>77.959999999999994</v>
      </c>
      <c r="Q1642" s="8">
        <v>137.71199999999999</v>
      </c>
      <c r="R1642" s="8">
        <v>77.959999999999994</v>
      </c>
      <c r="S1642" s="8">
        <v>59.751999999999995</v>
      </c>
      <c r="T1642" s="10">
        <v>0.43389101893807364</v>
      </c>
      <c r="U1642" s="7"/>
      <c r="V1642" s="10"/>
      <c r="W1642" s="11"/>
      <c r="X1642" s="10"/>
    </row>
    <row r="1643" spans="1:24" ht="15.6">
      <c r="A1643" s="4">
        <v>3200</v>
      </c>
      <c r="B1643" s="5">
        <v>46248</v>
      </c>
      <c r="C1643" s="1">
        <f t="shared" si="50"/>
        <v>2026</v>
      </c>
      <c r="D1643" s="1" t="str">
        <f>"Q" &amp;ROUNDUP(MONTH(SalesDataTable[[#This Row],[Order Date]])/3,0)</f>
        <v>Q3</v>
      </c>
      <c r="E1643" s="1">
        <f t="shared" si="51"/>
        <v>8</v>
      </c>
      <c r="F1643" s="1" t="str">
        <f>TEXT(SalesDataTable[[#This Row],[Order Date]],"MMM")</f>
        <v>Aug</v>
      </c>
      <c r="G1643" s="6" t="s">
        <v>37</v>
      </c>
      <c r="H1643" s="6" t="s">
        <v>50</v>
      </c>
      <c r="I1643" s="6" t="s">
        <v>36</v>
      </c>
      <c r="J1643" s="6" t="s">
        <v>30</v>
      </c>
      <c r="K1643" s="6" t="s">
        <v>26</v>
      </c>
      <c r="L1643" s="6" t="s">
        <v>54</v>
      </c>
      <c r="M1643" s="11">
        <v>1</v>
      </c>
      <c r="N1643" s="8">
        <v>152.97</v>
      </c>
      <c r="O1643" s="9">
        <v>0</v>
      </c>
      <c r="P1643" s="8">
        <v>79.66</v>
      </c>
      <c r="Q1643" s="8">
        <v>152.97</v>
      </c>
      <c r="R1643" s="8">
        <v>79.66</v>
      </c>
      <c r="S1643" s="8">
        <v>73.31</v>
      </c>
      <c r="T1643" s="10">
        <v>0.47924429626724196</v>
      </c>
      <c r="U1643" s="7"/>
      <c r="V1643" s="10"/>
      <c r="W1643" s="11"/>
      <c r="X1643" s="10"/>
    </row>
    <row r="1644" spans="1:24" ht="15.6">
      <c r="A1644" s="4">
        <v>3521</v>
      </c>
      <c r="B1644" s="5">
        <v>46248</v>
      </c>
      <c r="C1644" s="1">
        <f t="shared" si="50"/>
        <v>2026</v>
      </c>
      <c r="D1644" s="1" t="str">
        <f>"Q" &amp;ROUNDUP(MONTH(SalesDataTable[[#This Row],[Order Date]])/3,0)</f>
        <v>Q3</v>
      </c>
      <c r="E1644" s="1">
        <f t="shared" si="51"/>
        <v>8</v>
      </c>
      <c r="F1644" s="1" t="str">
        <f>TEXT(SalesDataTable[[#This Row],[Order Date]],"MMM")</f>
        <v>Aug</v>
      </c>
      <c r="G1644" s="6" t="s">
        <v>28</v>
      </c>
      <c r="H1644" s="6" t="s">
        <v>69</v>
      </c>
      <c r="I1644" s="6" t="s">
        <v>19</v>
      </c>
      <c r="J1644" s="6" t="s">
        <v>33</v>
      </c>
      <c r="K1644" s="6" t="s">
        <v>31</v>
      </c>
      <c r="L1644" s="6" t="s">
        <v>49</v>
      </c>
      <c r="M1644" s="11">
        <v>2</v>
      </c>
      <c r="N1644" s="8">
        <v>45.79</v>
      </c>
      <c r="O1644" s="9">
        <v>0</v>
      </c>
      <c r="P1644" s="8">
        <v>18.23</v>
      </c>
      <c r="Q1644" s="8">
        <v>91.58</v>
      </c>
      <c r="R1644" s="8">
        <v>36.46</v>
      </c>
      <c r="S1644" s="8">
        <v>55.12</v>
      </c>
      <c r="T1644" s="10">
        <v>0.60187813933173184</v>
      </c>
      <c r="U1644" s="7"/>
      <c r="V1644" s="10"/>
      <c r="W1644" s="11"/>
      <c r="X1644" s="10"/>
    </row>
    <row r="1645" spans="1:24" ht="15.6">
      <c r="A1645" s="4">
        <v>4447</v>
      </c>
      <c r="B1645" s="5">
        <v>46248</v>
      </c>
      <c r="C1645" s="1">
        <f t="shared" si="50"/>
        <v>2026</v>
      </c>
      <c r="D1645" s="1" t="str">
        <f>"Q" &amp;ROUNDUP(MONTH(SalesDataTable[[#This Row],[Order Date]])/3,0)</f>
        <v>Q3</v>
      </c>
      <c r="E1645" s="1">
        <f t="shared" si="51"/>
        <v>8</v>
      </c>
      <c r="F1645" s="1" t="str">
        <f>TEXT(SalesDataTable[[#This Row],[Order Date]],"MMM")</f>
        <v>Aug</v>
      </c>
      <c r="G1645" s="6" t="s">
        <v>23</v>
      </c>
      <c r="H1645" s="6" t="s">
        <v>44</v>
      </c>
      <c r="I1645" s="6" t="s">
        <v>19</v>
      </c>
      <c r="J1645" s="6" t="s">
        <v>30</v>
      </c>
      <c r="K1645" s="6" t="s">
        <v>31</v>
      </c>
      <c r="L1645" s="6" t="s">
        <v>65</v>
      </c>
      <c r="M1645" s="11">
        <v>1</v>
      </c>
      <c r="N1645" s="8">
        <v>161.31</v>
      </c>
      <c r="O1645" s="9">
        <v>0</v>
      </c>
      <c r="P1645" s="8">
        <v>87.81</v>
      </c>
      <c r="Q1645" s="8">
        <v>161.31</v>
      </c>
      <c r="R1645" s="8">
        <v>87.81</v>
      </c>
      <c r="S1645" s="8">
        <v>73.5</v>
      </c>
      <c r="T1645" s="10">
        <v>0.45564441138181139</v>
      </c>
      <c r="U1645" s="7"/>
      <c r="V1645" s="10"/>
      <c r="W1645" s="11"/>
      <c r="X1645" s="10"/>
    </row>
    <row r="1646" spans="1:24" ht="15.6">
      <c r="A1646" s="4">
        <v>421</v>
      </c>
      <c r="B1646" s="5">
        <v>46249</v>
      </c>
      <c r="C1646" s="1">
        <f t="shared" si="50"/>
        <v>2026</v>
      </c>
      <c r="D1646" s="1" t="str">
        <f>"Q" &amp;ROUNDUP(MONTH(SalesDataTable[[#This Row],[Order Date]])/3,0)</f>
        <v>Q3</v>
      </c>
      <c r="E1646" s="1">
        <f t="shared" si="51"/>
        <v>8</v>
      </c>
      <c r="F1646" s="1" t="str">
        <f>TEXT(SalesDataTable[[#This Row],[Order Date]],"MMM")</f>
        <v>Aug</v>
      </c>
      <c r="G1646" s="6" t="s">
        <v>37</v>
      </c>
      <c r="H1646" s="6" t="s">
        <v>48</v>
      </c>
      <c r="I1646" s="6" t="s">
        <v>19</v>
      </c>
      <c r="J1646" s="6" t="s">
        <v>30</v>
      </c>
      <c r="K1646" s="6" t="s">
        <v>51</v>
      </c>
      <c r="L1646" s="6" t="s">
        <v>59</v>
      </c>
      <c r="M1646" s="11">
        <v>2</v>
      </c>
      <c r="N1646" s="8">
        <v>35.97</v>
      </c>
      <c r="O1646" s="9">
        <v>0.05</v>
      </c>
      <c r="P1646" s="8">
        <v>14.28</v>
      </c>
      <c r="Q1646" s="8">
        <v>68.342999999999989</v>
      </c>
      <c r="R1646" s="8">
        <v>28.56</v>
      </c>
      <c r="S1646" s="8">
        <v>39.782999999999987</v>
      </c>
      <c r="T1646" s="10">
        <v>0.58210789693165343</v>
      </c>
      <c r="U1646" s="7"/>
      <c r="V1646" s="10"/>
      <c r="W1646" s="11"/>
      <c r="X1646" s="10"/>
    </row>
    <row r="1647" spans="1:24" ht="15.6">
      <c r="A1647" s="4">
        <v>962</v>
      </c>
      <c r="B1647" s="5">
        <v>46249</v>
      </c>
      <c r="C1647" s="1">
        <f t="shared" si="50"/>
        <v>2026</v>
      </c>
      <c r="D1647" s="1" t="str">
        <f>"Q" &amp;ROUNDUP(MONTH(SalesDataTable[[#This Row],[Order Date]])/3,0)</f>
        <v>Q3</v>
      </c>
      <c r="E1647" s="1">
        <f t="shared" si="51"/>
        <v>8</v>
      </c>
      <c r="F1647" s="1" t="str">
        <f>TEXT(SalesDataTable[[#This Row],[Order Date]],"MMM")</f>
        <v>Aug</v>
      </c>
      <c r="G1647" s="6" t="s">
        <v>17</v>
      </c>
      <c r="H1647" s="6" t="s">
        <v>18</v>
      </c>
      <c r="I1647" s="6" t="s">
        <v>36</v>
      </c>
      <c r="J1647" s="6" t="s">
        <v>30</v>
      </c>
      <c r="K1647" s="6" t="s">
        <v>51</v>
      </c>
      <c r="L1647" s="6" t="s">
        <v>52</v>
      </c>
      <c r="M1647" s="11">
        <v>2</v>
      </c>
      <c r="N1647" s="8">
        <v>39.729999999999997</v>
      </c>
      <c r="O1647" s="9">
        <v>0</v>
      </c>
      <c r="P1647" s="8">
        <v>14.95</v>
      </c>
      <c r="Q1647" s="8">
        <v>79.459999999999994</v>
      </c>
      <c r="R1647" s="8">
        <v>29.9</v>
      </c>
      <c r="S1647" s="8">
        <v>49.559999999999995</v>
      </c>
      <c r="T1647" s="10">
        <v>0.62371004278882458</v>
      </c>
      <c r="U1647" s="7"/>
      <c r="V1647" s="10"/>
      <c r="W1647" s="11"/>
      <c r="X1647" s="10"/>
    </row>
    <row r="1648" spans="1:24" ht="15.6">
      <c r="A1648" s="4">
        <v>1386</v>
      </c>
      <c r="B1648" s="5">
        <v>46249</v>
      </c>
      <c r="C1648" s="1">
        <f t="shared" si="50"/>
        <v>2026</v>
      </c>
      <c r="D1648" s="1" t="str">
        <f>"Q" &amp;ROUNDUP(MONTH(SalesDataTable[[#This Row],[Order Date]])/3,0)</f>
        <v>Q3</v>
      </c>
      <c r="E1648" s="1">
        <f t="shared" si="51"/>
        <v>8</v>
      </c>
      <c r="F1648" s="1" t="str">
        <f>TEXT(SalesDataTable[[#This Row],[Order Date]],"MMM")</f>
        <v>Aug</v>
      </c>
      <c r="G1648" s="6" t="s">
        <v>23</v>
      </c>
      <c r="H1648" s="6" t="s">
        <v>60</v>
      </c>
      <c r="I1648" s="6" t="s">
        <v>19</v>
      </c>
      <c r="J1648" s="6" t="s">
        <v>33</v>
      </c>
      <c r="K1648" s="6" t="s">
        <v>31</v>
      </c>
      <c r="L1648" s="6" t="s">
        <v>32</v>
      </c>
      <c r="M1648" s="11">
        <v>2</v>
      </c>
      <c r="N1648" s="8">
        <v>36.049999999999997</v>
      </c>
      <c r="O1648" s="9">
        <v>0</v>
      </c>
      <c r="P1648" s="8">
        <v>13.8</v>
      </c>
      <c r="Q1648" s="8">
        <v>72.099999999999994</v>
      </c>
      <c r="R1648" s="8">
        <v>27.6</v>
      </c>
      <c r="S1648" s="8">
        <v>44.499999999999993</v>
      </c>
      <c r="T1648" s="10">
        <v>0.61719833564493753</v>
      </c>
      <c r="U1648" s="7"/>
      <c r="V1648" s="10"/>
      <c r="W1648" s="11"/>
      <c r="X1648" s="10"/>
    </row>
    <row r="1649" spans="1:24" ht="15.6">
      <c r="A1649" s="4">
        <v>3083</v>
      </c>
      <c r="B1649" s="5">
        <v>46249</v>
      </c>
      <c r="C1649" s="1">
        <f t="shared" si="50"/>
        <v>2026</v>
      </c>
      <c r="D1649" s="1" t="str">
        <f>"Q" &amp;ROUNDUP(MONTH(SalesDataTable[[#This Row],[Order Date]])/3,0)</f>
        <v>Q3</v>
      </c>
      <c r="E1649" s="1">
        <f t="shared" si="51"/>
        <v>8</v>
      </c>
      <c r="F1649" s="1" t="str">
        <f>TEXT(SalesDataTable[[#This Row],[Order Date]],"MMM")</f>
        <v>Aug</v>
      </c>
      <c r="G1649" s="6" t="s">
        <v>37</v>
      </c>
      <c r="H1649" s="6" t="s">
        <v>48</v>
      </c>
      <c r="I1649" s="6" t="s">
        <v>19</v>
      </c>
      <c r="J1649" s="6" t="s">
        <v>30</v>
      </c>
      <c r="K1649" s="6" t="s">
        <v>40</v>
      </c>
      <c r="L1649" s="6" t="s">
        <v>46</v>
      </c>
      <c r="M1649" s="11">
        <v>1</v>
      </c>
      <c r="N1649" s="8">
        <v>194.36</v>
      </c>
      <c r="O1649" s="9">
        <v>0</v>
      </c>
      <c r="P1649" s="8">
        <v>106.01</v>
      </c>
      <c r="Q1649" s="8">
        <v>194.36</v>
      </c>
      <c r="R1649" s="8">
        <v>106.01</v>
      </c>
      <c r="S1649" s="8">
        <v>88.350000000000009</v>
      </c>
      <c r="T1649" s="10">
        <v>0.45456884132537562</v>
      </c>
      <c r="U1649" s="7"/>
      <c r="V1649" s="10"/>
      <c r="W1649" s="11"/>
      <c r="X1649" s="10"/>
    </row>
    <row r="1650" spans="1:24" ht="15.6">
      <c r="A1650" s="4">
        <v>3174</v>
      </c>
      <c r="B1650" s="5">
        <v>46249</v>
      </c>
      <c r="C1650" s="1">
        <f t="shared" si="50"/>
        <v>2026</v>
      </c>
      <c r="D1650" s="1" t="str">
        <f>"Q" &amp;ROUNDUP(MONTH(SalesDataTable[[#This Row],[Order Date]])/3,0)</f>
        <v>Q3</v>
      </c>
      <c r="E1650" s="1">
        <f t="shared" si="51"/>
        <v>8</v>
      </c>
      <c r="F1650" s="1" t="str">
        <f>TEXT(SalesDataTable[[#This Row],[Order Date]],"MMM")</f>
        <v>Aug</v>
      </c>
      <c r="G1650" s="6" t="s">
        <v>37</v>
      </c>
      <c r="H1650" s="6" t="s">
        <v>38</v>
      </c>
      <c r="I1650" s="6" t="s">
        <v>36</v>
      </c>
      <c r="J1650" s="6" t="s">
        <v>20</v>
      </c>
      <c r="K1650" s="6" t="s">
        <v>40</v>
      </c>
      <c r="L1650" s="6" t="s">
        <v>46</v>
      </c>
      <c r="M1650" s="11">
        <v>1</v>
      </c>
      <c r="N1650" s="8">
        <v>192.67</v>
      </c>
      <c r="O1650" s="9">
        <v>0.05</v>
      </c>
      <c r="P1650" s="8">
        <v>103.37</v>
      </c>
      <c r="Q1650" s="8">
        <v>183.03649999999999</v>
      </c>
      <c r="R1650" s="8">
        <v>103.37</v>
      </c>
      <c r="S1650" s="8">
        <v>79.666499999999985</v>
      </c>
      <c r="T1650" s="10">
        <v>0.43524925356417976</v>
      </c>
      <c r="U1650" s="7"/>
      <c r="V1650" s="10"/>
      <c r="W1650" s="11"/>
      <c r="X1650" s="10"/>
    </row>
    <row r="1651" spans="1:24" ht="15.6">
      <c r="A1651" s="4">
        <v>4045</v>
      </c>
      <c r="B1651" s="5">
        <v>46249</v>
      </c>
      <c r="C1651" s="1">
        <f t="shared" si="50"/>
        <v>2026</v>
      </c>
      <c r="D1651" s="1" t="str">
        <f>"Q" &amp;ROUNDUP(MONTH(SalesDataTable[[#This Row],[Order Date]])/3,0)</f>
        <v>Q3</v>
      </c>
      <c r="E1651" s="1">
        <f t="shared" si="51"/>
        <v>8</v>
      </c>
      <c r="F1651" s="1" t="str">
        <f>TEXT(SalesDataTable[[#This Row],[Order Date]],"MMM")</f>
        <v>Aug</v>
      </c>
      <c r="G1651" s="6" t="s">
        <v>28</v>
      </c>
      <c r="H1651" s="6" t="s">
        <v>69</v>
      </c>
      <c r="I1651" s="6" t="s">
        <v>19</v>
      </c>
      <c r="J1651" s="6" t="s">
        <v>30</v>
      </c>
      <c r="K1651" s="6" t="s">
        <v>26</v>
      </c>
      <c r="L1651" s="6" t="s">
        <v>27</v>
      </c>
      <c r="M1651" s="11">
        <v>3</v>
      </c>
      <c r="N1651" s="8">
        <v>92.12</v>
      </c>
      <c r="O1651" s="9">
        <v>0.1</v>
      </c>
      <c r="P1651" s="8">
        <v>44.1</v>
      </c>
      <c r="Q1651" s="8">
        <v>248.72400000000002</v>
      </c>
      <c r="R1651" s="8">
        <v>132.30000000000001</v>
      </c>
      <c r="S1651" s="8">
        <v>116.42400000000001</v>
      </c>
      <c r="T1651" s="10">
        <v>0.46808510638297873</v>
      </c>
      <c r="U1651" s="7"/>
      <c r="V1651" s="10"/>
      <c r="W1651" s="11"/>
      <c r="X1651" s="10"/>
    </row>
    <row r="1652" spans="1:24" ht="15.6">
      <c r="A1652" s="4">
        <v>4850</v>
      </c>
      <c r="B1652" s="5">
        <v>46249</v>
      </c>
      <c r="C1652" s="1">
        <f t="shared" si="50"/>
        <v>2026</v>
      </c>
      <c r="D1652" s="1" t="str">
        <f>"Q" &amp;ROUNDUP(MONTH(SalesDataTable[[#This Row],[Order Date]])/3,0)</f>
        <v>Q3</v>
      </c>
      <c r="E1652" s="1">
        <f t="shared" si="51"/>
        <v>8</v>
      </c>
      <c r="F1652" s="1" t="str">
        <f>TEXT(SalesDataTable[[#This Row],[Order Date]],"MMM")</f>
        <v>Aug</v>
      </c>
      <c r="G1652" s="6" t="s">
        <v>23</v>
      </c>
      <c r="H1652" s="6" t="s">
        <v>24</v>
      </c>
      <c r="I1652" s="6" t="s">
        <v>36</v>
      </c>
      <c r="J1652" s="6" t="s">
        <v>33</v>
      </c>
      <c r="K1652" s="6" t="s">
        <v>40</v>
      </c>
      <c r="L1652" s="6" t="s">
        <v>46</v>
      </c>
      <c r="M1652" s="11">
        <v>1</v>
      </c>
      <c r="N1652" s="8">
        <v>192.82</v>
      </c>
      <c r="O1652" s="9">
        <v>0</v>
      </c>
      <c r="P1652" s="8">
        <v>104.98</v>
      </c>
      <c r="Q1652" s="8">
        <v>192.82</v>
      </c>
      <c r="R1652" s="8">
        <v>104.98</v>
      </c>
      <c r="S1652" s="8">
        <v>87.839999999999989</v>
      </c>
      <c r="T1652" s="10">
        <v>0.45555440307022088</v>
      </c>
      <c r="U1652" s="7"/>
      <c r="V1652" s="10"/>
      <c r="W1652" s="11"/>
      <c r="X1652" s="10"/>
    </row>
    <row r="1653" spans="1:24" ht="15.6">
      <c r="A1653" s="4">
        <v>71</v>
      </c>
      <c r="B1653" s="5">
        <v>46250</v>
      </c>
      <c r="C1653" s="1">
        <f t="shared" si="50"/>
        <v>2026</v>
      </c>
      <c r="D1653" s="1" t="str">
        <f>"Q" &amp;ROUNDUP(MONTH(SalesDataTable[[#This Row],[Order Date]])/3,0)</f>
        <v>Q3</v>
      </c>
      <c r="E1653" s="1">
        <f t="shared" si="51"/>
        <v>8</v>
      </c>
      <c r="F1653" s="1" t="str">
        <f>TEXT(SalesDataTable[[#This Row],[Order Date]],"MMM")</f>
        <v>Aug</v>
      </c>
      <c r="G1653" s="6" t="s">
        <v>28</v>
      </c>
      <c r="H1653" s="6" t="s">
        <v>69</v>
      </c>
      <c r="I1653" s="6" t="s">
        <v>19</v>
      </c>
      <c r="J1653" s="6" t="s">
        <v>30</v>
      </c>
      <c r="K1653" s="6" t="s">
        <v>21</v>
      </c>
      <c r="L1653" s="6" t="s">
        <v>22</v>
      </c>
      <c r="M1653" s="11">
        <v>3</v>
      </c>
      <c r="N1653" s="8">
        <v>80.099999999999994</v>
      </c>
      <c r="O1653" s="9">
        <v>0</v>
      </c>
      <c r="P1653" s="8">
        <v>42.41</v>
      </c>
      <c r="Q1653" s="8">
        <v>240.29999999999998</v>
      </c>
      <c r="R1653" s="8">
        <v>127.22999999999999</v>
      </c>
      <c r="S1653" s="8">
        <v>113.07</v>
      </c>
      <c r="T1653" s="10">
        <v>0.47053682896379528</v>
      </c>
      <c r="U1653" s="7"/>
      <c r="V1653" s="10"/>
      <c r="W1653" s="11"/>
      <c r="X1653" s="10"/>
    </row>
    <row r="1654" spans="1:24" ht="15.6">
      <c r="A1654" s="4">
        <v>627</v>
      </c>
      <c r="B1654" s="5">
        <v>46250</v>
      </c>
      <c r="C1654" s="1">
        <f t="shared" si="50"/>
        <v>2026</v>
      </c>
      <c r="D1654" s="1" t="str">
        <f>"Q" &amp;ROUNDUP(MONTH(SalesDataTable[[#This Row],[Order Date]])/3,0)</f>
        <v>Q3</v>
      </c>
      <c r="E1654" s="1">
        <f t="shared" si="51"/>
        <v>8</v>
      </c>
      <c r="F1654" s="1" t="str">
        <f>TEXT(SalesDataTable[[#This Row],[Order Date]],"MMM")</f>
        <v>Aug</v>
      </c>
      <c r="G1654" s="6" t="s">
        <v>37</v>
      </c>
      <c r="H1654" s="6" t="s">
        <v>48</v>
      </c>
      <c r="I1654" s="6" t="s">
        <v>45</v>
      </c>
      <c r="J1654" s="6" t="s">
        <v>30</v>
      </c>
      <c r="K1654" s="6" t="s">
        <v>21</v>
      </c>
      <c r="L1654" s="6" t="s">
        <v>22</v>
      </c>
      <c r="M1654" s="11">
        <v>6</v>
      </c>
      <c r="N1654" s="8">
        <v>83.26</v>
      </c>
      <c r="O1654" s="9">
        <v>0</v>
      </c>
      <c r="P1654" s="8">
        <v>43.8</v>
      </c>
      <c r="Q1654" s="8">
        <v>499.56000000000006</v>
      </c>
      <c r="R1654" s="8">
        <v>262.79999999999995</v>
      </c>
      <c r="S1654" s="8">
        <v>236.7600000000001</v>
      </c>
      <c r="T1654" s="10">
        <v>0.47393706461686297</v>
      </c>
      <c r="U1654" s="7"/>
      <c r="V1654" s="10"/>
      <c r="W1654" s="11"/>
      <c r="X1654" s="10"/>
    </row>
    <row r="1655" spans="1:24" ht="15.6">
      <c r="A1655" s="4">
        <v>959</v>
      </c>
      <c r="B1655" s="5">
        <v>46250</v>
      </c>
      <c r="C1655" s="1">
        <f t="shared" si="50"/>
        <v>2026</v>
      </c>
      <c r="D1655" s="1" t="str">
        <f>"Q" &amp;ROUNDUP(MONTH(SalesDataTable[[#This Row],[Order Date]])/3,0)</f>
        <v>Q3</v>
      </c>
      <c r="E1655" s="1">
        <f t="shared" si="51"/>
        <v>8</v>
      </c>
      <c r="F1655" s="1" t="str">
        <f>TEXT(SalesDataTable[[#This Row],[Order Date]],"MMM")</f>
        <v>Aug</v>
      </c>
      <c r="G1655" s="6" t="s">
        <v>23</v>
      </c>
      <c r="H1655" s="6" t="s">
        <v>24</v>
      </c>
      <c r="I1655" s="6" t="s">
        <v>36</v>
      </c>
      <c r="J1655" s="6" t="s">
        <v>20</v>
      </c>
      <c r="K1655" s="6" t="s">
        <v>51</v>
      </c>
      <c r="L1655" s="6" t="s">
        <v>52</v>
      </c>
      <c r="M1655" s="11">
        <v>4</v>
      </c>
      <c r="N1655" s="8">
        <v>40.46</v>
      </c>
      <c r="O1655" s="9">
        <v>0</v>
      </c>
      <c r="P1655" s="8">
        <v>15.12</v>
      </c>
      <c r="Q1655" s="8">
        <v>161.84</v>
      </c>
      <c r="R1655" s="8">
        <v>60.48</v>
      </c>
      <c r="S1655" s="8">
        <v>101.36000000000001</v>
      </c>
      <c r="T1655" s="10">
        <v>0.62629757785467133</v>
      </c>
      <c r="U1655" s="7"/>
      <c r="V1655" s="10"/>
      <c r="W1655" s="11"/>
      <c r="X1655" s="10"/>
    </row>
    <row r="1656" spans="1:24" ht="15.6">
      <c r="A1656" s="4">
        <v>967</v>
      </c>
      <c r="B1656" s="5">
        <v>46250</v>
      </c>
      <c r="C1656" s="1">
        <f t="shared" si="50"/>
        <v>2026</v>
      </c>
      <c r="D1656" s="1" t="str">
        <f>"Q" &amp;ROUNDUP(MONTH(SalesDataTable[[#This Row],[Order Date]])/3,0)</f>
        <v>Q3</v>
      </c>
      <c r="E1656" s="1">
        <f t="shared" si="51"/>
        <v>8</v>
      </c>
      <c r="F1656" s="1" t="str">
        <f>TEXT(SalesDataTable[[#This Row],[Order Date]],"MMM")</f>
        <v>Aug</v>
      </c>
      <c r="G1656" s="6" t="s">
        <v>28</v>
      </c>
      <c r="H1656" s="6" t="s">
        <v>69</v>
      </c>
      <c r="I1656" s="6" t="s">
        <v>25</v>
      </c>
      <c r="J1656" s="6" t="s">
        <v>20</v>
      </c>
      <c r="K1656" s="6" t="s">
        <v>21</v>
      </c>
      <c r="L1656" s="6" t="s">
        <v>22</v>
      </c>
      <c r="M1656" s="11">
        <v>5</v>
      </c>
      <c r="N1656" s="8">
        <v>81.55</v>
      </c>
      <c r="O1656" s="9">
        <v>0.2</v>
      </c>
      <c r="P1656" s="8">
        <v>42.09</v>
      </c>
      <c r="Q1656" s="8">
        <v>326.20000000000005</v>
      </c>
      <c r="R1656" s="8">
        <v>210.45000000000002</v>
      </c>
      <c r="S1656" s="8">
        <v>115.75000000000003</v>
      </c>
      <c r="T1656" s="10">
        <v>0.3548436541998774</v>
      </c>
      <c r="U1656" s="7"/>
      <c r="V1656" s="10"/>
      <c r="W1656" s="11"/>
      <c r="X1656" s="10"/>
    </row>
    <row r="1657" spans="1:24" ht="15.6">
      <c r="A1657" s="4">
        <v>1267</v>
      </c>
      <c r="B1657" s="5">
        <v>46250</v>
      </c>
      <c r="C1657" s="1">
        <f t="shared" si="50"/>
        <v>2026</v>
      </c>
      <c r="D1657" s="1" t="str">
        <f>"Q" &amp;ROUNDUP(MONTH(SalesDataTable[[#This Row],[Order Date]])/3,0)</f>
        <v>Q3</v>
      </c>
      <c r="E1657" s="1">
        <f t="shared" si="51"/>
        <v>8</v>
      </c>
      <c r="F1657" s="1" t="str">
        <f>TEXT(SalesDataTable[[#This Row],[Order Date]],"MMM")</f>
        <v>Aug</v>
      </c>
      <c r="G1657" s="6" t="s">
        <v>23</v>
      </c>
      <c r="H1657" s="6" t="s">
        <v>60</v>
      </c>
      <c r="I1657" s="6" t="s">
        <v>36</v>
      </c>
      <c r="J1657" s="6" t="s">
        <v>30</v>
      </c>
      <c r="K1657" s="6" t="s">
        <v>40</v>
      </c>
      <c r="L1657" s="6" t="s">
        <v>57</v>
      </c>
      <c r="M1657" s="11">
        <v>2</v>
      </c>
      <c r="N1657" s="8">
        <v>83.56</v>
      </c>
      <c r="O1657" s="9">
        <v>0</v>
      </c>
      <c r="P1657" s="8">
        <v>39.119999999999997</v>
      </c>
      <c r="Q1657" s="8">
        <v>167.12</v>
      </c>
      <c r="R1657" s="8">
        <v>78.239999999999995</v>
      </c>
      <c r="S1657" s="8">
        <v>88.88000000000001</v>
      </c>
      <c r="T1657" s="10">
        <v>0.53183341311632359</v>
      </c>
      <c r="U1657" s="7"/>
      <c r="V1657" s="10"/>
      <c r="W1657" s="11"/>
      <c r="X1657" s="10"/>
    </row>
    <row r="1658" spans="1:24" ht="15.6">
      <c r="A1658" s="4">
        <v>1394</v>
      </c>
      <c r="B1658" s="5">
        <v>46250</v>
      </c>
      <c r="C1658" s="1">
        <f t="shared" si="50"/>
        <v>2026</v>
      </c>
      <c r="D1658" s="1" t="str">
        <f>"Q" &amp;ROUNDUP(MONTH(SalesDataTable[[#This Row],[Order Date]])/3,0)</f>
        <v>Q3</v>
      </c>
      <c r="E1658" s="1">
        <f t="shared" si="51"/>
        <v>8</v>
      </c>
      <c r="F1658" s="1" t="str">
        <f>TEXT(SalesDataTable[[#This Row],[Order Date]],"MMM")</f>
        <v>Aug</v>
      </c>
      <c r="G1658" s="6" t="s">
        <v>28</v>
      </c>
      <c r="H1658" s="6" t="s">
        <v>56</v>
      </c>
      <c r="I1658" s="6" t="s">
        <v>19</v>
      </c>
      <c r="J1658" s="6" t="s">
        <v>20</v>
      </c>
      <c r="K1658" s="6" t="s">
        <v>40</v>
      </c>
      <c r="L1658" s="6" t="s">
        <v>68</v>
      </c>
      <c r="M1658" s="11">
        <v>3</v>
      </c>
      <c r="N1658" s="8">
        <v>125.75</v>
      </c>
      <c r="O1658" s="9">
        <v>0</v>
      </c>
      <c r="P1658" s="8">
        <v>62.05</v>
      </c>
      <c r="Q1658" s="8">
        <v>377.25</v>
      </c>
      <c r="R1658" s="8">
        <v>186.14999999999998</v>
      </c>
      <c r="S1658" s="8">
        <v>191.10000000000002</v>
      </c>
      <c r="T1658" s="10">
        <v>0.50656063618290259</v>
      </c>
      <c r="U1658" s="7"/>
      <c r="V1658" s="10"/>
      <c r="W1658" s="11"/>
      <c r="X1658" s="10"/>
    </row>
    <row r="1659" spans="1:24" ht="15.6">
      <c r="A1659" s="4">
        <v>1652</v>
      </c>
      <c r="B1659" s="5">
        <v>46250</v>
      </c>
      <c r="C1659" s="1">
        <f t="shared" si="50"/>
        <v>2026</v>
      </c>
      <c r="D1659" s="1" t="str">
        <f>"Q" &amp;ROUNDUP(MONTH(SalesDataTable[[#This Row],[Order Date]])/3,0)</f>
        <v>Q3</v>
      </c>
      <c r="E1659" s="1">
        <f t="shared" si="51"/>
        <v>8</v>
      </c>
      <c r="F1659" s="1" t="str">
        <f>TEXT(SalesDataTable[[#This Row],[Order Date]],"MMM")</f>
        <v>Aug</v>
      </c>
      <c r="G1659" s="6" t="s">
        <v>17</v>
      </c>
      <c r="H1659" s="6" t="s">
        <v>18</v>
      </c>
      <c r="I1659" s="6" t="s">
        <v>19</v>
      </c>
      <c r="J1659" s="6" t="s">
        <v>20</v>
      </c>
      <c r="K1659" s="6" t="s">
        <v>31</v>
      </c>
      <c r="L1659" s="6" t="s">
        <v>32</v>
      </c>
      <c r="M1659" s="11">
        <v>1</v>
      </c>
      <c r="N1659" s="8">
        <v>35.619999999999997</v>
      </c>
      <c r="O1659" s="9">
        <v>0.1</v>
      </c>
      <c r="P1659" s="8">
        <v>13.55</v>
      </c>
      <c r="Q1659" s="8">
        <v>32.058</v>
      </c>
      <c r="R1659" s="8">
        <v>13.55</v>
      </c>
      <c r="S1659" s="8">
        <v>18.507999999999999</v>
      </c>
      <c r="T1659" s="10">
        <v>0.57732859192713204</v>
      </c>
      <c r="U1659" s="7"/>
      <c r="V1659" s="10"/>
      <c r="W1659" s="11"/>
      <c r="X1659" s="10"/>
    </row>
    <row r="1660" spans="1:24" ht="15.6">
      <c r="A1660" s="4">
        <v>2126</v>
      </c>
      <c r="B1660" s="5">
        <v>46250</v>
      </c>
      <c r="C1660" s="1">
        <f t="shared" si="50"/>
        <v>2026</v>
      </c>
      <c r="D1660" s="1" t="str">
        <f>"Q" &amp;ROUNDUP(MONTH(SalesDataTable[[#This Row],[Order Date]])/3,0)</f>
        <v>Q3</v>
      </c>
      <c r="E1660" s="1">
        <f t="shared" si="51"/>
        <v>8</v>
      </c>
      <c r="F1660" s="1" t="str">
        <f>TEXT(SalesDataTable[[#This Row],[Order Date]],"MMM")</f>
        <v>Aug</v>
      </c>
      <c r="G1660" s="6" t="s">
        <v>23</v>
      </c>
      <c r="H1660" s="6" t="s">
        <v>66</v>
      </c>
      <c r="I1660" s="6" t="s">
        <v>19</v>
      </c>
      <c r="J1660" s="6" t="s">
        <v>33</v>
      </c>
      <c r="K1660" s="6" t="s">
        <v>21</v>
      </c>
      <c r="L1660" s="6" t="s">
        <v>47</v>
      </c>
      <c r="M1660" s="11">
        <v>2</v>
      </c>
      <c r="N1660" s="8">
        <v>104.02</v>
      </c>
      <c r="O1660" s="9">
        <v>0</v>
      </c>
      <c r="P1660" s="8">
        <v>50.26</v>
      </c>
      <c r="Q1660" s="8">
        <v>208.04</v>
      </c>
      <c r="R1660" s="8">
        <v>100.52</v>
      </c>
      <c r="S1660" s="8">
        <v>107.52</v>
      </c>
      <c r="T1660" s="10">
        <v>0.51682368775235532</v>
      </c>
      <c r="U1660" s="7"/>
      <c r="V1660" s="10"/>
      <c r="W1660" s="11"/>
      <c r="X1660" s="10"/>
    </row>
    <row r="1661" spans="1:24" ht="15.6">
      <c r="A1661" s="4">
        <v>2282</v>
      </c>
      <c r="B1661" s="5">
        <v>46250</v>
      </c>
      <c r="C1661" s="1">
        <f t="shared" si="50"/>
        <v>2026</v>
      </c>
      <c r="D1661" s="1" t="str">
        <f>"Q" &amp;ROUNDUP(MONTH(SalesDataTable[[#This Row],[Order Date]])/3,0)</f>
        <v>Q3</v>
      </c>
      <c r="E1661" s="1">
        <f t="shared" si="51"/>
        <v>8</v>
      </c>
      <c r="F1661" s="1" t="str">
        <f>TEXT(SalesDataTable[[#This Row],[Order Date]],"MMM")</f>
        <v>Aug</v>
      </c>
      <c r="G1661" s="6" t="s">
        <v>23</v>
      </c>
      <c r="H1661" s="6" t="s">
        <v>44</v>
      </c>
      <c r="I1661" s="6" t="s">
        <v>25</v>
      </c>
      <c r="J1661" s="6" t="s">
        <v>33</v>
      </c>
      <c r="K1661" s="6" t="s">
        <v>26</v>
      </c>
      <c r="L1661" s="6" t="s">
        <v>27</v>
      </c>
      <c r="M1661" s="11">
        <v>8</v>
      </c>
      <c r="N1661" s="8">
        <v>92.71</v>
      </c>
      <c r="O1661" s="9">
        <v>0.1</v>
      </c>
      <c r="P1661" s="8">
        <v>44.83</v>
      </c>
      <c r="Q1661" s="8">
        <v>667.51199999999994</v>
      </c>
      <c r="R1661" s="8">
        <v>358.64</v>
      </c>
      <c r="S1661" s="8">
        <v>308.87199999999996</v>
      </c>
      <c r="T1661" s="10">
        <v>0.46272126943036229</v>
      </c>
      <c r="U1661" s="7"/>
      <c r="V1661" s="10"/>
      <c r="W1661" s="11"/>
      <c r="X1661" s="10"/>
    </row>
    <row r="1662" spans="1:24" ht="15.6">
      <c r="A1662" s="4">
        <v>2426</v>
      </c>
      <c r="B1662" s="5">
        <v>46250</v>
      </c>
      <c r="C1662" s="1">
        <f t="shared" si="50"/>
        <v>2026</v>
      </c>
      <c r="D1662" s="1" t="str">
        <f>"Q" &amp;ROUNDUP(MONTH(SalesDataTable[[#This Row],[Order Date]])/3,0)</f>
        <v>Q3</v>
      </c>
      <c r="E1662" s="1">
        <f t="shared" si="51"/>
        <v>8</v>
      </c>
      <c r="F1662" s="1" t="str">
        <f>TEXT(SalesDataTable[[#This Row],[Order Date]],"MMM")</f>
        <v>Aug</v>
      </c>
      <c r="G1662" s="6" t="s">
        <v>23</v>
      </c>
      <c r="H1662" s="6" t="s">
        <v>60</v>
      </c>
      <c r="I1662" s="6" t="s">
        <v>19</v>
      </c>
      <c r="J1662" s="6" t="s">
        <v>30</v>
      </c>
      <c r="K1662" s="6" t="s">
        <v>26</v>
      </c>
      <c r="L1662" s="6" t="s">
        <v>27</v>
      </c>
      <c r="M1662" s="11">
        <v>1</v>
      </c>
      <c r="N1662" s="8">
        <v>90.58</v>
      </c>
      <c r="O1662" s="9">
        <v>0</v>
      </c>
      <c r="P1662" s="8">
        <v>44.53</v>
      </c>
      <c r="Q1662" s="8">
        <v>90.58</v>
      </c>
      <c r="R1662" s="8">
        <v>44.53</v>
      </c>
      <c r="S1662" s="8">
        <v>46.05</v>
      </c>
      <c r="T1662" s="10">
        <v>0.50839037315080593</v>
      </c>
      <c r="U1662" s="7"/>
      <c r="V1662" s="10"/>
      <c r="W1662" s="11"/>
      <c r="X1662" s="10"/>
    </row>
    <row r="1663" spans="1:24" ht="15.6">
      <c r="A1663" s="4">
        <v>2534</v>
      </c>
      <c r="B1663" s="5">
        <v>46250</v>
      </c>
      <c r="C1663" s="1">
        <f t="shared" si="50"/>
        <v>2026</v>
      </c>
      <c r="D1663" s="1" t="str">
        <f>"Q" &amp;ROUNDUP(MONTH(SalesDataTable[[#This Row],[Order Date]])/3,0)</f>
        <v>Q3</v>
      </c>
      <c r="E1663" s="1">
        <f t="shared" si="51"/>
        <v>8</v>
      </c>
      <c r="F1663" s="1" t="str">
        <f>TEXT(SalesDataTable[[#This Row],[Order Date]],"MMM")</f>
        <v>Aug</v>
      </c>
      <c r="G1663" s="6" t="s">
        <v>23</v>
      </c>
      <c r="H1663" s="6" t="s">
        <v>66</v>
      </c>
      <c r="I1663" s="6" t="s">
        <v>19</v>
      </c>
      <c r="J1663" s="6" t="s">
        <v>30</v>
      </c>
      <c r="K1663" s="6" t="s">
        <v>40</v>
      </c>
      <c r="L1663" s="6" t="s">
        <v>68</v>
      </c>
      <c r="M1663" s="11">
        <v>1</v>
      </c>
      <c r="N1663" s="8">
        <v>120.22</v>
      </c>
      <c r="O1663" s="9">
        <v>0</v>
      </c>
      <c r="P1663" s="8">
        <v>62.31</v>
      </c>
      <c r="Q1663" s="8">
        <v>120.22</v>
      </c>
      <c r="R1663" s="8">
        <v>62.31</v>
      </c>
      <c r="S1663" s="8">
        <v>57.91</v>
      </c>
      <c r="T1663" s="10">
        <v>0.48170021627017134</v>
      </c>
      <c r="U1663" s="7"/>
      <c r="V1663" s="10"/>
      <c r="W1663" s="11"/>
      <c r="X1663" s="10"/>
    </row>
    <row r="1664" spans="1:24" ht="15.6">
      <c r="A1664" s="4">
        <v>2948</v>
      </c>
      <c r="B1664" s="5">
        <v>46250</v>
      </c>
      <c r="C1664" s="1">
        <f t="shared" si="50"/>
        <v>2026</v>
      </c>
      <c r="D1664" s="1" t="str">
        <f>"Q" &amp;ROUNDUP(MONTH(SalesDataTable[[#This Row],[Order Date]])/3,0)</f>
        <v>Q3</v>
      </c>
      <c r="E1664" s="1">
        <f t="shared" si="51"/>
        <v>8</v>
      </c>
      <c r="F1664" s="1" t="str">
        <f>TEXT(SalesDataTable[[#This Row],[Order Date]],"MMM")</f>
        <v>Aug</v>
      </c>
      <c r="G1664" s="6" t="s">
        <v>28</v>
      </c>
      <c r="H1664" s="6" t="s">
        <v>29</v>
      </c>
      <c r="I1664" s="6" t="s">
        <v>36</v>
      </c>
      <c r="J1664" s="6" t="s">
        <v>30</v>
      </c>
      <c r="K1664" s="6" t="s">
        <v>31</v>
      </c>
      <c r="L1664" s="6" t="s">
        <v>32</v>
      </c>
      <c r="M1664" s="11">
        <v>3</v>
      </c>
      <c r="N1664" s="8">
        <v>36.35</v>
      </c>
      <c r="O1664" s="9">
        <v>0</v>
      </c>
      <c r="P1664" s="8">
        <v>13.42</v>
      </c>
      <c r="Q1664" s="8">
        <v>109.05000000000001</v>
      </c>
      <c r="R1664" s="8">
        <v>40.26</v>
      </c>
      <c r="S1664" s="8">
        <v>68.79000000000002</v>
      </c>
      <c r="T1664" s="10">
        <v>0.63081155433287495</v>
      </c>
      <c r="U1664" s="7"/>
      <c r="V1664" s="10"/>
      <c r="W1664" s="11"/>
      <c r="X1664" s="10"/>
    </row>
    <row r="1665" spans="1:24" ht="15.6">
      <c r="A1665" s="4">
        <v>3141</v>
      </c>
      <c r="B1665" s="5">
        <v>46250</v>
      </c>
      <c r="C1665" s="1">
        <f t="shared" si="50"/>
        <v>2026</v>
      </c>
      <c r="D1665" s="1" t="str">
        <f>"Q" &amp;ROUNDUP(MONTH(SalesDataTable[[#This Row],[Order Date]])/3,0)</f>
        <v>Q3</v>
      </c>
      <c r="E1665" s="1">
        <f t="shared" si="51"/>
        <v>8</v>
      </c>
      <c r="F1665" s="1" t="str">
        <f>TEXT(SalesDataTable[[#This Row],[Order Date]],"MMM")</f>
        <v>Aug</v>
      </c>
      <c r="G1665" s="6" t="s">
        <v>23</v>
      </c>
      <c r="H1665" s="6" t="s">
        <v>60</v>
      </c>
      <c r="I1665" s="6" t="s">
        <v>45</v>
      </c>
      <c r="J1665" s="6" t="s">
        <v>20</v>
      </c>
      <c r="K1665" s="6" t="s">
        <v>40</v>
      </c>
      <c r="L1665" s="6" t="s">
        <v>46</v>
      </c>
      <c r="M1665" s="11">
        <v>2</v>
      </c>
      <c r="N1665" s="8">
        <v>195.28</v>
      </c>
      <c r="O1665" s="9">
        <v>0</v>
      </c>
      <c r="P1665" s="8">
        <v>102.24</v>
      </c>
      <c r="Q1665" s="8">
        <v>390.56</v>
      </c>
      <c r="R1665" s="8">
        <v>204.48</v>
      </c>
      <c r="S1665" s="8">
        <v>186.08</v>
      </c>
      <c r="T1665" s="10">
        <v>0.4764440802949611</v>
      </c>
      <c r="U1665" s="7"/>
      <c r="V1665" s="10"/>
      <c r="W1665" s="11"/>
      <c r="X1665" s="10"/>
    </row>
    <row r="1666" spans="1:24" ht="15.6">
      <c r="A1666" s="4">
        <v>3935</v>
      </c>
      <c r="B1666" s="5">
        <v>46250</v>
      </c>
      <c r="C1666" s="1">
        <f t="shared" si="50"/>
        <v>2026</v>
      </c>
      <c r="D1666" s="1" t="str">
        <f>"Q" &amp;ROUNDUP(MONTH(SalesDataTable[[#This Row],[Order Date]])/3,0)</f>
        <v>Q3</v>
      </c>
      <c r="E1666" s="1">
        <f t="shared" si="51"/>
        <v>8</v>
      </c>
      <c r="F1666" s="1" t="str">
        <f>TEXT(SalesDataTable[[#This Row],[Order Date]],"MMM")</f>
        <v>Aug</v>
      </c>
      <c r="G1666" s="6" t="s">
        <v>28</v>
      </c>
      <c r="H1666" s="6" t="s">
        <v>69</v>
      </c>
      <c r="I1666" s="6" t="s">
        <v>45</v>
      </c>
      <c r="J1666" s="6" t="s">
        <v>20</v>
      </c>
      <c r="K1666" s="6" t="s">
        <v>31</v>
      </c>
      <c r="L1666" s="6" t="s">
        <v>49</v>
      </c>
      <c r="M1666" s="11">
        <v>4</v>
      </c>
      <c r="N1666" s="8">
        <v>46.05</v>
      </c>
      <c r="O1666" s="9">
        <v>0</v>
      </c>
      <c r="P1666" s="8">
        <v>18.75</v>
      </c>
      <c r="Q1666" s="8">
        <v>184.2</v>
      </c>
      <c r="R1666" s="8">
        <v>75</v>
      </c>
      <c r="S1666" s="8">
        <v>109.19999999999999</v>
      </c>
      <c r="T1666" s="10">
        <v>0.5928338762214983</v>
      </c>
      <c r="U1666" s="7"/>
      <c r="V1666" s="10"/>
      <c r="W1666" s="11"/>
      <c r="X1666" s="10"/>
    </row>
    <row r="1667" spans="1:24" ht="15.6">
      <c r="A1667" s="4">
        <v>4636</v>
      </c>
      <c r="B1667" s="5">
        <v>46250</v>
      </c>
      <c r="C1667" s="1">
        <f t="shared" ref="C1667:C1730" si="52">YEAR(B1667)</f>
        <v>2026</v>
      </c>
      <c r="D1667" s="1" t="str">
        <f>"Q" &amp;ROUNDUP(MONTH(SalesDataTable[[#This Row],[Order Date]])/3,0)</f>
        <v>Q3</v>
      </c>
      <c r="E1667" s="1">
        <f t="shared" ref="E1667:E1730" si="53">MONTH(B1667)</f>
        <v>8</v>
      </c>
      <c r="F1667" s="1" t="str">
        <f>TEXT(SalesDataTable[[#This Row],[Order Date]],"MMM")</f>
        <v>Aug</v>
      </c>
      <c r="G1667" s="6" t="s">
        <v>17</v>
      </c>
      <c r="H1667" s="6" t="s">
        <v>18</v>
      </c>
      <c r="I1667" s="6" t="s">
        <v>36</v>
      </c>
      <c r="J1667" s="6" t="s">
        <v>20</v>
      </c>
      <c r="K1667" s="6" t="s">
        <v>40</v>
      </c>
      <c r="L1667" s="6" t="s">
        <v>57</v>
      </c>
      <c r="M1667" s="11">
        <v>1</v>
      </c>
      <c r="N1667" s="8">
        <v>81.040000000000006</v>
      </c>
      <c r="O1667" s="9">
        <v>0.1</v>
      </c>
      <c r="P1667" s="8">
        <v>39.29</v>
      </c>
      <c r="Q1667" s="8">
        <v>72.936000000000007</v>
      </c>
      <c r="R1667" s="8">
        <v>39.29</v>
      </c>
      <c r="S1667" s="8">
        <v>33.646000000000008</v>
      </c>
      <c r="T1667" s="10">
        <v>0.46130854447735009</v>
      </c>
      <c r="U1667" s="7"/>
      <c r="V1667" s="10"/>
      <c r="W1667" s="11"/>
      <c r="X1667" s="10"/>
    </row>
    <row r="1668" spans="1:24" ht="15.6">
      <c r="A1668" s="4">
        <v>4895</v>
      </c>
      <c r="B1668" s="5">
        <v>46250</v>
      </c>
      <c r="C1668" s="1">
        <f t="shared" si="52"/>
        <v>2026</v>
      </c>
      <c r="D1668" s="1" t="str">
        <f>"Q" &amp;ROUNDUP(MONTH(SalesDataTable[[#This Row],[Order Date]])/3,0)</f>
        <v>Q3</v>
      </c>
      <c r="E1668" s="1">
        <f t="shared" si="53"/>
        <v>8</v>
      </c>
      <c r="F1668" s="1" t="str">
        <f>TEXT(SalesDataTable[[#This Row],[Order Date]],"MMM")</f>
        <v>Aug</v>
      </c>
      <c r="G1668" s="6" t="s">
        <v>17</v>
      </c>
      <c r="H1668" s="6" t="s">
        <v>67</v>
      </c>
      <c r="I1668" s="6" t="s">
        <v>36</v>
      </c>
      <c r="J1668" s="6" t="s">
        <v>33</v>
      </c>
      <c r="K1668" s="6" t="s">
        <v>40</v>
      </c>
      <c r="L1668" s="6" t="s">
        <v>46</v>
      </c>
      <c r="M1668" s="11">
        <v>1</v>
      </c>
      <c r="N1668" s="8">
        <v>191.12</v>
      </c>
      <c r="O1668" s="9">
        <v>0.05</v>
      </c>
      <c r="P1668" s="8">
        <v>106.14</v>
      </c>
      <c r="Q1668" s="8">
        <v>181.56399999999999</v>
      </c>
      <c r="R1668" s="8">
        <v>106.14</v>
      </c>
      <c r="S1668" s="8">
        <v>75.423999999999992</v>
      </c>
      <c r="T1668" s="10">
        <v>0.41541274702033443</v>
      </c>
      <c r="U1668" s="7"/>
      <c r="V1668" s="10"/>
      <c r="W1668" s="11"/>
      <c r="X1668" s="10"/>
    </row>
    <row r="1669" spans="1:24" ht="15.6">
      <c r="A1669" s="4">
        <v>5029</v>
      </c>
      <c r="B1669" s="5">
        <v>46250</v>
      </c>
      <c r="C1669" s="1">
        <f t="shared" si="52"/>
        <v>2026</v>
      </c>
      <c r="D1669" s="1" t="str">
        <f>"Q" &amp;ROUNDUP(MONTH(SalesDataTable[[#This Row],[Order Date]])/3,0)</f>
        <v>Q3</v>
      </c>
      <c r="E1669" s="1">
        <f t="shared" si="53"/>
        <v>8</v>
      </c>
      <c r="F1669" s="1" t="str">
        <f>TEXT(SalesDataTable[[#This Row],[Order Date]],"MMM")</f>
        <v>Aug</v>
      </c>
      <c r="G1669" s="6" t="s">
        <v>17</v>
      </c>
      <c r="H1669" s="6" t="s">
        <v>67</v>
      </c>
      <c r="I1669" s="6" t="s">
        <v>19</v>
      </c>
      <c r="J1669" s="6" t="s">
        <v>30</v>
      </c>
      <c r="K1669" s="6" t="s">
        <v>26</v>
      </c>
      <c r="L1669" s="6" t="s">
        <v>54</v>
      </c>
      <c r="M1669" s="11">
        <v>1</v>
      </c>
      <c r="N1669" s="8">
        <v>156.19</v>
      </c>
      <c r="O1669" s="9">
        <v>0</v>
      </c>
      <c r="P1669" s="8">
        <v>79.239999999999995</v>
      </c>
      <c r="Q1669" s="8">
        <v>156.19</v>
      </c>
      <c r="R1669" s="8">
        <v>79.239999999999995</v>
      </c>
      <c r="S1669" s="8">
        <v>76.95</v>
      </c>
      <c r="T1669" s="10">
        <v>0.49266918496702738</v>
      </c>
      <c r="U1669" s="7"/>
      <c r="V1669" s="10"/>
      <c r="W1669" s="11"/>
      <c r="X1669" s="10"/>
    </row>
    <row r="1670" spans="1:24" ht="15.6">
      <c r="A1670" s="4">
        <v>1965</v>
      </c>
      <c r="B1670" s="5">
        <v>46251</v>
      </c>
      <c r="C1670" s="1">
        <f t="shared" si="52"/>
        <v>2026</v>
      </c>
      <c r="D1670" s="1" t="str">
        <f>"Q" &amp;ROUNDUP(MONTH(SalesDataTable[[#This Row],[Order Date]])/3,0)</f>
        <v>Q3</v>
      </c>
      <c r="E1670" s="1">
        <f t="shared" si="53"/>
        <v>8</v>
      </c>
      <c r="F1670" s="1" t="str">
        <f>TEXT(SalesDataTable[[#This Row],[Order Date]],"MMM")</f>
        <v>Aug</v>
      </c>
      <c r="G1670" s="6" t="s">
        <v>23</v>
      </c>
      <c r="H1670" s="6" t="s">
        <v>58</v>
      </c>
      <c r="I1670" s="6" t="s">
        <v>19</v>
      </c>
      <c r="J1670" s="6" t="s">
        <v>20</v>
      </c>
      <c r="K1670" s="6" t="s">
        <v>31</v>
      </c>
      <c r="L1670" s="6" t="s">
        <v>32</v>
      </c>
      <c r="M1670" s="11">
        <v>4</v>
      </c>
      <c r="N1670" s="8">
        <v>36.93</v>
      </c>
      <c r="O1670" s="9">
        <v>0</v>
      </c>
      <c r="P1670" s="8">
        <v>13.36</v>
      </c>
      <c r="Q1670" s="8">
        <v>147.72</v>
      </c>
      <c r="R1670" s="8">
        <v>53.44</v>
      </c>
      <c r="S1670" s="8">
        <v>94.28</v>
      </c>
      <c r="T1670" s="10">
        <v>0.63823449769834828</v>
      </c>
      <c r="U1670" s="7"/>
      <c r="V1670" s="10"/>
      <c r="W1670" s="11"/>
      <c r="X1670" s="10"/>
    </row>
    <row r="1671" spans="1:24" ht="15.6">
      <c r="A1671" s="4">
        <v>3647</v>
      </c>
      <c r="B1671" s="5">
        <v>46251</v>
      </c>
      <c r="C1671" s="1">
        <f t="shared" si="52"/>
        <v>2026</v>
      </c>
      <c r="D1671" s="1" t="str">
        <f>"Q" &amp;ROUNDUP(MONTH(SalesDataTable[[#This Row],[Order Date]])/3,0)</f>
        <v>Q3</v>
      </c>
      <c r="E1671" s="1">
        <f t="shared" si="53"/>
        <v>8</v>
      </c>
      <c r="F1671" s="1" t="str">
        <f>TEXT(SalesDataTable[[#This Row],[Order Date]],"MMM")</f>
        <v>Aug</v>
      </c>
      <c r="G1671" s="6" t="s">
        <v>23</v>
      </c>
      <c r="H1671" s="6" t="s">
        <v>60</v>
      </c>
      <c r="I1671" s="6" t="s">
        <v>36</v>
      </c>
      <c r="J1671" s="6" t="s">
        <v>20</v>
      </c>
      <c r="K1671" s="6" t="s">
        <v>21</v>
      </c>
      <c r="L1671" s="6" t="s">
        <v>47</v>
      </c>
      <c r="M1671" s="11">
        <v>3</v>
      </c>
      <c r="N1671" s="8">
        <v>104.96</v>
      </c>
      <c r="O1671" s="9">
        <v>0.05</v>
      </c>
      <c r="P1671" s="8">
        <v>51.66</v>
      </c>
      <c r="Q1671" s="8">
        <v>299.13599999999997</v>
      </c>
      <c r="R1671" s="8">
        <v>154.97999999999999</v>
      </c>
      <c r="S1671" s="8">
        <v>144.15599999999998</v>
      </c>
      <c r="T1671" s="10">
        <v>0.48190789473684209</v>
      </c>
      <c r="U1671" s="7"/>
      <c r="V1671" s="10"/>
      <c r="W1671" s="11"/>
      <c r="X1671" s="10"/>
    </row>
    <row r="1672" spans="1:24" ht="15.6">
      <c r="A1672" s="4">
        <v>3918</v>
      </c>
      <c r="B1672" s="5">
        <v>46251</v>
      </c>
      <c r="C1672" s="1">
        <f t="shared" si="52"/>
        <v>2026</v>
      </c>
      <c r="D1672" s="1" t="str">
        <f>"Q" &amp;ROUNDUP(MONTH(SalesDataTable[[#This Row],[Order Date]])/3,0)</f>
        <v>Q3</v>
      </c>
      <c r="E1672" s="1">
        <f t="shared" si="53"/>
        <v>8</v>
      </c>
      <c r="F1672" s="1" t="str">
        <f>TEXT(SalesDataTable[[#This Row],[Order Date]],"MMM")</f>
        <v>Aug</v>
      </c>
      <c r="G1672" s="6" t="s">
        <v>23</v>
      </c>
      <c r="H1672" s="6" t="s">
        <v>24</v>
      </c>
      <c r="I1672" s="6" t="s">
        <v>45</v>
      </c>
      <c r="J1672" s="6" t="s">
        <v>30</v>
      </c>
      <c r="K1672" s="6" t="s">
        <v>31</v>
      </c>
      <c r="L1672" s="6" t="s">
        <v>65</v>
      </c>
      <c r="M1672" s="11">
        <v>3</v>
      </c>
      <c r="N1672" s="8">
        <v>168.51</v>
      </c>
      <c r="O1672" s="9">
        <v>0</v>
      </c>
      <c r="P1672" s="8">
        <v>85.34</v>
      </c>
      <c r="Q1672" s="8">
        <v>505.53</v>
      </c>
      <c r="R1672" s="8">
        <v>256.02</v>
      </c>
      <c r="S1672" s="8">
        <v>249.51</v>
      </c>
      <c r="T1672" s="10">
        <v>0.49356121298439265</v>
      </c>
      <c r="U1672" s="7"/>
      <c r="V1672" s="10"/>
      <c r="W1672" s="11"/>
      <c r="X1672" s="10"/>
    </row>
    <row r="1673" spans="1:24" ht="15.6">
      <c r="A1673" s="4">
        <v>4256</v>
      </c>
      <c r="B1673" s="5">
        <v>46251</v>
      </c>
      <c r="C1673" s="1">
        <f t="shared" si="52"/>
        <v>2026</v>
      </c>
      <c r="D1673" s="1" t="str">
        <f>"Q" &amp;ROUNDUP(MONTH(SalesDataTable[[#This Row],[Order Date]])/3,0)</f>
        <v>Q3</v>
      </c>
      <c r="E1673" s="1">
        <f t="shared" si="53"/>
        <v>8</v>
      </c>
      <c r="F1673" s="1" t="str">
        <f>TEXT(SalesDataTable[[#This Row],[Order Date]],"MMM")</f>
        <v>Aug</v>
      </c>
      <c r="G1673" s="6" t="s">
        <v>23</v>
      </c>
      <c r="H1673" s="6" t="s">
        <v>60</v>
      </c>
      <c r="I1673" s="6" t="s">
        <v>36</v>
      </c>
      <c r="J1673" s="6" t="s">
        <v>30</v>
      </c>
      <c r="K1673" s="6" t="s">
        <v>31</v>
      </c>
      <c r="L1673" s="6" t="s">
        <v>49</v>
      </c>
      <c r="M1673" s="11">
        <v>1</v>
      </c>
      <c r="N1673" s="8">
        <v>46.44</v>
      </c>
      <c r="O1673" s="9">
        <v>0.05</v>
      </c>
      <c r="P1673" s="8">
        <v>18.59</v>
      </c>
      <c r="Q1673" s="8">
        <v>44.117999999999995</v>
      </c>
      <c r="R1673" s="8">
        <v>18.59</v>
      </c>
      <c r="S1673" s="8">
        <v>25.527999999999995</v>
      </c>
      <c r="T1673" s="10">
        <v>0.57863003762636556</v>
      </c>
      <c r="U1673" s="7"/>
      <c r="V1673" s="10"/>
      <c r="W1673" s="11"/>
      <c r="X1673" s="10"/>
    </row>
    <row r="1674" spans="1:24" ht="15.6">
      <c r="A1674" s="4">
        <v>5087</v>
      </c>
      <c r="B1674" s="5">
        <v>46251</v>
      </c>
      <c r="C1674" s="1">
        <f t="shared" si="52"/>
        <v>2026</v>
      </c>
      <c r="D1674" s="1" t="str">
        <f>"Q" &amp;ROUNDUP(MONTH(SalesDataTable[[#This Row],[Order Date]])/3,0)</f>
        <v>Q3</v>
      </c>
      <c r="E1674" s="1">
        <f t="shared" si="53"/>
        <v>8</v>
      </c>
      <c r="F1674" s="1" t="str">
        <f>TEXT(SalesDataTable[[#This Row],[Order Date]],"MMM")</f>
        <v>Aug</v>
      </c>
      <c r="G1674" s="6" t="s">
        <v>17</v>
      </c>
      <c r="H1674" s="6" t="s">
        <v>18</v>
      </c>
      <c r="I1674" s="6" t="s">
        <v>19</v>
      </c>
      <c r="J1674" s="6" t="s">
        <v>30</v>
      </c>
      <c r="K1674" s="6" t="s">
        <v>26</v>
      </c>
      <c r="L1674" s="6" t="s">
        <v>63</v>
      </c>
      <c r="M1674" s="11">
        <v>1</v>
      </c>
      <c r="N1674" s="8">
        <v>69.900000000000006</v>
      </c>
      <c r="O1674" s="9">
        <v>0.1</v>
      </c>
      <c r="P1674" s="8">
        <v>31.43</v>
      </c>
      <c r="Q1674" s="8">
        <v>62.910000000000004</v>
      </c>
      <c r="R1674" s="8">
        <v>31.43</v>
      </c>
      <c r="S1674" s="8">
        <v>31.480000000000004</v>
      </c>
      <c r="T1674" s="10">
        <v>0.50039739310125575</v>
      </c>
      <c r="U1674" s="7"/>
      <c r="V1674" s="10"/>
      <c r="W1674" s="11"/>
      <c r="X1674" s="10"/>
    </row>
    <row r="1675" spans="1:24" ht="15.6">
      <c r="A1675" s="4">
        <v>1921</v>
      </c>
      <c r="B1675" s="5">
        <v>46252</v>
      </c>
      <c r="C1675" s="1">
        <f t="shared" si="52"/>
        <v>2026</v>
      </c>
      <c r="D1675" s="1" t="str">
        <f>"Q" &amp;ROUNDUP(MONTH(SalesDataTable[[#This Row],[Order Date]])/3,0)</f>
        <v>Q3</v>
      </c>
      <c r="E1675" s="1">
        <f t="shared" si="53"/>
        <v>8</v>
      </c>
      <c r="F1675" s="1" t="str">
        <f>TEXT(SalesDataTable[[#This Row],[Order Date]],"MMM")</f>
        <v>Aug</v>
      </c>
      <c r="G1675" s="6" t="s">
        <v>37</v>
      </c>
      <c r="H1675" s="6" t="s">
        <v>64</v>
      </c>
      <c r="I1675" s="6" t="s">
        <v>19</v>
      </c>
      <c r="J1675" s="6" t="s">
        <v>30</v>
      </c>
      <c r="K1675" s="6" t="s">
        <v>21</v>
      </c>
      <c r="L1675" s="6" t="s">
        <v>43</v>
      </c>
      <c r="M1675" s="11">
        <v>2</v>
      </c>
      <c r="N1675" s="8">
        <v>39.83</v>
      </c>
      <c r="O1675" s="9">
        <v>0</v>
      </c>
      <c r="P1675" s="8">
        <v>17.18</v>
      </c>
      <c r="Q1675" s="8">
        <v>79.66</v>
      </c>
      <c r="R1675" s="8">
        <v>34.36</v>
      </c>
      <c r="S1675" s="8">
        <v>45.3</v>
      </c>
      <c r="T1675" s="10">
        <v>0.56866683404468987</v>
      </c>
      <c r="U1675" s="7"/>
      <c r="V1675" s="10"/>
      <c r="W1675" s="11"/>
      <c r="X1675" s="10"/>
    </row>
    <row r="1676" spans="1:24" ht="15.6">
      <c r="A1676" s="4">
        <v>1966</v>
      </c>
      <c r="B1676" s="5">
        <v>46252</v>
      </c>
      <c r="C1676" s="1">
        <f t="shared" si="52"/>
        <v>2026</v>
      </c>
      <c r="D1676" s="1" t="str">
        <f>"Q" &amp;ROUNDUP(MONTH(SalesDataTable[[#This Row],[Order Date]])/3,0)</f>
        <v>Q3</v>
      </c>
      <c r="E1676" s="1">
        <f t="shared" si="53"/>
        <v>8</v>
      </c>
      <c r="F1676" s="1" t="str">
        <f>TEXT(SalesDataTable[[#This Row],[Order Date]],"MMM")</f>
        <v>Aug</v>
      </c>
      <c r="G1676" s="6" t="s">
        <v>17</v>
      </c>
      <c r="H1676" s="6" t="s">
        <v>53</v>
      </c>
      <c r="I1676" s="6" t="s">
        <v>19</v>
      </c>
      <c r="J1676" s="6" t="s">
        <v>30</v>
      </c>
      <c r="K1676" s="6" t="s">
        <v>31</v>
      </c>
      <c r="L1676" s="6" t="s">
        <v>32</v>
      </c>
      <c r="M1676" s="11">
        <v>2</v>
      </c>
      <c r="N1676" s="8">
        <v>36.020000000000003</v>
      </c>
      <c r="O1676" s="9">
        <v>0</v>
      </c>
      <c r="P1676" s="8">
        <v>13.87</v>
      </c>
      <c r="Q1676" s="8">
        <v>72.040000000000006</v>
      </c>
      <c r="R1676" s="8">
        <v>27.74</v>
      </c>
      <c r="S1676" s="8">
        <v>44.300000000000011</v>
      </c>
      <c r="T1676" s="10">
        <v>0.61493614658523055</v>
      </c>
      <c r="U1676" s="7"/>
      <c r="V1676" s="10"/>
      <c r="W1676" s="11"/>
      <c r="X1676" s="10"/>
    </row>
    <row r="1677" spans="1:24" ht="15.6">
      <c r="A1677" s="4">
        <v>2431</v>
      </c>
      <c r="B1677" s="5">
        <v>46252</v>
      </c>
      <c r="C1677" s="1">
        <f t="shared" si="52"/>
        <v>2026</v>
      </c>
      <c r="D1677" s="1" t="str">
        <f>"Q" &amp;ROUNDUP(MONTH(SalesDataTable[[#This Row],[Order Date]])/3,0)</f>
        <v>Q3</v>
      </c>
      <c r="E1677" s="1">
        <f t="shared" si="53"/>
        <v>8</v>
      </c>
      <c r="F1677" s="1" t="str">
        <f>TEXT(SalesDataTable[[#This Row],[Order Date]],"MMM")</f>
        <v>Aug</v>
      </c>
      <c r="G1677" s="6" t="s">
        <v>17</v>
      </c>
      <c r="H1677" s="6" t="s">
        <v>67</v>
      </c>
      <c r="I1677" s="6" t="s">
        <v>45</v>
      </c>
      <c r="J1677" s="6" t="s">
        <v>33</v>
      </c>
      <c r="K1677" s="6" t="s">
        <v>51</v>
      </c>
      <c r="L1677" s="6" t="s">
        <v>55</v>
      </c>
      <c r="M1677" s="11">
        <v>3</v>
      </c>
      <c r="N1677" s="8">
        <v>125.31</v>
      </c>
      <c r="O1677" s="9">
        <v>0</v>
      </c>
      <c r="P1677" s="8">
        <v>67.64</v>
      </c>
      <c r="Q1677" s="8">
        <v>375.93</v>
      </c>
      <c r="R1677" s="8">
        <v>202.92000000000002</v>
      </c>
      <c r="S1677" s="8">
        <v>173.01</v>
      </c>
      <c r="T1677" s="10">
        <v>0.46021865772883247</v>
      </c>
      <c r="U1677" s="7"/>
      <c r="V1677" s="10"/>
      <c r="W1677" s="11"/>
      <c r="X1677" s="10"/>
    </row>
    <row r="1678" spans="1:24" ht="15.6">
      <c r="A1678" s="4">
        <v>3676</v>
      </c>
      <c r="B1678" s="5">
        <v>46252</v>
      </c>
      <c r="C1678" s="1">
        <f t="shared" si="52"/>
        <v>2026</v>
      </c>
      <c r="D1678" s="1" t="str">
        <f>"Q" &amp;ROUNDUP(MONTH(SalesDataTable[[#This Row],[Order Date]])/3,0)</f>
        <v>Q3</v>
      </c>
      <c r="E1678" s="1">
        <f t="shared" si="53"/>
        <v>8</v>
      </c>
      <c r="F1678" s="1" t="str">
        <f>TEXT(SalesDataTable[[#This Row],[Order Date]],"MMM")</f>
        <v>Aug</v>
      </c>
      <c r="G1678" s="6" t="s">
        <v>23</v>
      </c>
      <c r="H1678" s="6" t="s">
        <v>60</v>
      </c>
      <c r="I1678" s="6" t="s">
        <v>19</v>
      </c>
      <c r="J1678" s="6" t="s">
        <v>20</v>
      </c>
      <c r="K1678" s="6" t="s">
        <v>26</v>
      </c>
      <c r="L1678" s="6" t="s">
        <v>27</v>
      </c>
      <c r="M1678" s="11">
        <v>3</v>
      </c>
      <c r="N1678" s="8">
        <v>92.5</v>
      </c>
      <c r="O1678" s="9">
        <v>0.1</v>
      </c>
      <c r="P1678" s="8">
        <v>46.38</v>
      </c>
      <c r="Q1678" s="8">
        <v>249.75</v>
      </c>
      <c r="R1678" s="8">
        <v>139.14000000000001</v>
      </c>
      <c r="S1678" s="8">
        <v>110.60999999999999</v>
      </c>
      <c r="T1678" s="10">
        <v>0.4428828828828828</v>
      </c>
      <c r="U1678" s="7"/>
      <c r="V1678" s="10"/>
      <c r="W1678" s="11"/>
      <c r="X1678" s="10"/>
    </row>
    <row r="1679" spans="1:24" ht="15.6">
      <c r="A1679" s="4">
        <v>3972</v>
      </c>
      <c r="B1679" s="5">
        <v>46252</v>
      </c>
      <c r="C1679" s="1">
        <f t="shared" si="52"/>
        <v>2026</v>
      </c>
      <c r="D1679" s="1" t="str">
        <f>"Q" &amp;ROUNDUP(MONTH(SalesDataTable[[#This Row],[Order Date]])/3,0)</f>
        <v>Q3</v>
      </c>
      <c r="E1679" s="1">
        <f t="shared" si="53"/>
        <v>8</v>
      </c>
      <c r="F1679" s="1" t="str">
        <f>TEXT(SalesDataTable[[#This Row],[Order Date]],"MMM")</f>
        <v>Aug</v>
      </c>
      <c r="G1679" s="6" t="s">
        <v>23</v>
      </c>
      <c r="H1679" s="6" t="s">
        <v>24</v>
      </c>
      <c r="I1679" s="6" t="s">
        <v>25</v>
      </c>
      <c r="J1679" s="6" t="s">
        <v>33</v>
      </c>
      <c r="K1679" s="6" t="s">
        <v>21</v>
      </c>
      <c r="L1679" s="6" t="s">
        <v>47</v>
      </c>
      <c r="M1679" s="11">
        <v>5</v>
      </c>
      <c r="N1679" s="8">
        <v>100.48</v>
      </c>
      <c r="O1679" s="9">
        <v>0.1</v>
      </c>
      <c r="P1679" s="8">
        <v>49.67</v>
      </c>
      <c r="Q1679" s="8">
        <v>452.16</v>
      </c>
      <c r="R1679" s="8">
        <v>248.35000000000002</v>
      </c>
      <c r="S1679" s="8">
        <v>203.81</v>
      </c>
      <c r="T1679" s="10">
        <v>0.45074752300070769</v>
      </c>
      <c r="U1679" s="7"/>
      <c r="V1679" s="10"/>
      <c r="W1679" s="11"/>
      <c r="X1679" s="10"/>
    </row>
    <row r="1680" spans="1:24" ht="15.6">
      <c r="A1680" s="4">
        <v>4056</v>
      </c>
      <c r="B1680" s="5">
        <v>46252</v>
      </c>
      <c r="C1680" s="1">
        <f t="shared" si="52"/>
        <v>2026</v>
      </c>
      <c r="D1680" s="1" t="str">
        <f>"Q" &amp;ROUNDUP(MONTH(SalesDataTable[[#This Row],[Order Date]])/3,0)</f>
        <v>Q3</v>
      </c>
      <c r="E1680" s="1">
        <f t="shared" si="53"/>
        <v>8</v>
      </c>
      <c r="F1680" s="1" t="str">
        <f>TEXT(SalesDataTable[[#This Row],[Order Date]],"MMM")</f>
        <v>Aug</v>
      </c>
      <c r="G1680" s="6" t="s">
        <v>17</v>
      </c>
      <c r="H1680" s="6" t="s">
        <v>67</v>
      </c>
      <c r="I1680" s="6" t="s">
        <v>45</v>
      </c>
      <c r="J1680" s="6" t="s">
        <v>30</v>
      </c>
      <c r="K1680" s="6" t="s">
        <v>40</v>
      </c>
      <c r="L1680" s="6" t="s">
        <v>57</v>
      </c>
      <c r="M1680" s="11">
        <v>2</v>
      </c>
      <c r="N1680" s="8">
        <v>79.78</v>
      </c>
      <c r="O1680" s="9">
        <v>0</v>
      </c>
      <c r="P1680" s="8">
        <v>38.770000000000003</v>
      </c>
      <c r="Q1680" s="8">
        <v>159.56</v>
      </c>
      <c r="R1680" s="8">
        <v>77.540000000000006</v>
      </c>
      <c r="S1680" s="8">
        <v>82.02</v>
      </c>
      <c r="T1680" s="10">
        <v>0.51403860616695907</v>
      </c>
      <c r="U1680" s="7"/>
      <c r="V1680" s="10"/>
      <c r="W1680" s="11"/>
      <c r="X1680" s="10"/>
    </row>
    <row r="1681" spans="1:24" ht="15.6">
      <c r="A1681" s="4">
        <v>4471</v>
      </c>
      <c r="B1681" s="5">
        <v>46252</v>
      </c>
      <c r="C1681" s="1">
        <f t="shared" si="52"/>
        <v>2026</v>
      </c>
      <c r="D1681" s="1" t="str">
        <f>"Q" &amp;ROUNDUP(MONTH(SalesDataTable[[#This Row],[Order Date]])/3,0)</f>
        <v>Q3</v>
      </c>
      <c r="E1681" s="1">
        <f t="shared" si="53"/>
        <v>8</v>
      </c>
      <c r="F1681" s="1" t="str">
        <f>TEXT(SalesDataTable[[#This Row],[Order Date]],"MMM")</f>
        <v>Aug</v>
      </c>
      <c r="G1681" s="6" t="s">
        <v>28</v>
      </c>
      <c r="H1681" s="6" t="s">
        <v>56</v>
      </c>
      <c r="I1681" s="6" t="s">
        <v>25</v>
      </c>
      <c r="J1681" s="6" t="s">
        <v>33</v>
      </c>
      <c r="K1681" s="6" t="s">
        <v>26</v>
      </c>
      <c r="L1681" s="6" t="s">
        <v>34</v>
      </c>
      <c r="M1681" s="11">
        <v>4</v>
      </c>
      <c r="N1681" s="8">
        <v>144.44</v>
      </c>
      <c r="O1681" s="9">
        <v>0.1</v>
      </c>
      <c r="P1681" s="8">
        <v>77.66</v>
      </c>
      <c r="Q1681" s="8">
        <v>519.98400000000004</v>
      </c>
      <c r="R1681" s="8">
        <v>310.64</v>
      </c>
      <c r="S1681" s="8">
        <v>209.34400000000005</v>
      </c>
      <c r="T1681" s="10">
        <v>0.4025970029847073</v>
      </c>
      <c r="U1681" s="7"/>
      <c r="V1681" s="10"/>
      <c r="W1681" s="11"/>
      <c r="X1681" s="10"/>
    </row>
    <row r="1682" spans="1:24" ht="15.6">
      <c r="A1682" s="4">
        <v>1054</v>
      </c>
      <c r="B1682" s="5">
        <v>46253</v>
      </c>
      <c r="C1682" s="1">
        <f t="shared" si="52"/>
        <v>2026</v>
      </c>
      <c r="D1682" s="1" t="str">
        <f>"Q" &amp;ROUNDUP(MONTH(SalesDataTable[[#This Row],[Order Date]])/3,0)</f>
        <v>Q3</v>
      </c>
      <c r="E1682" s="1">
        <f t="shared" si="53"/>
        <v>8</v>
      </c>
      <c r="F1682" s="1" t="str">
        <f>TEXT(SalesDataTable[[#This Row],[Order Date]],"MMM")</f>
        <v>Aug</v>
      </c>
      <c r="G1682" s="6" t="s">
        <v>23</v>
      </c>
      <c r="H1682" s="6" t="s">
        <v>24</v>
      </c>
      <c r="I1682" s="6" t="s">
        <v>19</v>
      </c>
      <c r="J1682" s="6" t="s">
        <v>20</v>
      </c>
      <c r="K1682" s="6" t="s">
        <v>26</v>
      </c>
      <c r="L1682" s="6" t="s">
        <v>54</v>
      </c>
      <c r="M1682" s="11">
        <v>3</v>
      </c>
      <c r="N1682" s="8">
        <v>157.41999999999999</v>
      </c>
      <c r="O1682" s="9">
        <v>0</v>
      </c>
      <c r="P1682" s="8">
        <v>77.989999999999995</v>
      </c>
      <c r="Q1682" s="8">
        <v>472.26</v>
      </c>
      <c r="R1682" s="8">
        <v>233.96999999999997</v>
      </c>
      <c r="S1682" s="8">
        <v>238.29000000000002</v>
      </c>
      <c r="T1682" s="10">
        <v>0.5045737517469191</v>
      </c>
      <c r="U1682" s="7"/>
      <c r="V1682" s="10"/>
      <c r="W1682" s="11"/>
      <c r="X1682" s="10"/>
    </row>
    <row r="1683" spans="1:24" ht="15.6">
      <c r="A1683" s="4">
        <v>1854</v>
      </c>
      <c r="B1683" s="5">
        <v>46253</v>
      </c>
      <c r="C1683" s="1">
        <f t="shared" si="52"/>
        <v>2026</v>
      </c>
      <c r="D1683" s="1" t="str">
        <f>"Q" &amp;ROUNDUP(MONTH(SalesDataTable[[#This Row],[Order Date]])/3,0)</f>
        <v>Q3</v>
      </c>
      <c r="E1683" s="1">
        <f t="shared" si="53"/>
        <v>8</v>
      </c>
      <c r="F1683" s="1" t="str">
        <f>TEXT(SalesDataTable[[#This Row],[Order Date]],"MMM")</f>
        <v>Aug</v>
      </c>
      <c r="G1683" s="6" t="s">
        <v>23</v>
      </c>
      <c r="H1683" s="6" t="s">
        <v>66</v>
      </c>
      <c r="I1683" s="6" t="s">
        <v>45</v>
      </c>
      <c r="J1683" s="6" t="s">
        <v>33</v>
      </c>
      <c r="K1683" s="6" t="s">
        <v>26</v>
      </c>
      <c r="L1683" s="6" t="s">
        <v>27</v>
      </c>
      <c r="M1683" s="11">
        <v>1</v>
      </c>
      <c r="N1683" s="8">
        <v>90.37</v>
      </c>
      <c r="O1683" s="9">
        <v>0.05</v>
      </c>
      <c r="P1683" s="8">
        <v>45.89</v>
      </c>
      <c r="Q1683" s="8">
        <v>85.851500000000001</v>
      </c>
      <c r="R1683" s="8">
        <v>45.89</v>
      </c>
      <c r="S1683" s="8">
        <v>39.961500000000001</v>
      </c>
      <c r="T1683" s="10">
        <v>0.46547235633623174</v>
      </c>
      <c r="U1683" s="7"/>
      <c r="V1683" s="10"/>
      <c r="W1683" s="11"/>
      <c r="X1683" s="10"/>
    </row>
    <row r="1684" spans="1:24" ht="15.6">
      <c r="A1684" s="4">
        <v>2140</v>
      </c>
      <c r="B1684" s="5">
        <v>46253</v>
      </c>
      <c r="C1684" s="1">
        <f t="shared" si="52"/>
        <v>2026</v>
      </c>
      <c r="D1684" s="1" t="str">
        <f>"Q" &amp;ROUNDUP(MONTH(SalesDataTable[[#This Row],[Order Date]])/3,0)</f>
        <v>Q3</v>
      </c>
      <c r="E1684" s="1">
        <f t="shared" si="53"/>
        <v>8</v>
      </c>
      <c r="F1684" s="1" t="str">
        <f>TEXT(SalesDataTable[[#This Row],[Order Date]],"MMM")</f>
        <v>Aug</v>
      </c>
      <c r="G1684" s="6" t="s">
        <v>23</v>
      </c>
      <c r="H1684" s="6" t="s">
        <v>44</v>
      </c>
      <c r="I1684" s="6" t="s">
        <v>25</v>
      </c>
      <c r="J1684" s="6" t="s">
        <v>33</v>
      </c>
      <c r="K1684" s="6" t="s">
        <v>21</v>
      </c>
      <c r="L1684" s="6" t="s">
        <v>47</v>
      </c>
      <c r="M1684" s="11">
        <v>15</v>
      </c>
      <c r="N1684" s="8">
        <v>104.79</v>
      </c>
      <c r="O1684" s="9">
        <v>0.15</v>
      </c>
      <c r="P1684" s="8">
        <v>49.67</v>
      </c>
      <c r="Q1684" s="8">
        <v>1336.0725</v>
      </c>
      <c r="R1684" s="8">
        <v>745.05000000000007</v>
      </c>
      <c r="S1684" s="8">
        <v>591.02249999999992</v>
      </c>
      <c r="T1684" s="10">
        <v>0.44235810556687599</v>
      </c>
      <c r="U1684" s="7"/>
      <c r="V1684" s="10"/>
      <c r="W1684" s="11"/>
      <c r="X1684" s="10"/>
    </row>
    <row r="1685" spans="1:24" ht="15.6">
      <c r="A1685" s="4">
        <v>2328</v>
      </c>
      <c r="B1685" s="5">
        <v>46253</v>
      </c>
      <c r="C1685" s="1">
        <f t="shared" si="52"/>
        <v>2026</v>
      </c>
      <c r="D1685" s="1" t="str">
        <f>"Q" &amp;ROUNDUP(MONTH(SalesDataTable[[#This Row],[Order Date]])/3,0)</f>
        <v>Q3</v>
      </c>
      <c r="E1685" s="1">
        <f t="shared" si="53"/>
        <v>8</v>
      </c>
      <c r="F1685" s="1" t="str">
        <f>TEXT(SalesDataTable[[#This Row],[Order Date]],"MMM")</f>
        <v>Aug</v>
      </c>
      <c r="G1685" s="6" t="s">
        <v>28</v>
      </c>
      <c r="H1685" s="6" t="s">
        <v>29</v>
      </c>
      <c r="I1685" s="6" t="s">
        <v>19</v>
      </c>
      <c r="J1685" s="6" t="s">
        <v>20</v>
      </c>
      <c r="K1685" s="6" t="s">
        <v>31</v>
      </c>
      <c r="L1685" s="6" t="s">
        <v>61</v>
      </c>
      <c r="M1685" s="11">
        <v>1</v>
      </c>
      <c r="N1685" s="8">
        <v>130.94</v>
      </c>
      <c r="O1685" s="9">
        <v>0</v>
      </c>
      <c r="P1685" s="8">
        <v>66.06</v>
      </c>
      <c r="Q1685" s="8">
        <v>130.94</v>
      </c>
      <c r="R1685" s="8">
        <v>66.06</v>
      </c>
      <c r="S1685" s="8">
        <v>64.88</v>
      </c>
      <c r="T1685" s="10">
        <v>0.49549411944402011</v>
      </c>
      <c r="U1685" s="7"/>
      <c r="V1685" s="10"/>
      <c r="W1685" s="11"/>
      <c r="X1685" s="10"/>
    </row>
    <row r="1686" spans="1:24" ht="15.6">
      <c r="A1686" s="4">
        <v>4215</v>
      </c>
      <c r="B1686" s="5">
        <v>46253</v>
      </c>
      <c r="C1686" s="1">
        <f t="shared" si="52"/>
        <v>2026</v>
      </c>
      <c r="D1686" s="1" t="str">
        <f>"Q" &amp;ROUNDUP(MONTH(SalesDataTable[[#This Row],[Order Date]])/3,0)</f>
        <v>Q3</v>
      </c>
      <c r="E1686" s="1">
        <f t="shared" si="53"/>
        <v>8</v>
      </c>
      <c r="F1686" s="1" t="str">
        <f>TEXT(SalesDataTable[[#This Row],[Order Date]],"MMM")</f>
        <v>Aug</v>
      </c>
      <c r="G1686" s="6" t="s">
        <v>23</v>
      </c>
      <c r="H1686" s="6" t="s">
        <v>44</v>
      </c>
      <c r="I1686" s="6" t="s">
        <v>19</v>
      </c>
      <c r="J1686" s="6" t="s">
        <v>20</v>
      </c>
      <c r="K1686" s="6" t="s">
        <v>21</v>
      </c>
      <c r="L1686" s="6" t="s">
        <v>43</v>
      </c>
      <c r="M1686" s="11">
        <v>1</v>
      </c>
      <c r="N1686" s="8">
        <v>40.42</v>
      </c>
      <c r="O1686" s="9">
        <v>0.05</v>
      </c>
      <c r="P1686" s="8">
        <v>16.62</v>
      </c>
      <c r="Q1686" s="8">
        <v>38.399000000000001</v>
      </c>
      <c r="R1686" s="8">
        <v>16.62</v>
      </c>
      <c r="S1686" s="8">
        <v>21.779</v>
      </c>
      <c r="T1686" s="10">
        <v>0.5671762285476184</v>
      </c>
      <c r="U1686" s="7"/>
      <c r="V1686" s="10"/>
      <c r="W1686" s="11"/>
      <c r="X1686" s="10"/>
    </row>
    <row r="1687" spans="1:24" ht="15.6">
      <c r="A1687" s="4">
        <v>4563</v>
      </c>
      <c r="B1687" s="5">
        <v>46253</v>
      </c>
      <c r="C1687" s="1">
        <f t="shared" si="52"/>
        <v>2026</v>
      </c>
      <c r="D1687" s="1" t="str">
        <f>"Q" &amp;ROUNDUP(MONTH(SalesDataTable[[#This Row],[Order Date]])/3,0)</f>
        <v>Q3</v>
      </c>
      <c r="E1687" s="1">
        <f t="shared" si="53"/>
        <v>8</v>
      </c>
      <c r="F1687" s="1" t="str">
        <f>TEXT(SalesDataTable[[#This Row],[Order Date]],"MMM")</f>
        <v>Aug</v>
      </c>
      <c r="G1687" s="6" t="s">
        <v>23</v>
      </c>
      <c r="H1687" s="6" t="s">
        <v>58</v>
      </c>
      <c r="I1687" s="6" t="s">
        <v>45</v>
      </c>
      <c r="J1687" s="6" t="s">
        <v>20</v>
      </c>
      <c r="K1687" s="6" t="s">
        <v>40</v>
      </c>
      <c r="L1687" s="6" t="s">
        <v>41</v>
      </c>
      <c r="M1687" s="11">
        <v>1</v>
      </c>
      <c r="N1687" s="8">
        <v>338.45</v>
      </c>
      <c r="O1687" s="9">
        <v>0.15</v>
      </c>
      <c r="P1687" s="8">
        <v>197.2</v>
      </c>
      <c r="Q1687" s="8">
        <v>287.6825</v>
      </c>
      <c r="R1687" s="8">
        <v>197.2</v>
      </c>
      <c r="S1687" s="8">
        <v>90.482500000000016</v>
      </c>
      <c r="T1687" s="10">
        <v>0.31452208598020392</v>
      </c>
      <c r="U1687" s="7"/>
      <c r="V1687" s="10"/>
      <c r="W1687" s="11"/>
      <c r="X1687" s="10"/>
    </row>
    <row r="1688" spans="1:24" ht="15.6">
      <c r="A1688" s="4">
        <v>4775</v>
      </c>
      <c r="B1688" s="5">
        <v>46253</v>
      </c>
      <c r="C1688" s="1">
        <f t="shared" si="52"/>
        <v>2026</v>
      </c>
      <c r="D1688" s="1" t="str">
        <f>"Q" &amp;ROUNDUP(MONTH(SalesDataTable[[#This Row],[Order Date]])/3,0)</f>
        <v>Q3</v>
      </c>
      <c r="E1688" s="1">
        <f t="shared" si="53"/>
        <v>8</v>
      </c>
      <c r="F1688" s="1" t="str">
        <f>TEXT(SalesDataTable[[#This Row],[Order Date]],"MMM")</f>
        <v>Aug</v>
      </c>
      <c r="G1688" s="6" t="s">
        <v>28</v>
      </c>
      <c r="H1688" s="6" t="s">
        <v>56</v>
      </c>
      <c r="I1688" s="6" t="s">
        <v>45</v>
      </c>
      <c r="J1688" s="6" t="s">
        <v>20</v>
      </c>
      <c r="K1688" s="6" t="s">
        <v>21</v>
      </c>
      <c r="L1688" s="6" t="s">
        <v>47</v>
      </c>
      <c r="M1688" s="11">
        <v>1</v>
      </c>
      <c r="N1688" s="8">
        <v>103.92</v>
      </c>
      <c r="O1688" s="9">
        <v>0.05</v>
      </c>
      <c r="P1688" s="8">
        <v>50.71</v>
      </c>
      <c r="Q1688" s="8">
        <v>98.724000000000004</v>
      </c>
      <c r="R1688" s="8">
        <v>50.71</v>
      </c>
      <c r="S1688" s="8">
        <v>48.014000000000003</v>
      </c>
      <c r="T1688" s="10">
        <v>0.48634577205137558</v>
      </c>
      <c r="U1688" s="7"/>
      <c r="V1688" s="10"/>
      <c r="W1688" s="11"/>
      <c r="X1688" s="10"/>
    </row>
    <row r="1689" spans="1:24" ht="15.6">
      <c r="A1689" s="4">
        <v>247</v>
      </c>
      <c r="B1689" s="5">
        <v>46254</v>
      </c>
      <c r="C1689" s="1">
        <f t="shared" si="52"/>
        <v>2026</v>
      </c>
      <c r="D1689" s="1" t="str">
        <f>"Q" &amp;ROUNDUP(MONTH(SalesDataTable[[#This Row],[Order Date]])/3,0)</f>
        <v>Q3</v>
      </c>
      <c r="E1689" s="1">
        <f t="shared" si="53"/>
        <v>8</v>
      </c>
      <c r="F1689" s="1" t="str">
        <f>TEXT(SalesDataTable[[#This Row],[Order Date]],"MMM")</f>
        <v>Aug</v>
      </c>
      <c r="G1689" s="6" t="s">
        <v>17</v>
      </c>
      <c r="H1689" s="6" t="s">
        <v>53</v>
      </c>
      <c r="I1689" s="6" t="s">
        <v>19</v>
      </c>
      <c r="J1689" s="6" t="s">
        <v>30</v>
      </c>
      <c r="K1689" s="6" t="s">
        <v>21</v>
      </c>
      <c r="L1689" s="6" t="s">
        <v>39</v>
      </c>
      <c r="M1689" s="11">
        <v>6</v>
      </c>
      <c r="N1689" s="8">
        <v>51.67</v>
      </c>
      <c r="O1689" s="9">
        <v>0.1</v>
      </c>
      <c r="P1689" s="8">
        <v>23.1</v>
      </c>
      <c r="Q1689" s="8">
        <v>279.01799999999997</v>
      </c>
      <c r="R1689" s="8">
        <v>138.60000000000002</v>
      </c>
      <c r="S1689" s="8">
        <v>140.41799999999995</v>
      </c>
      <c r="T1689" s="10">
        <v>0.50325785433197845</v>
      </c>
      <c r="U1689" s="7"/>
      <c r="V1689" s="10"/>
      <c r="W1689" s="11"/>
      <c r="X1689" s="10"/>
    </row>
    <row r="1690" spans="1:24" ht="15.6">
      <c r="A1690" s="4">
        <v>827</v>
      </c>
      <c r="B1690" s="5">
        <v>46254</v>
      </c>
      <c r="C1690" s="1">
        <f t="shared" si="52"/>
        <v>2026</v>
      </c>
      <c r="D1690" s="1" t="str">
        <f>"Q" &amp;ROUNDUP(MONTH(SalesDataTable[[#This Row],[Order Date]])/3,0)</f>
        <v>Q3</v>
      </c>
      <c r="E1690" s="1">
        <f t="shared" si="53"/>
        <v>8</v>
      </c>
      <c r="F1690" s="1" t="str">
        <f>TEXT(SalesDataTable[[#This Row],[Order Date]],"MMM")</f>
        <v>Aug</v>
      </c>
      <c r="G1690" s="6" t="s">
        <v>23</v>
      </c>
      <c r="H1690" s="6" t="s">
        <v>60</v>
      </c>
      <c r="I1690" s="6" t="s">
        <v>25</v>
      </c>
      <c r="J1690" s="6" t="s">
        <v>20</v>
      </c>
      <c r="K1690" s="6" t="s">
        <v>31</v>
      </c>
      <c r="L1690" s="6" t="s">
        <v>65</v>
      </c>
      <c r="M1690" s="11">
        <v>4</v>
      </c>
      <c r="N1690" s="8">
        <v>166.02</v>
      </c>
      <c r="O1690" s="9">
        <v>0.1</v>
      </c>
      <c r="P1690" s="8">
        <v>87.99</v>
      </c>
      <c r="Q1690" s="8">
        <v>597.67200000000003</v>
      </c>
      <c r="R1690" s="8">
        <v>351.96</v>
      </c>
      <c r="S1690" s="8">
        <v>245.71200000000005</v>
      </c>
      <c r="T1690" s="10">
        <v>0.4111151266915633</v>
      </c>
      <c r="U1690" s="7"/>
      <c r="V1690" s="10"/>
      <c r="W1690" s="11"/>
      <c r="X1690" s="10"/>
    </row>
    <row r="1691" spans="1:24" ht="15.6">
      <c r="A1691" s="4">
        <v>1156</v>
      </c>
      <c r="B1691" s="5">
        <v>46254</v>
      </c>
      <c r="C1691" s="1">
        <f t="shared" si="52"/>
        <v>2026</v>
      </c>
      <c r="D1691" s="1" t="str">
        <f>"Q" &amp;ROUNDUP(MONTH(SalesDataTable[[#This Row],[Order Date]])/3,0)</f>
        <v>Q3</v>
      </c>
      <c r="E1691" s="1">
        <f t="shared" si="53"/>
        <v>8</v>
      </c>
      <c r="F1691" s="1" t="str">
        <f>TEXT(SalesDataTable[[#This Row],[Order Date]],"MMM")</f>
        <v>Aug</v>
      </c>
      <c r="G1691" s="6" t="s">
        <v>28</v>
      </c>
      <c r="H1691" s="6" t="s">
        <v>42</v>
      </c>
      <c r="I1691" s="6" t="s">
        <v>36</v>
      </c>
      <c r="J1691" s="6" t="s">
        <v>30</v>
      </c>
      <c r="K1691" s="6" t="s">
        <v>21</v>
      </c>
      <c r="L1691" s="6" t="s">
        <v>39</v>
      </c>
      <c r="M1691" s="11">
        <v>2</v>
      </c>
      <c r="N1691" s="8">
        <v>50.59</v>
      </c>
      <c r="O1691" s="9">
        <v>0.1</v>
      </c>
      <c r="P1691" s="8">
        <v>22.68</v>
      </c>
      <c r="Q1691" s="8">
        <v>91.062000000000012</v>
      </c>
      <c r="R1691" s="8">
        <v>45.36</v>
      </c>
      <c r="S1691" s="8">
        <v>45.702000000000012</v>
      </c>
      <c r="T1691" s="10">
        <v>0.5018778414706464</v>
      </c>
      <c r="U1691" s="7"/>
      <c r="V1691" s="10"/>
      <c r="W1691" s="11"/>
      <c r="X1691" s="10"/>
    </row>
    <row r="1692" spans="1:24" ht="15.6">
      <c r="A1692" s="4">
        <v>1543</v>
      </c>
      <c r="B1692" s="5">
        <v>46254</v>
      </c>
      <c r="C1692" s="1">
        <f t="shared" si="52"/>
        <v>2026</v>
      </c>
      <c r="D1692" s="1" t="str">
        <f>"Q" &amp;ROUNDUP(MONTH(SalesDataTable[[#This Row],[Order Date]])/3,0)</f>
        <v>Q3</v>
      </c>
      <c r="E1692" s="1">
        <f t="shared" si="53"/>
        <v>8</v>
      </c>
      <c r="F1692" s="1" t="str">
        <f>TEXT(SalesDataTable[[#This Row],[Order Date]],"MMM")</f>
        <v>Aug</v>
      </c>
      <c r="G1692" s="6" t="s">
        <v>37</v>
      </c>
      <c r="H1692" s="6" t="s">
        <v>48</v>
      </c>
      <c r="I1692" s="6" t="s">
        <v>36</v>
      </c>
      <c r="J1692" s="6" t="s">
        <v>20</v>
      </c>
      <c r="K1692" s="6" t="s">
        <v>26</v>
      </c>
      <c r="L1692" s="6" t="s">
        <v>54</v>
      </c>
      <c r="M1692" s="11">
        <v>1</v>
      </c>
      <c r="N1692" s="8">
        <v>155.83000000000001</v>
      </c>
      <c r="O1692" s="9">
        <v>0</v>
      </c>
      <c r="P1692" s="8">
        <v>77.260000000000005</v>
      </c>
      <c r="Q1692" s="8">
        <v>155.83000000000001</v>
      </c>
      <c r="R1692" s="8">
        <v>77.260000000000005</v>
      </c>
      <c r="S1692" s="8">
        <v>78.570000000000007</v>
      </c>
      <c r="T1692" s="10">
        <v>0.50420329846627732</v>
      </c>
      <c r="U1692" s="7"/>
      <c r="V1692" s="10"/>
      <c r="W1692" s="11"/>
      <c r="X1692" s="10"/>
    </row>
    <row r="1693" spans="1:24" ht="15.6">
      <c r="A1693" s="4">
        <v>2613</v>
      </c>
      <c r="B1693" s="5">
        <v>46254</v>
      </c>
      <c r="C1693" s="1">
        <f t="shared" si="52"/>
        <v>2026</v>
      </c>
      <c r="D1693" s="1" t="str">
        <f>"Q" &amp;ROUNDUP(MONTH(SalesDataTable[[#This Row],[Order Date]])/3,0)</f>
        <v>Q3</v>
      </c>
      <c r="E1693" s="1">
        <f t="shared" si="53"/>
        <v>8</v>
      </c>
      <c r="F1693" s="1" t="str">
        <f>TEXT(SalesDataTable[[#This Row],[Order Date]],"MMM")</f>
        <v>Aug</v>
      </c>
      <c r="G1693" s="6" t="s">
        <v>37</v>
      </c>
      <c r="H1693" s="6" t="s">
        <v>38</v>
      </c>
      <c r="I1693" s="6" t="s">
        <v>19</v>
      </c>
      <c r="J1693" s="6" t="s">
        <v>30</v>
      </c>
      <c r="K1693" s="6" t="s">
        <v>51</v>
      </c>
      <c r="L1693" s="6" t="s">
        <v>59</v>
      </c>
      <c r="M1693" s="11">
        <v>1</v>
      </c>
      <c r="N1693" s="8">
        <v>36.380000000000003</v>
      </c>
      <c r="O1693" s="9">
        <v>0.05</v>
      </c>
      <c r="P1693" s="8">
        <v>14.2</v>
      </c>
      <c r="Q1693" s="8">
        <v>34.561</v>
      </c>
      <c r="R1693" s="8">
        <v>14.2</v>
      </c>
      <c r="S1693" s="8">
        <v>20.361000000000001</v>
      </c>
      <c r="T1693" s="10">
        <v>0.58913225890454557</v>
      </c>
      <c r="U1693" s="7"/>
      <c r="V1693" s="10"/>
      <c r="W1693" s="11"/>
      <c r="X1693" s="10"/>
    </row>
    <row r="1694" spans="1:24" ht="15.6">
      <c r="A1694" s="4">
        <v>3002</v>
      </c>
      <c r="B1694" s="5">
        <v>46254</v>
      </c>
      <c r="C1694" s="1">
        <f t="shared" si="52"/>
        <v>2026</v>
      </c>
      <c r="D1694" s="1" t="str">
        <f>"Q" &amp;ROUNDUP(MONTH(SalesDataTable[[#This Row],[Order Date]])/3,0)</f>
        <v>Q3</v>
      </c>
      <c r="E1694" s="1">
        <f t="shared" si="53"/>
        <v>8</v>
      </c>
      <c r="F1694" s="1" t="str">
        <f>TEXT(SalesDataTable[[#This Row],[Order Date]],"MMM")</f>
        <v>Aug</v>
      </c>
      <c r="G1694" s="6" t="s">
        <v>23</v>
      </c>
      <c r="H1694" s="6" t="s">
        <v>60</v>
      </c>
      <c r="I1694" s="6" t="s">
        <v>36</v>
      </c>
      <c r="J1694" s="6" t="s">
        <v>30</v>
      </c>
      <c r="K1694" s="6" t="s">
        <v>40</v>
      </c>
      <c r="L1694" s="6" t="s">
        <v>68</v>
      </c>
      <c r="M1694" s="11">
        <v>2</v>
      </c>
      <c r="N1694" s="8">
        <v>124.09</v>
      </c>
      <c r="O1694" s="9">
        <v>0</v>
      </c>
      <c r="P1694" s="8">
        <v>60.39</v>
      </c>
      <c r="Q1694" s="8">
        <v>248.18</v>
      </c>
      <c r="R1694" s="8">
        <v>120.78</v>
      </c>
      <c r="S1694" s="8">
        <v>127.4</v>
      </c>
      <c r="T1694" s="10">
        <v>0.513337094044645</v>
      </c>
      <c r="U1694" s="7"/>
      <c r="V1694" s="10"/>
      <c r="W1694" s="11"/>
      <c r="X1694" s="10"/>
    </row>
    <row r="1695" spans="1:24" ht="15.6">
      <c r="A1695" s="4">
        <v>3103</v>
      </c>
      <c r="B1695" s="5">
        <v>46254</v>
      </c>
      <c r="C1695" s="1">
        <f t="shared" si="52"/>
        <v>2026</v>
      </c>
      <c r="D1695" s="1" t="str">
        <f>"Q" &amp;ROUNDUP(MONTH(SalesDataTable[[#This Row],[Order Date]])/3,0)</f>
        <v>Q3</v>
      </c>
      <c r="E1695" s="1">
        <f t="shared" si="53"/>
        <v>8</v>
      </c>
      <c r="F1695" s="1" t="str">
        <f>TEXT(SalesDataTable[[#This Row],[Order Date]],"MMM")</f>
        <v>Aug</v>
      </c>
      <c r="G1695" s="6" t="s">
        <v>37</v>
      </c>
      <c r="H1695" s="6" t="s">
        <v>50</v>
      </c>
      <c r="I1695" s="6" t="s">
        <v>19</v>
      </c>
      <c r="J1695" s="6" t="s">
        <v>30</v>
      </c>
      <c r="K1695" s="6" t="s">
        <v>26</v>
      </c>
      <c r="L1695" s="6" t="s">
        <v>34</v>
      </c>
      <c r="M1695" s="11">
        <v>1</v>
      </c>
      <c r="N1695" s="8">
        <v>141.97999999999999</v>
      </c>
      <c r="O1695" s="9">
        <v>0.05</v>
      </c>
      <c r="P1695" s="8">
        <v>79.510000000000005</v>
      </c>
      <c r="Q1695" s="8">
        <v>134.88099999999997</v>
      </c>
      <c r="R1695" s="8">
        <v>79.510000000000005</v>
      </c>
      <c r="S1695" s="8">
        <v>55.370999999999967</v>
      </c>
      <c r="T1695" s="10">
        <v>0.41051741905828082</v>
      </c>
      <c r="U1695" s="7"/>
      <c r="V1695" s="10"/>
      <c r="W1695" s="11"/>
      <c r="X1695" s="10"/>
    </row>
    <row r="1696" spans="1:24" ht="15.6">
      <c r="A1696" s="4">
        <v>3234</v>
      </c>
      <c r="B1696" s="5">
        <v>46254</v>
      </c>
      <c r="C1696" s="1">
        <f t="shared" si="52"/>
        <v>2026</v>
      </c>
      <c r="D1696" s="1" t="str">
        <f>"Q" &amp;ROUNDUP(MONTH(SalesDataTable[[#This Row],[Order Date]])/3,0)</f>
        <v>Q3</v>
      </c>
      <c r="E1696" s="1">
        <f t="shared" si="53"/>
        <v>8</v>
      </c>
      <c r="F1696" s="1" t="str">
        <f>TEXT(SalesDataTable[[#This Row],[Order Date]],"MMM")</f>
        <v>Aug</v>
      </c>
      <c r="G1696" s="6" t="s">
        <v>37</v>
      </c>
      <c r="H1696" s="6" t="s">
        <v>64</v>
      </c>
      <c r="I1696" s="6" t="s">
        <v>36</v>
      </c>
      <c r="J1696" s="6" t="s">
        <v>30</v>
      </c>
      <c r="K1696" s="6" t="s">
        <v>40</v>
      </c>
      <c r="L1696" s="6" t="s">
        <v>68</v>
      </c>
      <c r="M1696" s="11">
        <v>5</v>
      </c>
      <c r="N1696" s="8">
        <v>121.93</v>
      </c>
      <c r="O1696" s="9">
        <v>0.15</v>
      </c>
      <c r="P1696" s="8">
        <v>62.28</v>
      </c>
      <c r="Q1696" s="8">
        <v>518.2025000000001</v>
      </c>
      <c r="R1696" s="8">
        <v>311.39999999999998</v>
      </c>
      <c r="S1696" s="8">
        <v>206.80250000000012</v>
      </c>
      <c r="T1696" s="10">
        <v>0.39907661580173792</v>
      </c>
      <c r="U1696" s="7"/>
      <c r="V1696" s="10"/>
      <c r="W1696" s="11"/>
      <c r="X1696" s="10"/>
    </row>
    <row r="1697" spans="1:24" ht="15.6">
      <c r="A1697" s="4">
        <v>3281</v>
      </c>
      <c r="B1697" s="5">
        <v>46254</v>
      </c>
      <c r="C1697" s="1">
        <f t="shared" si="52"/>
        <v>2026</v>
      </c>
      <c r="D1697" s="1" t="str">
        <f>"Q" &amp;ROUNDUP(MONTH(SalesDataTable[[#This Row],[Order Date]])/3,0)</f>
        <v>Q3</v>
      </c>
      <c r="E1697" s="1">
        <f t="shared" si="53"/>
        <v>8</v>
      </c>
      <c r="F1697" s="1" t="str">
        <f>TEXT(SalesDataTable[[#This Row],[Order Date]],"MMM")</f>
        <v>Aug</v>
      </c>
      <c r="G1697" s="6" t="s">
        <v>37</v>
      </c>
      <c r="H1697" s="6" t="s">
        <v>38</v>
      </c>
      <c r="I1697" s="6" t="s">
        <v>19</v>
      </c>
      <c r="J1697" s="6" t="s">
        <v>30</v>
      </c>
      <c r="K1697" s="6" t="s">
        <v>31</v>
      </c>
      <c r="L1697" s="6" t="s">
        <v>32</v>
      </c>
      <c r="M1697" s="11">
        <v>1</v>
      </c>
      <c r="N1697" s="8">
        <v>35.58</v>
      </c>
      <c r="O1697" s="9">
        <v>0.15</v>
      </c>
      <c r="P1697" s="8">
        <v>13.94</v>
      </c>
      <c r="Q1697" s="8">
        <v>30.242999999999999</v>
      </c>
      <c r="R1697" s="8">
        <v>13.94</v>
      </c>
      <c r="S1697" s="8">
        <v>16.302999999999997</v>
      </c>
      <c r="T1697" s="10">
        <v>0.53906689151208542</v>
      </c>
      <c r="U1697" s="7"/>
      <c r="V1697" s="10"/>
      <c r="W1697" s="11"/>
      <c r="X1697" s="10"/>
    </row>
    <row r="1698" spans="1:24" ht="15.6">
      <c r="A1698" s="4">
        <v>3870</v>
      </c>
      <c r="B1698" s="5">
        <v>46254</v>
      </c>
      <c r="C1698" s="1">
        <f t="shared" si="52"/>
        <v>2026</v>
      </c>
      <c r="D1698" s="1" t="str">
        <f>"Q" &amp;ROUNDUP(MONTH(SalesDataTable[[#This Row],[Order Date]])/3,0)</f>
        <v>Q3</v>
      </c>
      <c r="E1698" s="1">
        <f t="shared" si="53"/>
        <v>8</v>
      </c>
      <c r="F1698" s="1" t="str">
        <f>TEXT(SalesDataTable[[#This Row],[Order Date]],"MMM")</f>
        <v>Aug</v>
      </c>
      <c r="G1698" s="6" t="s">
        <v>28</v>
      </c>
      <c r="H1698" s="6" t="s">
        <v>42</v>
      </c>
      <c r="I1698" s="6" t="s">
        <v>45</v>
      </c>
      <c r="J1698" s="6" t="s">
        <v>20</v>
      </c>
      <c r="K1698" s="6" t="s">
        <v>26</v>
      </c>
      <c r="L1698" s="6" t="s">
        <v>54</v>
      </c>
      <c r="M1698" s="11">
        <v>1</v>
      </c>
      <c r="N1698" s="8">
        <v>157.84</v>
      </c>
      <c r="O1698" s="9">
        <v>0</v>
      </c>
      <c r="P1698" s="8">
        <v>77.87</v>
      </c>
      <c r="Q1698" s="8">
        <v>157.84</v>
      </c>
      <c r="R1698" s="8">
        <v>77.87</v>
      </c>
      <c r="S1698" s="8">
        <v>79.97</v>
      </c>
      <c r="T1698" s="10">
        <v>0.50665230613279266</v>
      </c>
      <c r="U1698" s="7"/>
      <c r="V1698" s="10"/>
      <c r="W1698" s="11"/>
      <c r="X1698" s="10"/>
    </row>
    <row r="1699" spans="1:24" ht="15.6">
      <c r="A1699" s="4">
        <v>3938</v>
      </c>
      <c r="B1699" s="5">
        <v>46254</v>
      </c>
      <c r="C1699" s="1">
        <f t="shared" si="52"/>
        <v>2026</v>
      </c>
      <c r="D1699" s="1" t="str">
        <f>"Q" &amp;ROUNDUP(MONTH(SalesDataTable[[#This Row],[Order Date]])/3,0)</f>
        <v>Q3</v>
      </c>
      <c r="E1699" s="1">
        <f t="shared" si="53"/>
        <v>8</v>
      </c>
      <c r="F1699" s="1" t="str">
        <f>TEXT(SalesDataTable[[#This Row],[Order Date]],"MMM")</f>
        <v>Aug</v>
      </c>
      <c r="G1699" s="6" t="s">
        <v>23</v>
      </c>
      <c r="H1699" s="6" t="s">
        <v>60</v>
      </c>
      <c r="I1699" s="6" t="s">
        <v>19</v>
      </c>
      <c r="J1699" s="6" t="s">
        <v>30</v>
      </c>
      <c r="K1699" s="6" t="s">
        <v>40</v>
      </c>
      <c r="L1699" s="6" t="s">
        <v>41</v>
      </c>
      <c r="M1699" s="11">
        <v>1</v>
      </c>
      <c r="N1699" s="8">
        <v>336.35</v>
      </c>
      <c r="O1699" s="9">
        <v>0</v>
      </c>
      <c r="P1699" s="8">
        <v>195.07</v>
      </c>
      <c r="Q1699" s="8">
        <v>336.35</v>
      </c>
      <c r="R1699" s="8">
        <v>195.07</v>
      </c>
      <c r="S1699" s="8">
        <v>141.28000000000003</v>
      </c>
      <c r="T1699" s="10">
        <v>0.42003865021554931</v>
      </c>
      <c r="U1699" s="7"/>
      <c r="V1699" s="10"/>
      <c r="W1699" s="11"/>
      <c r="X1699" s="10"/>
    </row>
    <row r="1700" spans="1:24" ht="15.6">
      <c r="A1700" s="4">
        <v>4237</v>
      </c>
      <c r="B1700" s="5">
        <v>46254</v>
      </c>
      <c r="C1700" s="1">
        <f t="shared" si="52"/>
        <v>2026</v>
      </c>
      <c r="D1700" s="1" t="str">
        <f>"Q" &amp;ROUNDUP(MONTH(SalesDataTable[[#This Row],[Order Date]])/3,0)</f>
        <v>Q3</v>
      </c>
      <c r="E1700" s="1">
        <f t="shared" si="53"/>
        <v>8</v>
      </c>
      <c r="F1700" s="1" t="str">
        <f>TEXT(SalesDataTable[[#This Row],[Order Date]],"MMM")</f>
        <v>Aug</v>
      </c>
      <c r="G1700" s="6" t="s">
        <v>37</v>
      </c>
      <c r="H1700" s="6" t="s">
        <v>64</v>
      </c>
      <c r="I1700" s="6" t="s">
        <v>25</v>
      </c>
      <c r="J1700" s="6" t="s">
        <v>20</v>
      </c>
      <c r="K1700" s="6" t="s">
        <v>26</v>
      </c>
      <c r="L1700" s="6" t="s">
        <v>54</v>
      </c>
      <c r="M1700" s="11">
        <v>3</v>
      </c>
      <c r="N1700" s="8">
        <v>153.03</v>
      </c>
      <c r="O1700" s="9">
        <v>0.15</v>
      </c>
      <c r="P1700" s="8">
        <v>78.239999999999995</v>
      </c>
      <c r="Q1700" s="8">
        <v>390.22650000000004</v>
      </c>
      <c r="R1700" s="8">
        <v>234.71999999999997</v>
      </c>
      <c r="S1700" s="8">
        <v>155.50650000000007</v>
      </c>
      <c r="T1700" s="10">
        <v>0.39850317700104954</v>
      </c>
      <c r="U1700" s="7"/>
      <c r="V1700" s="10"/>
      <c r="W1700" s="11"/>
      <c r="X1700" s="10"/>
    </row>
    <row r="1701" spans="1:24" ht="15.6">
      <c r="A1701" s="4">
        <v>4970</v>
      </c>
      <c r="B1701" s="5">
        <v>46254</v>
      </c>
      <c r="C1701" s="1">
        <f t="shared" si="52"/>
        <v>2026</v>
      </c>
      <c r="D1701" s="1" t="str">
        <f>"Q" &amp;ROUNDUP(MONTH(SalesDataTable[[#This Row],[Order Date]])/3,0)</f>
        <v>Q3</v>
      </c>
      <c r="E1701" s="1">
        <f t="shared" si="53"/>
        <v>8</v>
      </c>
      <c r="F1701" s="1" t="str">
        <f>TEXT(SalesDataTable[[#This Row],[Order Date]],"MMM")</f>
        <v>Aug</v>
      </c>
      <c r="G1701" s="6" t="s">
        <v>23</v>
      </c>
      <c r="H1701" s="6" t="s">
        <v>66</v>
      </c>
      <c r="I1701" s="6" t="s">
        <v>19</v>
      </c>
      <c r="J1701" s="6" t="s">
        <v>20</v>
      </c>
      <c r="K1701" s="6" t="s">
        <v>21</v>
      </c>
      <c r="L1701" s="6" t="s">
        <v>47</v>
      </c>
      <c r="M1701" s="11">
        <v>2</v>
      </c>
      <c r="N1701" s="8">
        <v>105.01</v>
      </c>
      <c r="O1701" s="9">
        <v>0.15</v>
      </c>
      <c r="P1701" s="8">
        <v>50.56</v>
      </c>
      <c r="Q1701" s="8">
        <v>178.517</v>
      </c>
      <c r="R1701" s="8">
        <v>101.12</v>
      </c>
      <c r="S1701" s="8">
        <v>77.396999999999991</v>
      </c>
      <c r="T1701" s="10">
        <v>0.43355534766996978</v>
      </c>
      <c r="U1701" s="7"/>
      <c r="V1701" s="10"/>
      <c r="W1701" s="11"/>
      <c r="X1701" s="10"/>
    </row>
    <row r="1702" spans="1:24" ht="15.6">
      <c r="A1702" s="4">
        <v>515</v>
      </c>
      <c r="B1702" s="5">
        <v>46255</v>
      </c>
      <c r="C1702" s="1">
        <f t="shared" si="52"/>
        <v>2026</v>
      </c>
      <c r="D1702" s="1" t="str">
        <f>"Q" &amp;ROUNDUP(MONTH(SalesDataTable[[#This Row],[Order Date]])/3,0)</f>
        <v>Q3</v>
      </c>
      <c r="E1702" s="1">
        <f t="shared" si="53"/>
        <v>8</v>
      </c>
      <c r="F1702" s="1" t="str">
        <f>TEXT(SalesDataTable[[#This Row],[Order Date]],"MMM")</f>
        <v>Aug</v>
      </c>
      <c r="G1702" s="6" t="s">
        <v>17</v>
      </c>
      <c r="H1702" s="6" t="s">
        <v>18</v>
      </c>
      <c r="I1702" s="6" t="s">
        <v>36</v>
      </c>
      <c r="J1702" s="6" t="s">
        <v>20</v>
      </c>
      <c r="K1702" s="6" t="s">
        <v>31</v>
      </c>
      <c r="L1702" s="6" t="s">
        <v>49</v>
      </c>
      <c r="M1702" s="11">
        <v>2</v>
      </c>
      <c r="N1702" s="8">
        <v>45.47</v>
      </c>
      <c r="O1702" s="9">
        <v>0</v>
      </c>
      <c r="P1702" s="8">
        <v>18.27</v>
      </c>
      <c r="Q1702" s="8">
        <v>90.94</v>
      </c>
      <c r="R1702" s="8">
        <v>36.54</v>
      </c>
      <c r="S1702" s="8">
        <v>54.4</v>
      </c>
      <c r="T1702" s="10">
        <v>0.5981966131515285</v>
      </c>
      <c r="U1702" s="7"/>
      <c r="V1702" s="10"/>
      <c r="W1702" s="11"/>
      <c r="X1702" s="10"/>
    </row>
    <row r="1703" spans="1:24" ht="15.6">
      <c r="A1703" s="4">
        <v>661</v>
      </c>
      <c r="B1703" s="5">
        <v>46255</v>
      </c>
      <c r="C1703" s="1">
        <f t="shared" si="52"/>
        <v>2026</v>
      </c>
      <c r="D1703" s="1" t="str">
        <f>"Q" &amp;ROUNDUP(MONTH(SalesDataTable[[#This Row],[Order Date]])/3,0)</f>
        <v>Q3</v>
      </c>
      <c r="E1703" s="1">
        <f t="shared" si="53"/>
        <v>8</v>
      </c>
      <c r="F1703" s="1" t="str">
        <f>TEXT(SalesDataTable[[#This Row],[Order Date]],"MMM")</f>
        <v>Aug</v>
      </c>
      <c r="G1703" s="6" t="s">
        <v>17</v>
      </c>
      <c r="H1703" s="6" t="s">
        <v>67</v>
      </c>
      <c r="I1703" s="6" t="s">
        <v>36</v>
      </c>
      <c r="J1703" s="6" t="s">
        <v>30</v>
      </c>
      <c r="K1703" s="6" t="s">
        <v>31</v>
      </c>
      <c r="L1703" s="6" t="s">
        <v>49</v>
      </c>
      <c r="M1703" s="11">
        <v>2</v>
      </c>
      <c r="N1703" s="8">
        <v>47.58</v>
      </c>
      <c r="O1703" s="9">
        <v>0.1</v>
      </c>
      <c r="P1703" s="8">
        <v>18.47</v>
      </c>
      <c r="Q1703" s="8">
        <v>85.644000000000005</v>
      </c>
      <c r="R1703" s="8">
        <v>36.94</v>
      </c>
      <c r="S1703" s="8">
        <v>48.704000000000008</v>
      </c>
      <c r="T1703" s="10">
        <v>0.56867965064686377</v>
      </c>
      <c r="U1703" s="7"/>
      <c r="V1703" s="10"/>
      <c r="W1703" s="11"/>
      <c r="X1703" s="10"/>
    </row>
    <row r="1704" spans="1:24" ht="15.6">
      <c r="A1704" s="4">
        <v>1443</v>
      </c>
      <c r="B1704" s="5">
        <v>46255</v>
      </c>
      <c r="C1704" s="1">
        <f t="shared" si="52"/>
        <v>2026</v>
      </c>
      <c r="D1704" s="1" t="str">
        <f>"Q" &amp;ROUNDUP(MONTH(SalesDataTable[[#This Row],[Order Date]])/3,0)</f>
        <v>Q3</v>
      </c>
      <c r="E1704" s="1">
        <f t="shared" si="53"/>
        <v>8</v>
      </c>
      <c r="F1704" s="1" t="str">
        <f>TEXT(SalesDataTable[[#This Row],[Order Date]],"MMM")</f>
        <v>Aug</v>
      </c>
      <c r="G1704" s="6" t="s">
        <v>37</v>
      </c>
      <c r="H1704" s="6" t="s">
        <v>38</v>
      </c>
      <c r="I1704" s="6" t="s">
        <v>19</v>
      </c>
      <c r="J1704" s="6" t="s">
        <v>30</v>
      </c>
      <c r="K1704" s="6" t="s">
        <v>26</v>
      </c>
      <c r="L1704" s="6" t="s">
        <v>54</v>
      </c>
      <c r="M1704" s="11">
        <v>5</v>
      </c>
      <c r="N1704" s="8">
        <v>155.65</v>
      </c>
      <c r="O1704" s="9">
        <v>0</v>
      </c>
      <c r="P1704" s="8">
        <v>79.13</v>
      </c>
      <c r="Q1704" s="8">
        <v>778.25</v>
      </c>
      <c r="R1704" s="8">
        <v>395.65</v>
      </c>
      <c r="S1704" s="8">
        <v>382.6</v>
      </c>
      <c r="T1704" s="10">
        <v>0.49161580469000965</v>
      </c>
      <c r="U1704" s="7"/>
      <c r="V1704" s="10"/>
      <c r="W1704" s="11"/>
      <c r="X1704" s="10"/>
    </row>
    <row r="1705" spans="1:24" ht="15.6">
      <c r="A1705" s="4">
        <v>1446</v>
      </c>
      <c r="B1705" s="5">
        <v>46255</v>
      </c>
      <c r="C1705" s="1">
        <f t="shared" si="52"/>
        <v>2026</v>
      </c>
      <c r="D1705" s="1" t="str">
        <f>"Q" &amp;ROUNDUP(MONTH(SalesDataTable[[#This Row],[Order Date]])/3,0)</f>
        <v>Q3</v>
      </c>
      <c r="E1705" s="1">
        <f t="shared" si="53"/>
        <v>8</v>
      </c>
      <c r="F1705" s="1" t="str">
        <f>TEXT(SalesDataTable[[#This Row],[Order Date]],"MMM")</f>
        <v>Aug</v>
      </c>
      <c r="G1705" s="6" t="s">
        <v>37</v>
      </c>
      <c r="H1705" s="6" t="s">
        <v>64</v>
      </c>
      <c r="I1705" s="6" t="s">
        <v>36</v>
      </c>
      <c r="J1705" s="6" t="s">
        <v>20</v>
      </c>
      <c r="K1705" s="6" t="s">
        <v>40</v>
      </c>
      <c r="L1705" s="6" t="s">
        <v>46</v>
      </c>
      <c r="M1705" s="11">
        <v>1</v>
      </c>
      <c r="N1705" s="8">
        <v>195.15</v>
      </c>
      <c r="O1705" s="9">
        <v>0</v>
      </c>
      <c r="P1705" s="8">
        <v>101.99</v>
      </c>
      <c r="Q1705" s="8">
        <v>195.15</v>
      </c>
      <c r="R1705" s="8">
        <v>101.99</v>
      </c>
      <c r="S1705" s="8">
        <v>93.160000000000011</v>
      </c>
      <c r="T1705" s="10">
        <v>0.47737637714578535</v>
      </c>
      <c r="U1705" s="7"/>
      <c r="V1705" s="10"/>
      <c r="W1705" s="11"/>
      <c r="X1705" s="10"/>
    </row>
    <row r="1706" spans="1:24" ht="15.6">
      <c r="A1706" s="4">
        <v>1524</v>
      </c>
      <c r="B1706" s="5">
        <v>46255</v>
      </c>
      <c r="C1706" s="1">
        <f t="shared" si="52"/>
        <v>2026</v>
      </c>
      <c r="D1706" s="1" t="str">
        <f>"Q" &amp;ROUNDUP(MONTH(SalesDataTable[[#This Row],[Order Date]])/3,0)</f>
        <v>Q3</v>
      </c>
      <c r="E1706" s="1">
        <f t="shared" si="53"/>
        <v>8</v>
      </c>
      <c r="F1706" s="1" t="str">
        <f>TEXT(SalesDataTable[[#This Row],[Order Date]],"MMM")</f>
        <v>Aug</v>
      </c>
      <c r="G1706" s="6" t="s">
        <v>23</v>
      </c>
      <c r="H1706" s="6" t="s">
        <v>44</v>
      </c>
      <c r="I1706" s="6" t="s">
        <v>45</v>
      </c>
      <c r="J1706" s="6" t="s">
        <v>30</v>
      </c>
      <c r="K1706" s="6" t="s">
        <v>21</v>
      </c>
      <c r="L1706" s="6" t="s">
        <v>22</v>
      </c>
      <c r="M1706" s="11">
        <v>1</v>
      </c>
      <c r="N1706" s="8">
        <v>81.569999999999993</v>
      </c>
      <c r="O1706" s="9">
        <v>0</v>
      </c>
      <c r="P1706" s="8">
        <v>43.79</v>
      </c>
      <c r="Q1706" s="8">
        <v>81.569999999999993</v>
      </c>
      <c r="R1706" s="8">
        <v>43.79</v>
      </c>
      <c r="S1706" s="8">
        <v>37.779999999999994</v>
      </c>
      <c r="T1706" s="10">
        <v>0.4631604756650729</v>
      </c>
      <c r="U1706" s="7"/>
      <c r="V1706" s="10"/>
      <c r="W1706" s="11"/>
      <c r="X1706" s="10"/>
    </row>
    <row r="1707" spans="1:24" ht="15.6">
      <c r="A1707" s="4">
        <v>1946</v>
      </c>
      <c r="B1707" s="5">
        <v>46255</v>
      </c>
      <c r="C1707" s="1">
        <f t="shared" si="52"/>
        <v>2026</v>
      </c>
      <c r="D1707" s="1" t="str">
        <f>"Q" &amp;ROUNDUP(MONTH(SalesDataTable[[#This Row],[Order Date]])/3,0)</f>
        <v>Q3</v>
      </c>
      <c r="E1707" s="1">
        <f t="shared" si="53"/>
        <v>8</v>
      </c>
      <c r="F1707" s="1" t="str">
        <f>TEXT(SalesDataTable[[#This Row],[Order Date]],"MMM")</f>
        <v>Aug</v>
      </c>
      <c r="G1707" s="6" t="s">
        <v>17</v>
      </c>
      <c r="H1707" s="6" t="s">
        <v>67</v>
      </c>
      <c r="I1707" s="6" t="s">
        <v>36</v>
      </c>
      <c r="J1707" s="6" t="s">
        <v>30</v>
      </c>
      <c r="K1707" s="6" t="s">
        <v>40</v>
      </c>
      <c r="L1707" s="6" t="s">
        <v>68</v>
      </c>
      <c r="M1707" s="11">
        <v>5</v>
      </c>
      <c r="N1707" s="8">
        <v>125.44</v>
      </c>
      <c r="O1707" s="9">
        <v>0</v>
      </c>
      <c r="P1707" s="8">
        <v>59.58</v>
      </c>
      <c r="Q1707" s="8">
        <v>627.20000000000005</v>
      </c>
      <c r="R1707" s="8">
        <v>297.89999999999998</v>
      </c>
      <c r="S1707" s="8">
        <v>329.30000000000007</v>
      </c>
      <c r="T1707" s="10">
        <v>0.52503188775510212</v>
      </c>
      <c r="U1707" s="7"/>
      <c r="V1707" s="10"/>
      <c r="W1707" s="11"/>
      <c r="X1707" s="10"/>
    </row>
    <row r="1708" spans="1:24" ht="15.6">
      <c r="A1708" s="4">
        <v>2285</v>
      </c>
      <c r="B1708" s="5">
        <v>46255</v>
      </c>
      <c r="C1708" s="1">
        <f t="shared" si="52"/>
        <v>2026</v>
      </c>
      <c r="D1708" s="1" t="str">
        <f>"Q" &amp;ROUNDUP(MONTH(SalesDataTable[[#This Row],[Order Date]])/3,0)</f>
        <v>Q3</v>
      </c>
      <c r="E1708" s="1">
        <f t="shared" si="53"/>
        <v>8</v>
      </c>
      <c r="F1708" s="1" t="str">
        <f>TEXT(SalesDataTable[[#This Row],[Order Date]],"MMM")</f>
        <v>Aug</v>
      </c>
      <c r="G1708" s="6" t="s">
        <v>23</v>
      </c>
      <c r="H1708" s="6" t="s">
        <v>58</v>
      </c>
      <c r="I1708" s="6" t="s">
        <v>19</v>
      </c>
      <c r="J1708" s="6" t="s">
        <v>33</v>
      </c>
      <c r="K1708" s="6" t="s">
        <v>26</v>
      </c>
      <c r="L1708" s="6" t="s">
        <v>54</v>
      </c>
      <c r="M1708" s="11">
        <v>2</v>
      </c>
      <c r="N1708" s="8">
        <v>155.11000000000001</v>
      </c>
      <c r="O1708" s="9">
        <v>0.05</v>
      </c>
      <c r="P1708" s="8">
        <v>80.13</v>
      </c>
      <c r="Q1708" s="8">
        <v>294.709</v>
      </c>
      <c r="R1708" s="8">
        <v>160.26</v>
      </c>
      <c r="S1708" s="8">
        <v>134.44900000000001</v>
      </c>
      <c r="T1708" s="10">
        <v>0.45620934548995795</v>
      </c>
      <c r="U1708" s="7"/>
      <c r="V1708" s="10"/>
      <c r="W1708" s="11"/>
      <c r="X1708" s="10"/>
    </row>
    <row r="1709" spans="1:24" ht="15.6">
      <c r="A1709" s="4">
        <v>2978</v>
      </c>
      <c r="B1709" s="5">
        <v>46255</v>
      </c>
      <c r="C1709" s="1">
        <f t="shared" si="52"/>
        <v>2026</v>
      </c>
      <c r="D1709" s="1" t="str">
        <f>"Q" &amp;ROUNDUP(MONTH(SalesDataTable[[#This Row],[Order Date]])/3,0)</f>
        <v>Q3</v>
      </c>
      <c r="E1709" s="1">
        <f t="shared" si="53"/>
        <v>8</v>
      </c>
      <c r="F1709" s="1" t="str">
        <f>TEXT(SalesDataTable[[#This Row],[Order Date]],"MMM")</f>
        <v>Aug</v>
      </c>
      <c r="G1709" s="6" t="s">
        <v>28</v>
      </c>
      <c r="H1709" s="6" t="s">
        <v>56</v>
      </c>
      <c r="I1709" s="6" t="s">
        <v>36</v>
      </c>
      <c r="J1709" s="6" t="s">
        <v>30</v>
      </c>
      <c r="K1709" s="6" t="s">
        <v>21</v>
      </c>
      <c r="L1709" s="6" t="s">
        <v>22</v>
      </c>
      <c r="M1709" s="11">
        <v>1</v>
      </c>
      <c r="N1709" s="8">
        <v>80.7</v>
      </c>
      <c r="O1709" s="9">
        <v>0</v>
      </c>
      <c r="P1709" s="8">
        <v>41.98</v>
      </c>
      <c r="Q1709" s="8">
        <v>80.7</v>
      </c>
      <c r="R1709" s="8">
        <v>41.98</v>
      </c>
      <c r="S1709" s="8">
        <v>38.720000000000006</v>
      </c>
      <c r="T1709" s="10">
        <v>0.47980173482032223</v>
      </c>
      <c r="U1709" s="7"/>
      <c r="V1709" s="10"/>
      <c r="W1709" s="11"/>
      <c r="X1709" s="10"/>
    </row>
    <row r="1710" spans="1:24" ht="15.6">
      <c r="A1710" s="4">
        <v>3842</v>
      </c>
      <c r="B1710" s="5">
        <v>46255</v>
      </c>
      <c r="C1710" s="1">
        <f t="shared" si="52"/>
        <v>2026</v>
      </c>
      <c r="D1710" s="1" t="str">
        <f>"Q" &amp;ROUNDUP(MONTH(SalesDataTable[[#This Row],[Order Date]])/3,0)</f>
        <v>Q3</v>
      </c>
      <c r="E1710" s="1">
        <f t="shared" si="53"/>
        <v>8</v>
      </c>
      <c r="F1710" s="1" t="str">
        <f>TEXT(SalesDataTable[[#This Row],[Order Date]],"MMM")</f>
        <v>Aug</v>
      </c>
      <c r="G1710" s="6" t="s">
        <v>37</v>
      </c>
      <c r="H1710" s="6" t="s">
        <v>50</v>
      </c>
      <c r="I1710" s="6" t="s">
        <v>25</v>
      </c>
      <c r="J1710" s="6" t="s">
        <v>20</v>
      </c>
      <c r="K1710" s="6" t="s">
        <v>26</v>
      </c>
      <c r="L1710" s="6" t="s">
        <v>54</v>
      </c>
      <c r="M1710" s="11">
        <v>10</v>
      </c>
      <c r="N1710" s="8">
        <v>156.72</v>
      </c>
      <c r="O1710" s="9">
        <v>0.15</v>
      </c>
      <c r="P1710" s="8">
        <v>78.12</v>
      </c>
      <c r="Q1710" s="8">
        <v>1332.12</v>
      </c>
      <c r="R1710" s="8">
        <v>781.2</v>
      </c>
      <c r="S1710" s="8">
        <v>550.91999999999985</v>
      </c>
      <c r="T1710" s="10">
        <v>0.41356634537429054</v>
      </c>
      <c r="U1710" s="7"/>
      <c r="V1710" s="10"/>
      <c r="W1710" s="11"/>
      <c r="X1710" s="10"/>
    </row>
    <row r="1711" spans="1:24" ht="15.6">
      <c r="A1711" s="4">
        <v>4220</v>
      </c>
      <c r="B1711" s="5">
        <v>46255</v>
      </c>
      <c r="C1711" s="1">
        <f t="shared" si="52"/>
        <v>2026</v>
      </c>
      <c r="D1711" s="1" t="str">
        <f>"Q" &amp;ROUNDUP(MONTH(SalesDataTable[[#This Row],[Order Date]])/3,0)</f>
        <v>Q3</v>
      </c>
      <c r="E1711" s="1">
        <f t="shared" si="53"/>
        <v>8</v>
      </c>
      <c r="F1711" s="1" t="str">
        <f>TEXT(SalesDataTable[[#This Row],[Order Date]],"MMM")</f>
        <v>Aug</v>
      </c>
      <c r="G1711" s="6" t="s">
        <v>23</v>
      </c>
      <c r="H1711" s="6" t="s">
        <v>66</v>
      </c>
      <c r="I1711" s="6" t="s">
        <v>25</v>
      </c>
      <c r="J1711" s="6" t="s">
        <v>33</v>
      </c>
      <c r="K1711" s="6" t="s">
        <v>31</v>
      </c>
      <c r="L1711" s="6" t="s">
        <v>65</v>
      </c>
      <c r="M1711" s="11">
        <v>5</v>
      </c>
      <c r="N1711" s="8">
        <v>162.76</v>
      </c>
      <c r="O1711" s="9">
        <v>0.15</v>
      </c>
      <c r="P1711" s="8">
        <v>85.32</v>
      </c>
      <c r="Q1711" s="8">
        <v>691.7299999999999</v>
      </c>
      <c r="R1711" s="8">
        <v>426.59999999999997</v>
      </c>
      <c r="S1711" s="8">
        <v>265.12999999999994</v>
      </c>
      <c r="T1711" s="10">
        <v>0.38328538591647027</v>
      </c>
      <c r="U1711" s="7"/>
      <c r="V1711" s="10"/>
      <c r="W1711" s="11"/>
      <c r="X1711" s="10"/>
    </row>
    <row r="1712" spans="1:24" ht="15.6">
      <c r="A1712" s="4">
        <v>478</v>
      </c>
      <c r="B1712" s="5">
        <v>46256</v>
      </c>
      <c r="C1712" s="1">
        <f t="shared" si="52"/>
        <v>2026</v>
      </c>
      <c r="D1712" s="1" t="str">
        <f>"Q" &amp;ROUNDUP(MONTH(SalesDataTable[[#This Row],[Order Date]])/3,0)</f>
        <v>Q3</v>
      </c>
      <c r="E1712" s="1">
        <f t="shared" si="53"/>
        <v>8</v>
      </c>
      <c r="F1712" s="1" t="str">
        <f>TEXT(SalesDataTable[[#This Row],[Order Date]],"MMM")</f>
        <v>Aug</v>
      </c>
      <c r="G1712" s="6" t="s">
        <v>37</v>
      </c>
      <c r="H1712" s="6" t="s">
        <v>50</v>
      </c>
      <c r="I1712" s="6" t="s">
        <v>36</v>
      </c>
      <c r="J1712" s="6" t="s">
        <v>33</v>
      </c>
      <c r="K1712" s="6" t="s">
        <v>51</v>
      </c>
      <c r="L1712" s="6" t="s">
        <v>52</v>
      </c>
      <c r="M1712" s="11">
        <v>2</v>
      </c>
      <c r="N1712" s="8">
        <v>40.22</v>
      </c>
      <c r="O1712" s="9">
        <v>0</v>
      </c>
      <c r="P1712" s="8">
        <v>14.45</v>
      </c>
      <c r="Q1712" s="8">
        <v>80.44</v>
      </c>
      <c r="R1712" s="8">
        <v>28.9</v>
      </c>
      <c r="S1712" s="8">
        <v>51.54</v>
      </c>
      <c r="T1712" s="10">
        <v>0.64072600696171056</v>
      </c>
      <c r="U1712" s="7"/>
      <c r="V1712" s="10"/>
      <c r="W1712" s="11"/>
      <c r="X1712" s="10"/>
    </row>
    <row r="1713" spans="1:24" ht="15.6">
      <c r="A1713" s="4">
        <v>491</v>
      </c>
      <c r="B1713" s="5">
        <v>46256</v>
      </c>
      <c r="C1713" s="1">
        <f t="shared" si="52"/>
        <v>2026</v>
      </c>
      <c r="D1713" s="1" t="str">
        <f>"Q" &amp;ROUNDUP(MONTH(SalesDataTable[[#This Row],[Order Date]])/3,0)</f>
        <v>Q3</v>
      </c>
      <c r="E1713" s="1">
        <f t="shared" si="53"/>
        <v>8</v>
      </c>
      <c r="F1713" s="1" t="str">
        <f>TEXT(SalesDataTable[[#This Row],[Order Date]],"MMM")</f>
        <v>Aug</v>
      </c>
      <c r="G1713" s="6" t="s">
        <v>17</v>
      </c>
      <c r="H1713" s="6" t="s">
        <v>53</v>
      </c>
      <c r="I1713" s="6" t="s">
        <v>45</v>
      </c>
      <c r="J1713" s="6" t="s">
        <v>30</v>
      </c>
      <c r="K1713" s="6" t="s">
        <v>31</v>
      </c>
      <c r="L1713" s="6" t="s">
        <v>49</v>
      </c>
      <c r="M1713" s="11">
        <v>1</v>
      </c>
      <c r="N1713" s="8">
        <v>45.42</v>
      </c>
      <c r="O1713" s="9">
        <v>0.15</v>
      </c>
      <c r="P1713" s="8">
        <v>18.079999999999998</v>
      </c>
      <c r="Q1713" s="8">
        <v>38.606999999999999</v>
      </c>
      <c r="R1713" s="8">
        <v>18.079999999999998</v>
      </c>
      <c r="S1713" s="8">
        <v>20.527000000000001</v>
      </c>
      <c r="T1713" s="10">
        <v>0.53169114409304019</v>
      </c>
      <c r="U1713" s="7"/>
      <c r="V1713" s="10"/>
      <c r="W1713" s="11"/>
      <c r="X1713" s="10"/>
    </row>
    <row r="1714" spans="1:24" ht="15.6">
      <c r="A1714" s="4">
        <v>862</v>
      </c>
      <c r="B1714" s="5">
        <v>46256</v>
      </c>
      <c r="C1714" s="1">
        <f t="shared" si="52"/>
        <v>2026</v>
      </c>
      <c r="D1714" s="1" t="str">
        <f>"Q" &amp;ROUNDUP(MONTH(SalesDataTable[[#This Row],[Order Date]])/3,0)</f>
        <v>Q3</v>
      </c>
      <c r="E1714" s="1">
        <f t="shared" si="53"/>
        <v>8</v>
      </c>
      <c r="F1714" s="1" t="str">
        <f>TEXT(SalesDataTable[[#This Row],[Order Date]],"MMM")</f>
        <v>Aug</v>
      </c>
      <c r="G1714" s="6" t="s">
        <v>17</v>
      </c>
      <c r="H1714" s="6" t="s">
        <v>53</v>
      </c>
      <c r="I1714" s="6" t="s">
        <v>19</v>
      </c>
      <c r="J1714" s="6" t="s">
        <v>20</v>
      </c>
      <c r="K1714" s="6" t="s">
        <v>26</v>
      </c>
      <c r="L1714" s="6" t="s">
        <v>27</v>
      </c>
      <c r="M1714" s="11">
        <v>1</v>
      </c>
      <c r="N1714" s="8">
        <v>93.55</v>
      </c>
      <c r="O1714" s="9">
        <v>0</v>
      </c>
      <c r="P1714" s="8">
        <v>44.89</v>
      </c>
      <c r="Q1714" s="8">
        <v>93.55</v>
      </c>
      <c r="R1714" s="8">
        <v>44.89</v>
      </c>
      <c r="S1714" s="8">
        <v>48.66</v>
      </c>
      <c r="T1714" s="10">
        <v>0.5201496525921967</v>
      </c>
      <c r="U1714" s="7"/>
      <c r="V1714" s="10"/>
      <c r="W1714" s="11"/>
      <c r="X1714" s="10"/>
    </row>
    <row r="1715" spans="1:24" ht="15.6">
      <c r="A1715" s="4">
        <v>957</v>
      </c>
      <c r="B1715" s="5">
        <v>46256</v>
      </c>
      <c r="C1715" s="1">
        <f t="shared" si="52"/>
        <v>2026</v>
      </c>
      <c r="D1715" s="1" t="str">
        <f>"Q" &amp;ROUNDUP(MONTH(SalesDataTable[[#This Row],[Order Date]])/3,0)</f>
        <v>Q3</v>
      </c>
      <c r="E1715" s="1">
        <f t="shared" si="53"/>
        <v>8</v>
      </c>
      <c r="F1715" s="1" t="str">
        <f>TEXT(SalesDataTable[[#This Row],[Order Date]],"MMM")</f>
        <v>Aug</v>
      </c>
      <c r="G1715" s="6" t="s">
        <v>28</v>
      </c>
      <c r="H1715" s="6" t="s">
        <v>29</v>
      </c>
      <c r="I1715" s="6" t="s">
        <v>19</v>
      </c>
      <c r="J1715" s="6" t="s">
        <v>20</v>
      </c>
      <c r="K1715" s="6" t="s">
        <v>26</v>
      </c>
      <c r="L1715" s="6" t="s">
        <v>34</v>
      </c>
      <c r="M1715" s="11">
        <v>2</v>
      </c>
      <c r="N1715" s="8">
        <v>146.85</v>
      </c>
      <c r="O1715" s="9">
        <v>0</v>
      </c>
      <c r="P1715" s="8">
        <v>81.010000000000005</v>
      </c>
      <c r="Q1715" s="8">
        <v>293.7</v>
      </c>
      <c r="R1715" s="8">
        <v>162.02000000000001</v>
      </c>
      <c r="S1715" s="8">
        <v>131.67999999999998</v>
      </c>
      <c r="T1715" s="10">
        <v>0.44834865509022809</v>
      </c>
      <c r="U1715" s="7"/>
      <c r="V1715" s="10"/>
      <c r="W1715" s="11"/>
      <c r="X1715" s="10"/>
    </row>
    <row r="1716" spans="1:24" ht="15.6">
      <c r="A1716" s="4">
        <v>1728</v>
      </c>
      <c r="B1716" s="5">
        <v>46256</v>
      </c>
      <c r="C1716" s="1">
        <f t="shared" si="52"/>
        <v>2026</v>
      </c>
      <c r="D1716" s="1" t="str">
        <f>"Q" &amp;ROUNDUP(MONTH(SalesDataTable[[#This Row],[Order Date]])/3,0)</f>
        <v>Q3</v>
      </c>
      <c r="E1716" s="1">
        <f t="shared" si="53"/>
        <v>8</v>
      </c>
      <c r="F1716" s="1" t="str">
        <f>TEXT(SalesDataTable[[#This Row],[Order Date]],"MMM")</f>
        <v>Aug</v>
      </c>
      <c r="G1716" s="6" t="s">
        <v>17</v>
      </c>
      <c r="H1716" s="6" t="s">
        <v>53</v>
      </c>
      <c r="I1716" s="6" t="s">
        <v>25</v>
      </c>
      <c r="J1716" s="6" t="s">
        <v>33</v>
      </c>
      <c r="K1716" s="6" t="s">
        <v>21</v>
      </c>
      <c r="L1716" s="6" t="s">
        <v>47</v>
      </c>
      <c r="M1716" s="11">
        <v>6</v>
      </c>
      <c r="N1716" s="8">
        <v>101.54</v>
      </c>
      <c r="O1716" s="9">
        <v>0.1</v>
      </c>
      <c r="P1716" s="8">
        <v>50</v>
      </c>
      <c r="Q1716" s="8">
        <v>548.31600000000003</v>
      </c>
      <c r="R1716" s="8">
        <v>300</v>
      </c>
      <c r="S1716" s="8">
        <v>248.31600000000003</v>
      </c>
      <c r="T1716" s="10">
        <v>0.45287024270676035</v>
      </c>
      <c r="U1716" s="7"/>
      <c r="V1716" s="10"/>
      <c r="W1716" s="11"/>
      <c r="X1716" s="10"/>
    </row>
    <row r="1717" spans="1:24" ht="15.6">
      <c r="A1717" s="4">
        <v>2743</v>
      </c>
      <c r="B1717" s="5">
        <v>46256</v>
      </c>
      <c r="C1717" s="1">
        <f t="shared" si="52"/>
        <v>2026</v>
      </c>
      <c r="D1717" s="1" t="str">
        <f>"Q" &amp;ROUNDUP(MONTH(SalesDataTable[[#This Row],[Order Date]])/3,0)</f>
        <v>Q3</v>
      </c>
      <c r="E1717" s="1">
        <f t="shared" si="53"/>
        <v>8</v>
      </c>
      <c r="F1717" s="1" t="str">
        <f>TEXT(SalesDataTable[[#This Row],[Order Date]],"MMM")</f>
        <v>Aug</v>
      </c>
      <c r="G1717" s="6" t="s">
        <v>37</v>
      </c>
      <c r="H1717" s="6" t="s">
        <v>48</v>
      </c>
      <c r="I1717" s="6" t="s">
        <v>19</v>
      </c>
      <c r="J1717" s="6" t="s">
        <v>33</v>
      </c>
      <c r="K1717" s="6" t="s">
        <v>51</v>
      </c>
      <c r="L1717" s="6" t="s">
        <v>55</v>
      </c>
      <c r="M1717" s="11">
        <v>1</v>
      </c>
      <c r="N1717" s="8">
        <v>125.14</v>
      </c>
      <c r="O1717" s="9">
        <v>0</v>
      </c>
      <c r="P1717" s="8">
        <v>69.44</v>
      </c>
      <c r="Q1717" s="8">
        <v>125.14</v>
      </c>
      <c r="R1717" s="8">
        <v>69.44</v>
      </c>
      <c r="S1717" s="8">
        <v>55.7</v>
      </c>
      <c r="T1717" s="10">
        <v>0.4451014863353045</v>
      </c>
      <c r="U1717" s="7"/>
      <c r="V1717" s="10"/>
      <c r="W1717" s="11"/>
      <c r="X1717" s="10"/>
    </row>
    <row r="1718" spans="1:24" ht="15.6">
      <c r="A1718" s="4">
        <v>3098</v>
      </c>
      <c r="B1718" s="5">
        <v>46256</v>
      </c>
      <c r="C1718" s="1">
        <f t="shared" si="52"/>
        <v>2026</v>
      </c>
      <c r="D1718" s="1" t="str">
        <f>"Q" &amp;ROUNDUP(MONTH(SalesDataTable[[#This Row],[Order Date]])/3,0)</f>
        <v>Q3</v>
      </c>
      <c r="E1718" s="1">
        <f t="shared" si="53"/>
        <v>8</v>
      </c>
      <c r="F1718" s="1" t="str">
        <f>TEXT(SalesDataTable[[#This Row],[Order Date]],"MMM")</f>
        <v>Aug</v>
      </c>
      <c r="G1718" s="6" t="s">
        <v>23</v>
      </c>
      <c r="H1718" s="6" t="s">
        <v>44</v>
      </c>
      <c r="I1718" s="6" t="s">
        <v>19</v>
      </c>
      <c r="J1718" s="6" t="s">
        <v>30</v>
      </c>
      <c r="K1718" s="6" t="s">
        <v>21</v>
      </c>
      <c r="L1718" s="6" t="s">
        <v>22</v>
      </c>
      <c r="M1718" s="11">
        <v>2</v>
      </c>
      <c r="N1718" s="8">
        <v>80.239999999999995</v>
      </c>
      <c r="O1718" s="9">
        <v>0.1</v>
      </c>
      <c r="P1718" s="8">
        <v>42.09</v>
      </c>
      <c r="Q1718" s="8">
        <v>144.43199999999999</v>
      </c>
      <c r="R1718" s="8">
        <v>84.18</v>
      </c>
      <c r="S1718" s="8">
        <v>60.251999999999981</v>
      </c>
      <c r="T1718" s="10">
        <v>0.41716517115320695</v>
      </c>
      <c r="U1718" s="7"/>
      <c r="V1718" s="10"/>
      <c r="W1718" s="11"/>
      <c r="X1718" s="10"/>
    </row>
    <row r="1719" spans="1:24" ht="15.6">
      <c r="A1719" s="4">
        <v>3606</v>
      </c>
      <c r="B1719" s="5">
        <v>46256</v>
      </c>
      <c r="C1719" s="1">
        <f t="shared" si="52"/>
        <v>2026</v>
      </c>
      <c r="D1719" s="1" t="str">
        <f>"Q" &amp;ROUNDUP(MONTH(SalesDataTable[[#This Row],[Order Date]])/3,0)</f>
        <v>Q3</v>
      </c>
      <c r="E1719" s="1">
        <f t="shared" si="53"/>
        <v>8</v>
      </c>
      <c r="F1719" s="1" t="str">
        <f>TEXT(SalesDataTable[[#This Row],[Order Date]],"MMM")</f>
        <v>Aug</v>
      </c>
      <c r="G1719" s="6" t="s">
        <v>37</v>
      </c>
      <c r="H1719" s="6" t="s">
        <v>38</v>
      </c>
      <c r="I1719" s="6" t="s">
        <v>19</v>
      </c>
      <c r="J1719" s="6" t="s">
        <v>33</v>
      </c>
      <c r="K1719" s="6" t="s">
        <v>26</v>
      </c>
      <c r="L1719" s="6" t="s">
        <v>34</v>
      </c>
      <c r="M1719" s="11">
        <v>1</v>
      </c>
      <c r="N1719" s="8">
        <v>147.24</v>
      </c>
      <c r="O1719" s="9">
        <v>0</v>
      </c>
      <c r="P1719" s="8">
        <v>79.11</v>
      </c>
      <c r="Q1719" s="8">
        <v>147.24</v>
      </c>
      <c r="R1719" s="8">
        <v>79.11</v>
      </c>
      <c r="S1719" s="8">
        <v>68.13000000000001</v>
      </c>
      <c r="T1719" s="10">
        <v>0.46271393643031788</v>
      </c>
      <c r="U1719" s="7"/>
      <c r="V1719" s="10"/>
      <c r="W1719" s="11"/>
      <c r="X1719" s="10"/>
    </row>
    <row r="1720" spans="1:24" ht="15.6">
      <c r="A1720" s="4">
        <v>3815</v>
      </c>
      <c r="B1720" s="5">
        <v>46256</v>
      </c>
      <c r="C1720" s="1">
        <f t="shared" si="52"/>
        <v>2026</v>
      </c>
      <c r="D1720" s="1" t="str">
        <f>"Q" &amp;ROUNDUP(MONTH(SalesDataTable[[#This Row],[Order Date]])/3,0)</f>
        <v>Q3</v>
      </c>
      <c r="E1720" s="1">
        <f t="shared" si="53"/>
        <v>8</v>
      </c>
      <c r="F1720" s="1" t="str">
        <f>TEXT(SalesDataTable[[#This Row],[Order Date]],"MMM")</f>
        <v>Aug</v>
      </c>
      <c r="G1720" s="6" t="s">
        <v>28</v>
      </c>
      <c r="H1720" s="6" t="s">
        <v>29</v>
      </c>
      <c r="I1720" s="6" t="s">
        <v>19</v>
      </c>
      <c r="J1720" s="6" t="s">
        <v>20</v>
      </c>
      <c r="K1720" s="6" t="s">
        <v>40</v>
      </c>
      <c r="L1720" s="6" t="s">
        <v>46</v>
      </c>
      <c r="M1720" s="11">
        <v>2</v>
      </c>
      <c r="N1720" s="8">
        <v>199.53</v>
      </c>
      <c r="O1720" s="9">
        <v>0.05</v>
      </c>
      <c r="P1720" s="8">
        <v>105.87</v>
      </c>
      <c r="Q1720" s="8">
        <v>379.10699999999997</v>
      </c>
      <c r="R1720" s="8">
        <v>211.74</v>
      </c>
      <c r="S1720" s="8">
        <v>167.36699999999996</v>
      </c>
      <c r="T1720" s="10">
        <v>0.44147694450379438</v>
      </c>
      <c r="U1720" s="7"/>
      <c r="V1720" s="10"/>
      <c r="W1720" s="11"/>
      <c r="X1720" s="10"/>
    </row>
    <row r="1721" spans="1:24" ht="15.6">
      <c r="A1721" s="4">
        <v>3979</v>
      </c>
      <c r="B1721" s="5">
        <v>46256</v>
      </c>
      <c r="C1721" s="1">
        <f t="shared" si="52"/>
        <v>2026</v>
      </c>
      <c r="D1721" s="1" t="str">
        <f>"Q" &amp;ROUNDUP(MONTH(SalesDataTable[[#This Row],[Order Date]])/3,0)</f>
        <v>Q3</v>
      </c>
      <c r="E1721" s="1">
        <f t="shared" si="53"/>
        <v>8</v>
      </c>
      <c r="F1721" s="1" t="str">
        <f>TEXT(SalesDataTable[[#This Row],[Order Date]],"MMM")</f>
        <v>Aug</v>
      </c>
      <c r="G1721" s="6" t="s">
        <v>28</v>
      </c>
      <c r="H1721" s="6" t="s">
        <v>42</v>
      </c>
      <c r="I1721" s="6" t="s">
        <v>19</v>
      </c>
      <c r="J1721" s="6" t="s">
        <v>33</v>
      </c>
      <c r="K1721" s="6" t="s">
        <v>51</v>
      </c>
      <c r="L1721" s="6" t="s">
        <v>52</v>
      </c>
      <c r="M1721" s="11">
        <v>1</v>
      </c>
      <c r="N1721" s="8">
        <v>40.19</v>
      </c>
      <c r="O1721" s="9">
        <v>0.05</v>
      </c>
      <c r="P1721" s="8">
        <v>14.73</v>
      </c>
      <c r="Q1721" s="8">
        <v>38.180499999999995</v>
      </c>
      <c r="R1721" s="8">
        <v>14.73</v>
      </c>
      <c r="S1721" s="8">
        <v>23.450499999999995</v>
      </c>
      <c r="T1721" s="10">
        <v>0.61420096646193734</v>
      </c>
      <c r="U1721" s="7"/>
      <c r="V1721" s="10"/>
      <c r="W1721" s="11"/>
      <c r="X1721" s="10"/>
    </row>
    <row r="1722" spans="1:24" ht="15.6">
      <c r="A1722" s="4">
        <v>4160</v>
      </c>
      <c r="B1722" s="5">
        <v>46256</v>
      </c>
      <c r="C1722" s="1">
        <f t="shared" si="52"/>
        <v>2026</v>
      </c>
      <c r="D1722" s="1" t="str">
        <f>"Q" &amp;ROUNDUP(MONTH(SalesDataTable[[#This Row],[Order Date]])/3,0)</f>
        <v>Q3</v>
      </c>
      <c r="E1722" s="1">
        <f t="shared" si="53"/>
        <v>8</v>
      </c>
      <c r="F1722" s="1" t="str">
        <f>TEXT(SalesDataTable[[#This Row],[Order Date]],"MMM")</f>
        <v>Aug</v>
      </c>
      <c r="G1722" s="6" t="s">
        <v>37</v>
      </c>
      <c r="H1722" s="6" t="s">
        <v>48</v>
      </c>
      <c r="I1722" s="6" t="s">
        <v>45</v>
      </c>
      <c r="J1722" s="6" t="s">
        <v>33</v>
      </c>
      <c r="K1722" s="6" t="s">
        <v>51</v>
      </c>
      <c r="L1722" s="6" t="s">
        <v>55</v>
      </c>
      <c r="M1722" s="11">
        <v>4</v>
      </c>
      <c r="N1722" s="8">
        <v>123.31</v>
      </c>
      <c r="O1722" s="9">
        <v>0</v>
      </c>
      <c r="P1722" s="8">
        <v>69.02</v>
      </c>
      <c r="Q1722" s="8">
        <v>493.24</v>
      </c>
      <c r="R1722" s="8">
        <v>276.08</v>
      </c>
      <c r="S1722" s="8">
        <v>217.16000000000003</v>
      </c>
      <c r="T1722" s="10">
        <v>0.44027248398345636</v>
      </c>
      <c r="U1722" s="7"/>
      <c r="V1722" s="10"/>
      <c r="W1722" s="11"/>
      <c r="X1722" s="10"/>
    </row>
    <row r="1723" spans="1:24" ht="15.6">
      <c r="A1723" s="4">
        <v>4172</v>
      </c>
      <c r="B1723" s="5">
        <v>46256</v>
      </c>
      <c r="C1723" s="1">
        <f t="shared" si="52"/>
        <v>2026</v>
      </c>
      <c r="D1723" s="1" t="str">
        <f>"Q" &amp;ROUNDUP(MONTH(SalesDataTable[[#This Row],[Order Date]])/3,0)</f>
        <v>Q3</v>
      </c>
      <c r="E1723" s="1">
        <f t="shared" si="53"/>
        <v>8</v>
      </c>
      <c r="F1723" s="1" t="str">
        <f>TEXT(SalesDataTable[[#This Row],[Order Date]],"MMM")</f>
        <v>Aug</v>
      </c>
      <c r="G1723" s="6" t="s">
        <v>37</v>
      </c>
      <c r="H1723" s="6" t="s">
        <v>50</v>
      </c>
      <c r="I1723" s="6" t="s">
        <v>45</v>
      </c>
      <c r="J1723" s="6" t="s">
        <v>30</v>
      </c>
      <c r="K1723" s="6" t="s">
        <v>21</v>
      </c>
      <c r="L1723" s="6" t="s">
        <v>43</v>
      </c>
      <c r="M1723" s="11">
        <v>1</v>
      </c>
      <c r="N1723" s="8">
        <v>40.19</v>
      </c>
      <c r="O1723" s="9">
        <v>0.05</v>
      </c>
      <c r="P1723" s="8">
        <v>16.78</v>
      </c>
      <c r="Q1723" s="8">
        <v>38.180499999999995</v>
      </c>
      <c r="R1723" s="8">
        <v>16.78</v>
      </c>
      <c r="S1723" s="8">
        <v>21.400499999999994</v>
      </c>
      <c r="T1723" s="10">
        <v>0.56050863660769235</v>
      </c>
      <c r="U1723" s="7"/>
      <c r="V1723" s="10"/>
      <c r="W1723" s="11"/>
      <c r="X1723" s="10"/>
    </row>
    <row r="1724" spans="1:24" ht="15.6">
      <c r="A1724" s="4">
        <v>4265</v>
      </c>
      <c r="B1724" s="5">
        <v>46256</v>
      </c>
      <c r="C1724" s="1">
        <f t="shared" si="52"/>
        <v>2026</v>
      </c>
      <c r="D1724" s="1" t="str">
        <f>"Q" &amp;ROUNDUP(MONTH(SalesDataTable[[#This Row],[Order Date]])/3,0)</f>
        <v>Q3</v>
      </c>
      <c r="E1724" s="1">
        <f t="shared" si="53"/>
        <v>8</v>
      </c>
      <c r="F1724" s="1" t="str">
        <f>TEXT(SalesDataTable[[#This Row],[Order Date]],"MMM")</f>
        <v>Aug</v>
      </c>
      <c r="G1724" s="6" t="s">
        <v>28</v>
      </c>
      <c r="H1724" s="6" t="s">
        <v>69</v>
      </c>
      <c r="I1724" s="6" t="s">
        <v>19</v>
      </c>
      <c r="J1724" s="6" t="s">
        <v>20</v>
      </c>
      <c r="K1724" s="6" t="s">
        <v>21</v>
      </c>
      <c r="L1724" s="6" t="s">
        <v>43</v>
      </c>
      <c r="M1724" s="11">
        <v>1</v>
      </c>
      <c r="N1724" s="8">
        <v>40.98</v>
      </c>
      <c r="O1724" s="9">
        <v>0.05</v>
      </c>
      <c r="P1724" s="8">
        <v>16.600000000000001</v>
      </c>
      <c r="Q1724" s="8">
        <v>38.930999999999997</v>
      </c>
      <c r="R1724" s="8">
        <v>16.600000000000001</v>
      </c>
      <c r="S1724" s="8">
        <v>22.330999999999996</v>
      </c>
      <c r="T1724" s="10">
        <v>0.57360458246641488</v>
      </c>
      <c r="U1724" s="7"/>
      <c r="V1724" s="10"/>
      <c r="W1724" s="11"/>
      <c r="X1724" s="10"/>
    </row>
    <row r="1725" spans="1:24" ht="15.6">
      <c r="A1725" s="4">
        <v>4321</v>
      </c>
      <c r="B1725" s="5">
        <v>46256</v>
      </c>
      <c r="C1725" s="1">
        <f t="shared" si="52"/>
        <v>2026</v>
      </c>
      <c r="D1725" s="1" t="str">
        <f>"Q" &amp;ROUNDUP(MONTH(SalesDataTable[[#This Row],[Order Date]])/3,0)</f>
        <v>Q3</v>
      </c>
      <c r="E1725" s="1">
        <f t="shared" si="53"/>
        <v>8</v>
      </c>
      <c r="F1725" s="1" t="str">
        <f>TEXT(SalesDataTable[[#This Row],[Order Date]],"MMM")</f>
        <v>Aug</v>
      </c>
      <c r="G1725" s="6" t="s">
        <v>37</v>
      </c>
      <c r="H1725" s="6" t="s">
        <v>64</v>
      </c>
      <c r="I1725" s="6" t="s">
        <v>19</v>
      </c>
      <c r="J1725" s="6" t="s">
        <v>30</v>
      </c>
      <c r="K1725" s="6" t="s">
        <v>31</v>
      </c>
      <c r="L1725" s="6" t="s">
        <v>32</v>
      </c>
      <c r="M1725" s="11">
        <v>3</v>
      </c>
      <c r="N1725" s="8">
        <v>35.380000000000003</v>
      </c>
      <c r="O1725" s="9">
        <v>0</v>
      </c>
      <c r="P1725" s="8">
        <v>13.91</v>
      </c>
      <c r="Q1725" s="8">
        <v>106.14000000000001</v>
      </c>
      <c r="R1725" s="8">
        <v>41.730000000000004</v>
      </c>
      <c r="S1725" s="8">
        <v>64.410000000000011</v>
      </c>
      <c r="T1725" s="10">
        <v>0.60684002261164505</v>
      </c>
      <c r="U1725" s="7"/>
      <c r="V1725" s="10"/>
      <c r="W1725" s="11"/>
      <c r="X1725" s="10"/>
    </row>
    <row r="1726" spans="1:24" ht="15.6">
      <c r="A1726" s="4">
        <v>4975</v>
      </c>
      <c r="B1726" s="5">
        <v>46256</v>
      </c>
      <c r="C1726" s="1">
        <f t="shared" si="52"/>
        <v>2026</v>
      </c>
      <c r="D1726" s="1" t="str">
        <f>"Q" &amp;ROUNDUP(MONTH(SalesDataTable[[#This Row],[Order Date]])/3,0)</f>
        <v>Q3</v>
      </c>
      <c r="E1726" s="1">
        <f t="shared" si="53"/>
        <v>8</v>
      </c>
      <c r="F1726" s="1" t="str">
        <f>TEXT(SalesDataTable[[#This Row],[Order Date]],"MMM")</f>
        <v>Aug</v>
      </c>
      <c r="G1726" s="6" t="s">
        <v>28</v>
      </c>
      <c r="H1726" s="6" t="s">
        <v>56</v>
      </c>
      <c r="I1726" s="6" t="s">
        <v>36</v>
      </c>
      <c r="J1726" s="6" t="s">
        <v>30</v>
      </c>
      <c r="K1726" s="6" t="s">
        <v>31</v>
      </c>
      <c r="L1726" s="6" t="s">
        <v>61</v>
      </c>
      <c r="M1726" s="11">
        <v>4</v>
      </c>
      <c r="N1726" s="8">
        <v>134.49</v>
      </c>
      <c r="O1726" s="9">
        <v>0</v>
      </c>
      <c r="P1726" s="8">
        <v>68.17</v>
      </c>
      <c r="Q1726" s="8">
        <v>537.96</v>
      </c>
      <c r="R1726" s="8">
        <v>272.68</v>
      </c>
      <c r="S1726" s="8">
        <v>265.28000000000003</v>
      </c>
      <c r="T1726" s="10">
        <v>0.49312216521674473</v>
      </c>
      <c r="U1726" s="7"/>
      <c r="V1726" s="10"/>
      <c r="W1726" s="11"/>
      <c r="X1726" s="10"/>
    </row>
    <row r="1727" spans="1:24" ht="15.6">
      <c r="A1727" s="4">
        <v>991</v>
      </c>
      <c r="B1727" s="5">
        <v>46257</v>
      </c>
      <c r="C1727" s="1">
        <f t="shared" si="52"/>
        <v>2026</v>
      </c>
      <c r="D1727" s="1" t="str">
        <f>"Q" &amp;ROUNDUP(MONTH(SalesDataTable[[#This Row],[Order Date]])/3,0)</f>
        <v>Q3</v>
      </c>
      <c r="E1727" s="1">
        <f t="shared" si="53"/>
        <v>8</v>
      </c>
      <c r="F1727" s="1" t="str">
        <f>TEXT(SalesDataTable[[#This Row],[Order Date]],"MMM")</f>
        <v>Aug</v>
      </c>
      <c r="G1727" s="6" t="s">
        <v>28</v>
      </c>
      <c r="H1727" s="6" t="s">
        <v>35</v>
      </c>
      <c r="I1727" s="6" t="s">
        <v>25</v>
      </c>
      <c r="J1727" s="6" t="s">
        <v>33</v>
      </c>
      <c r="K1727" s="6" t="s">
        <v>26</v>
      </c>
      <c r="L1727" s="6" t="s">
        <v>34</v>
      </c>
      <c r="M1727" s="11">
        <v>4</v>
      </c>
      <c r="N1727" s="8">
        <v>145.30000000000001</v>
      </c>
      <c r="O1727" s="9">
        <v>0.15</v>
      </c>
      <c r="P1727" s="8">
        <v>77.040000000000006</v>
      </c>
      <c r="Q1727" s="8">
        <v>494.02000000000004</v>
      </c>
      <c r="R1727" s="8">
        <v>308.16000000000003</v>
      </c>
      <c r="S1727" s="8">
        <v>185.86</v>
      </c>
      <c r="T1727" s="10">
        <v>0.37621958625156876</v>
      </c>
      <c r="U1727" s="7"/>
      <c r="V1727" s="10"/>
      <c r="W1727" s="11"/>
      <c r="X1727" s="10"/>
    </row>
    <row r="1728" spans="1:24" ht="15.6">
      <c r="A1728" s="4">
        <v>1008</v>
      </c>
      <c r="B1728" s="5">
        <v>46257</v>
      </c>
      <c r="C1728" s="1">
        <f t="shared" si="52"/>
        <v>2026</v>
      </c>
      <c r="D1728" s="1" t="str">
        <f>"Q" &amp;ROUNDUP(MONTH(SalesDataTable[[#This Row],[Order Date]])/3,0)</f>
        <v>Q3</v>
      </c>
      <c r="E1728" s="1">
        <f t="shared" si="53"/>
        <v>8</v>
      </c>
      <c r="F1728" s="1" t="str">
        <f>TEXT(SalesDataTable[[#This Row],[Order Date]],"MMM")</f>
        <v>Aug</v>
      </c>
      <c r="G1728" s="6" t="s">
        <v>37</v>
      </c>
      <c r="H1728" s="6" t="s">
        <v>38</v>
      </c>
      <c r="I1728" s="6" t="s">
        <v>25</v>
      </c>
      <c r="J1728" s="6" t="s">
        <v>33</v>
      </c>
      <c r="K1728" s="6" t="s">
        <v>31</v>
      </c>
      <c r="L1728" s="6" t="s">
        <v>65</v>
      </c>
      <c r="M1728" s="11">
        <v>10</v>
      </c>
      <c r="N1728" s="8">
        <v>164.55</v>
      </c>
      <c r="O1728" s="9">
        <v>0.1</v>
      </c>
      <c r="P1728" s="8">
        <v>88.23</v>
      </c>
      <c r="Q1728" s="8">
        <v>1480.95</v>
      </c>
      <c r="R1728" s="8">
        <v>882.30000000000007</v>
      </c>
      <c r="S1728" s="8">
        <v>598.65</v>
      </c>
      <c r="T1728" s="10">
        <v>0.40423376886458012</v>
      </c>
      <c r="U1728" s="7"/>
      <c r="V1728" s="10"/>
      <c r="W1728" s="11"/>
      <c r="X1728" s="10"/>
    </row>
    <row r="1729" spans="1:24" ht="15.6">
      <c r="A1729" s="4">
        <v>1083</v>
      </c>
      <c r="B1729" s="5">
        <v>46257</v>
      </c>
      <c r="C1729" s="1">
        <f t="shared" si="52"/>
        <v>2026</v>
      </c>
      <c r="D1729" s="1" t="str">
        <f>"Q" &amp;ROUNDUP(MONTH(SalesDataTable[[#This Row],[Order Date]])/3,0)</f>
        <v>Q3</v>
      </c>
      <c r="E1729" s="1">
        <f t="shared" si="53"/>
        <v>8</v>
      </c>
      <c r="F1729" s="1" t="str">
        <f>TEXT(SalesDataTable[[#This Row],[Order Date]],"MMM")</f>
        <v>Aug</v>
      </c>
      <c r="G1729" s="6" t="s">
        <v>17</v>
      </c>
      <c r="H1729" s="6" t="s">
        <v>67</v>
      </c>
      <c r="I1729" s="6" t="s">
        <v>36</v>
      </c>
      <c r="J1729" s="6" t="s">
        <v>30</v>
      </c>
      <c r="K1729" s="6" t="s">
        <v>21</v>
      </c>
      <c r="L1729" s="6" t="s">
        <v>43</v>
      </c>
      <c r="M1729" s="11">
        <v>1</v>
      </c>
      <c r="N1729" s="8">
        <v>39.590000000000003</v>
      </c>
      <c r="O1729" s="9">
        <v>0</v>
      </c>
      <c r="P1729" s="8">
        <v>16.899999999999999</v>
      </c>
      <c r="Q1729" s="8">
        <v>39.590000000000003</v>
      </c>
      <c r="R1729" s="8">
        <v>16.899999999999999</v>
      </c>
      <c r="S1729" s="8">
        <v>22.690000000000005</v>
      </c>
      <c r="T1729" s="10">
        <v>0.57312452639555456</v>
      </c>
      <c r="U1729" s="7"/>
      <c r="V1729" s="10"/>
      <c r="W1729" s="11"/>
      <c r="X1729" s="10"/>
    </row>
    <row r="1730" spans="1:24" ht="15.6">
      <c r="A1730" s="4">
        <v>1553</v>
      </c>
      <c r="B1730" s="5">
        <v>46257</v>
      </c>
      <c r="C1730" s="1">
        <f t="shared" si="52"/>
        <v>2026</v>
      </c>
      <c r="D1730" s="1" t="str">
        <f>"Q" &amp;ROUNDUP(MONTH(SalesDataTable[[#This Row],[Order Date]])/3,0)</f>
        <v>Q3</v>
      </c>
      <c r="E1730" s="1">
        <f t="shared" si="53"/>
        <v>8</v>
      </c>
      <c r="F1730" s="1" t="str">
        <f>TEXT(SalesDataTable[[#This Row],[Order Date]],"MMM")</f>
        <v>Aug</v>
      </c>
      <c r="G1730" s="6" t="s">
        <v>28</v>
      </c>
      <c r="H1730" s="6" t="s">
        <v>29</v>
      </c>
      <c r="I1730" s="6" t="s">
        <v>25</v>
      </c>
      <c r="J1730" s="6" t="s">
        <v>33</v>
      </c>
      <c r="K1730" s="6" t="s">
        <v>51</v>
      </c>
      <c r="L1730" s="6" t="s">
        <v>62</v>
      </c>
      <c r="M1730" s="11">
        <v>5</v>
      </c>
      <c r="N1730" s="8">
        <v>51.62</v>
      </c>
      <c r="O1730" s="9">
        <v>0.15</v>
      </c>
      <c r="P1730" s="8">
        <v>22.6</v>
      </c>
      <c r="Q1730" s="8">
        <v>219.38499999999996</v>
      </c>
      <c r="R1730" s="8">
        <v>113</v>
      </c>
      <c r="S1730" s="8">
        <v>106.38499999999996</v>
      </c>
      <c r="T1730" s="10">
        <v>0.48492376415889865</v>
      </c>
      <c r="U1730" s="7"/>
      <c r="V1730" s="10"/>
      <c r="W1730" s="11"/>
      <c r="X1730" s="10"/>
    </row>
    <row r="1731" spans="1:24" ht="15.6">
      <c r="A1731" s="4">
        <v>1579</v>
      </c>
      <c r="B1731" s="5">
        <v>46257</v>
      </c>
      <c r="C1731" s="1">
        <f t="shared" ref="C1731:C1794" si="54">YEAR(B1731)</f>
        <v>2026</v>
      </c>
      <c r="D1731" s="1" t="str">
        <f>"Q" &amp;ROUNDUP(MONTH(SalesDataTable[[#This Row],[Order Date]])/3,0)</f>
        <v>Q3</v>
      </c>
      <c r="E1731" s="1">
        <f t="shared" ref="E1731:E1794" si="55">MONTH(B1731)</f>
        <v>8</v>
      </c>
      <c r="F1731" s="1" t="str">
        <f>TEXT(SalesDataTable[[#This Row],[Order Date]],"MMM")</f>
        <v>Aug</v>
      </c>
      <c r="G1731" s="6" t="s">
        <v>37</v>
      </c>
      <c r="H1731" s="6" t="s">
        <v>48</v>
      </c>
      <c r="I1731" s="6" t="s">
        <v>36</v>
      </c>
      <c r="J1731" s="6" t="s">
        <v>20</v>
      </c>
      <c r="K1731" s="6" t="s">
        <v>26</v>
      </c>
      <c r="L1731" s="6" t="s">
        <v>27</v>
      </c>
      <c r="M1731" s="11">
        <v>3</v>
      </c>
      <c r="N1731" s="8">
        <v>90.71</v>
      </c>
      <c r="O1731" s="9">
        <v>0</v>
      </c>
      <c r="P1731" s="8">
        <v>45.57</v>
      </c>
      <c r="Q1731" s="8">
        <v>272.13</v>
      </c>
      <c r="R1731" s="8">
        <v>136.71</v>
      </c>
      <c r="S1731" s="8">
        <v>135.41999999999999</v>
      </c>
      <c r="T1731" s="10">
        <v>0.49762980928232825</v>
      </c>
      <c r="U1731" s="7"/>
      <c r="V1731" s="10"/>
      <c r="W1731" s="11"/>
      <c r="X1731" s="10"/>
    </row>
    <row r="1732" spans="1:24" ht="15.6">
      <c r="A1732" s="4">
        <v>1732</v>
      </c>
      <c r="B1732" s="5">
        <v>46257</v>
      </c>
      <c r="C1732" s="1">
        <f t="shared" si="54"/>
        <v>2026</v>
      </c>
      <c r="D1732" s="1" t="str">
        <f>"Q" &amp;ROUNDUP(MONTH(SalesDataTable[[#This Row],[Order Date]])/3,0)</f>
        <v>Q3</v>
      </c>
      <c r="E1732" s="1">
        <f t="shared" si="55"/>
        <v>8</v>
      </c>
      <c r="F1732" s="1" t="str">
        <f>TEXT(SalesDataTable[[#This Row],[Order Date]],"MMM")</f>
        <v>Aug</v>
      </c>
      <c r="G1732" s="6" t="s">
        <v>23</v>
      </c>
      <c r="H1732" s="6" t="s">
        <v>24</v>
      </c>
      <c r="I1732" s="6" t="s">
        <v>36</v>
      </c>
      <c r="J1732" s="6" t="s">
        <v>30</v>
      </c>
      <c r="K1732" s="6" t="s">
        <v>21</v>
      </c>
      <c r="L1732" s="6" t="s">
        <v>43</v>
      </c>
      <c r="M1732" s="11">
        <v>4</v>
      </c>
      <c r="N1732" s="8">
        <v>41.09</v>
      </c>
      <c r="O1732" s="9">
        <v>0</v>
      </c>
      <c r="P1732" s="8">
        <v>17</v>
      </c>
      <c r="Q1732" s="8">
        <v>164.36</v>
      </c>
      <c r="R1732" s="8">
        <v>68</v>
      </c>
      <c r="S1732" s="8">
        <v>96.360000000000014</v>
      </c>
      <c r="T1732" s="10">
        <v>0.58627403261134103</v>
      </c>
      <c r="U1732" s="7"/>
      <c r="V1732" s="10"/>
      <c r="W1732" s="11"/>
      <c r="X1732" s="10"/>
    </row>
    <row r="1733" spans="1:24" ht="15.6">
      <c r="A1733" s="4">
        <v>2083</v>
      </c>
      <c r="B1733" s="5">
        <v>46257</v>
      </c>
      <c r="C1733" s="1">
        <f t="shared" si="54"/>
        <v>2026</v>
      </c>
      <c r="D1733" s="1" t="str">
        <f>"Q" &amp;ROUNDUP(MONTH(SalesDataTable[[#This Row],[Order Date]])/3,0)</f>
        <v>Q3</v>
      </c>
      <c r="E1733" s="1">
        <f t="shared" si="55"/>
        <v>8</v>
      </c>
      <c r="F1733" s="1" t="str">
        <f>TEXT(SalesDataTable[[#This Row],[Order Date]],"MMM")</f>
        <v>Aug</v>
      </c>
      <c r="G1733" s="6" t="s">
        <v>23</v>
      </c>
      <c r="H1733" s="6" t="s">
        <v>66</v>
      </c>
      <c r="I1733" s="6" t="s">
        <v>19</v>
      </c>
      <c r="J1733" s="6" t="s">
        <v>30</v>
      </c>
      <c r="K1733" s="6" t="s">
        <v>26</v>
      </c>
      <c r="L1733" s="6" t="s">
        <v>27</v>
      </c>
      <c r="M1733" s="11">
        <v>1</v>
      </c>
      <c r="N1733" s="8">
        <v>91.37</v>
      </c>
      <c r="O1733" s="9">
        <v>0</v>
      </c>
      <c r="P1733" s="8">
        <v>46.73</v>
      </c>
      <c r="Q1733" s="8">
        <v>91.37</v>
      </c>
      <c r="R1733" s="8">
        <v>46.73</v>
      </c>
      <c r="S1733" s="8">
        <v>44.640000000000008</v>
      </c>
      <c r="T1733" s="10">
        <v>0.48856298566269024</v>
      </c>
      <c r="U1733" s="7"/>
      <c r="V1733" s="10"/>
      <c r="W1733" s="11"/>
      <c r="X1733" s="10"/>
    </row>
    <row r="1734" spans="1:24" ht="15.6">
      <c r="A1734" s="4">
        <v>2176</v>
      </c>
      <c r="B1734" s="5">
        <v>46257</v>
      </c>
      <c r="C1734" s="1">
        <f t="shared" si="54"/>
        <v>2026</v>
      </c>
      <c r="D1734" s="1" t="str">
        <f>"Q" &amp;ROUNDUP(MONTH(SalesDataTable[[#This Row],[Order Date]])/3,0)</f>
        <v>Q3</v>
      </c>
      <c r="E1734" s="1">
        <f t="shared" si="55"/>
        <v>8</v>
      </c>
      <c r="F1734" s="1" t="str">
        <f>TEXT(SalesDataTable[[#This Row],[Order Date]],"MMM")</f>
        <v>Aug</v>
      </c>
      <c r="G1734" s="6" t="s">
        <v>23</v>
      </c>
      <c r="H1734" s="6" t="s">
        <v>58</v>
      </c>
      <c r="I1734" s="6" t="s">
        <v>19</v>
      </c>
      <c r="J1734" s="6" t="s">
        <v>30</v>
      </c>
      <c r="K1734" s="6" t="s">
        <v>31</v>
      </c>
      <c r="L1734" s="6" t="s">
        <v>49</v>
      </c>
      <c r="M1734" s="11">
        <v>1</v>
      </c>
      <c r="N1734" s="8">
        <v>46.92</v>
      </c>
      <c r="O1734" s="9">
        <v>0</v>
      </c>
      <c r="P1734" s="8">
        <v>18.3</v>
      </c>
      <c r="Q1734" s="8">
        <v>46.92</v>
      </c>
      <c r="R1734" s="8">
        <v>18.3</v>
      </c>
      <c r="S1734" s="8">
        <v>28.62</v>
      </c>
      <c r="T1734" s="10">
        <v>0.60997442455242967</v>
      </c>
      <c r="U1734" s="7"/>
      <c r="V1734" s="10"/>
      <c r="W1734" s="11"/>
      <c r="X1734" s="10"/>
    </row>
    <row r="1735" spans="1:24" ht="15.6">
      <c r="A1735" s="4">
        <v>2723</v>
      </c>
      <c r="B1735" s="5">
        <v>46257</v>
      </c>
      <c r="C1735" s="1">
        <f t="shared" si="54"/>
        <v>2026</v>
      </c>
      <c r="D1735" s="1" t="str">
        <f>"Q" &amp;ROUNDUP(MONTH(SalesDataTable[[#This Row],[Order Date]])/3,0)</f>
        <v>Q3</v>
      </c>
      <c r="E1735" s="1">
        <f t="shared" si="55"/>
        <v>8</v>
      </c>
      <c r="F1735" s="1" t="str">
        <f>TEXT(SalesDataTable[[#This Row],[Order Date]],"MMM")</f>
        <v>Aug</v>
      </c>
      <c r="G1735" s="6" t="s">
        <v>17</v>
      </c>
      <c r="H1735" s="6" t="s">
        <v>18</v>
      </c>
      <c r="I1735" s="6" t="s">
        <v>19</v>
      </c>
      <c r="J1735" s="6" t="s">
        <v>30</v>
      </c>
      <c r="K1735" s="6" t="s">
        <v>21</v>
      </c>
      <c r="L1735" s="6" t="s">
        <v>47</v>
      </c>
      <c r="M1735" s="11">
        <v>1</v>
      </c>
      <c r="N1735" s="8">
        <v>100.29</v>
      </c>
      <c r="O1735" s="9">
        <v>0.05</v>
      </c>
      <c r="P1735" s="8">
        <v>49.82</v>
      </c>
      <c r="Q1735" s="8">
        <v>95.275500000000008</v>
      </c>
      <c r="R1735" s="8">
        <v>49.82</v>
      </c>
      <c r="S1735" s="8">
        <v>45.455500000000008</v>
      </c>
      <c r="T1735" s="10">
        <v>0.47709537079312103</v>
      </c>
      <c r="U1735" s="7"/>
      <c r="V1735" s="10"/>
      <c r="W1735" s="11"/>
      <c r="X1735" s="10"/>
    </row>
    <row r="1736" spans="1:24" ht="15.6">
      <c r="A1736" s="4">
        <v>3299</v>
      </c>
      <c r="B1736" s="5">
        <v>46257</v>
      </c>
      <c r="C1736" s="1">
        <f t="shared" si="54"/>
        <v>2026</v>
      </c>
      <c r="D1736" s="1" t="str">
        <f>"Q" &amp;ROUNDUP(MONTH(SalesDataTable[[#This Row],[Order Date]])/3,0)</f>
        <v>Q3</v>
      </c>
      <c r="E1736" s="1">
        <f t="shared" si="55"/>
        <v>8</v>
      </c>
      <c r="F1736" s="1" t="str">
        <f>TEXT(SalesDataTable[[#This Row],[Order Date]],"MMM")</f>
        <v>Aug</v>
      </c>
      <c r="G1736" s="6" t="s">
        <v>17</v>
      </c>
      <c r="H1736" s="6" t="s">
        <v>53</v>
      </c>
      <c r="I1736" s="6" t="s">
        <v>19</v>
      </c>
      <c r="J1736" s="6" t="s">
        <v>30</v>
      </c>
      <c r="K1736" s="6" t="s">
        <v>26</v>
      </c>
      <c r="L1736" s="6" t="s">
        <v>34</v>
      </c>
      <c r="M1736" s="11">
        <v>1</v>
      </c>
      <c r="N1736" s="8">
        <v>147.11000000000001</v>
      </c>
      <c r="O1736" s="9">
        <v>0.15</v>
      </c>
      <c r="P1736" s="8">
        <v>79.599999999999994</v>
      </c>
      <c r="Q1736" s="8">
        <v>125.04350000000001</v>
      </c>
      <c r="R1736" s="8">
        <v>79.599999999999994</v>
      </c>
      <c r="S1736" s="8">
        <v>45.443500000000014</v>
      </c>
      <c r="T1736" s="10">
        <v>0.36342152930780097</v>
      </c>
      <c r="U1736" s="7"/>
      <c r="V1736" s="10"/>
      <c r="W1736" s="11"/>
      <c r="X1736" s="10"/>
    </row>
    <row r="1737" spans="1:24" ht="15.6">
      <c r="A1737" s="4">
        <v>3398</v>
      </c>
      <c r="B1737" s="5">
        <v>46257</v>
      </c>
      <c r="C1737" s="1">
        <f t="shared" si="54"/>
        <v>2026</v>
      </c>
      <c r="D1737" s="1" t="str">
        <f>"Q" &amp;ROUNDUP(MONTH(SalesDataTable[[#This Row],[Order Date]])/3,0)</f>
        <v>Q3</v>
      </c>
      <c r="E1737" s="1">
        <f t="shared" si="55"/>
        <v>8</v>
      </c>
      <c r="F1737" s="1" t="str">
        <f>TEXT(SalesDataTable[[#This Row],[Order Date]],"MMM")</f>
        <v>Aug</v>
      </c>
      <c r="G1737" s="6" t="s">
        <v>23</v>
      </c>
      <c r="H1737" s="6" t="s">
        <v>60</v>
      </c>
      <c r="I1737" s="6" t="s">
        <v>19</v>
      </c>
      <c r="J1737" s="6" t="s">
        <v>30</v>
      </c>
      <c r="K1737" s="6" t="s">
        <v>26</v>
      </c>
      <c r="L1737" s="6" t="s">
        <v>54</v>
      </c>
      <c r="M1737" s="11">
        <v>2</v>
      </c>
      <c r="N1737" s="8">
        <v>156.44999999999999</v>
      </c>
      <c r="O1737" s="9">
        <v>0</v>
      </c>
      <c r="P1737" s="8">
        <v>80.13</v>
      </c>
      <c r="Q1737" s="8">
        <v>312.89999999999998</v>
      </c>
      <c r="R1737" s="8">
        <v>160.26</v>
      </c>
      <c r="S1737" s="8">
        <v>152.63999999999999</v>
      </c>
      <c r="T1737" s="10">
        <v>0.487823585810163</v>
      </c>
      <c r="U1737" s="7"/>
      <c r="V1737" s="10"/>
      <c r="W1737" s="11"/>
      <c r="X1737" s="10"/>
    </row>
    <row r="1738" spans="1:24" ht="15.6">
      <c r="A1738" s="4">
        <v>4012</v>
      </c>
      <c r="B1738" s="5">
        <v>46257</v>
      </c>
      <c r="C1738" s="1">
        <f t="shared" si="54"/>
        <v>2026</v>
      </c>
      <c r="D1738" s="1" t="str">
        <f>"Q" &amp;ROUNDUP(MONTH(SalesDataTable[[#This Row],[Order Date]])/3,0)</f>
        <v>Q3</v>
      </c>
      <c r="E1738" s="1">
        <f t="shared" si="55"/>
        <v>8</v>
      </c>
      <c r="F1738" s="1" t="str">
        <f>TEXT(SalesDataTable[[#This Row],[Order Date]],"MMM")</f>
        <v>Aug</v>
      </c>
      <c r="G1738" s="6" t="s">
        <v>23</v>
      </c>
      <c r="H1738" s="6" t="s">
        <v>66</v>
      </c>
      <c r="I1738" s="6" t="s">
        <v>19</v>
      </c>
      <c r="J1738" s="6" t="s">
        <v>30</v>
      </c>
      <c r="K1738" s="6" t="s">
        <v>26</v>
      </c>
      <c r="L1738" s="6" t="s">
        <v>63</v>
      </c>
      <c r="M1738" s="11">
        <v>2</v>
      </c>
      <c r="N1738" s="8">
        <v>72.97</v>
      </c>
      <c r="O1738" s="9">
        <v>0</v>
      </c>
      <c r="P1738" s="8">
        <v>33.25</v>
      </c>
      <c r="Q1738" s="8">
        <v>145.94</v>
      </c>
      <c r="R1738" s="8">
        <v>66.5</v>
      </c>
      <c r="S1738" s="8">
        <v>79.44</v>
      </c>
      <c r="T1738" s="10">
        <v>0.54433328765245992</v>
      </c>
      <c r="U1738" s="7"/>
      <c r="V1738" s="10"/>
      <c r="W1738" s="11"/>
      <c r="X1738" s="10"/>
    </row>
    <row r="1739" spans="1:24" ht="15.6">
      <c r="A1739" s="4">
        <v>4064</v>
      </c>
      <c r="B1739" s="5">
        <v>46257</v>
      </c>
      <c r="C1739" s="1">
        <f t="shared" si="54"/>
        <v>2026</v>
      </c>
      <c r="D1739" s="1" t="str">
        <f>"Q" &amp;ROUNDUP(MONTH(SalesDataTable[[#This Row],[Order Date]])/3,0)</f>
        <v>Q3</v>
      </c>
      <c r="E1739" s="1">
        <f t="shared" si="55"/>
        <v>8</v>
      </c>
      <c r="F1739" s="1" t="str">
        <f>TEXT(SalesDataTable[[#This Row],[Order Date]],"MMM")</f>
        <v>Aug</v>
      </c>
      <c r="G1739" s="6" t="s">
        <v>37</v>
      </c>
      <c r="H1739" s="6" t="s">
        <v>48</v>
      </c>
      <c r="I1739" s="6" t="s">
        <v>45</v>
      </c>
      <c r="J1739" s="6" t="s">
        <v>20</v>
      </c>
      <c r="K1739" s="6" t="s">
        <v>51</v>
      </c>
      <c r="L1739" s="6" t="s">
        <v>62</v>
      </c>
      <c r="M1739" s="11">
        <v>2</v>
      </c>
      <c r="N1739" s="8">
        <v>51.63</v>
      </c>
      <c r="O1739" s="9">
        <v>0</v>
      </c>
      <c r="P1739" s="8">
        <v>21.39</v>
      </c>
      <c r="Q1739" s="8">
        <v>103.26</v>
      </c>
      <c r="R1739" s="8">
        <v>42.78</v>
      </c>
      <c r="S1739" s="8">
        <v>60.480000000000004</v>
      </c>
      <c r="T1739" s="10">
        <v>0.58570598489250436</v>
      </c>
      <c r="U1739" s="7"/>
      <c r="V1739" s="10"/>
      <c r="W1739" s="11"/>
      <c r="X1739" s="10"/>
    </row>
    <row r="1740" spans="1:24" ht="15.6">
      <c r="A1740" s="4">
        <v>4671</v>
      </c>
      <c r="B1740" s="5">
        <v>46257</v>
      </c>
      <c r="C1740" s="1">
        <f t="shared" si="54"/>
        <v>2026</v>
      </c>
      <c r="D1740" s="1" t="str">
        <f>"Q" &amp;ROUNDUP(MONTH(SalesDataTable[[#This Row],[Order Date]])/3,0)</f>
        <v>Q3</v>
      </c>
      <c r="E1740" s="1">
        <f t="shared" si="55"/>
        <v>8</v>
      </c>
      <c r="F1740" s="1" t="str">
        <f>TEXT(SalesDataTable[[#This Row],[Order Date]],"MMM")</f>
        <v>Aug</v>
      </c>
      <c r="G1740" s="6" t="s">
        <v>23</v>
      </c>
      <c r="H1740" s="6" t="s">
        <v>60</v>
      </c>
      <c r="I1740" s="6" t="s">
        <v>25</v>
      </c>
      <c r="J1740" s="6" t="s">
        <v>20</v>
      </c>
      <c r="K1740" s="6" t="s">
        <v>21</v>
      </c>
      <c r="L1740" s="6" t="s">
        <v>47</v>
      </c>
      <c r="M1740" s="11">
        <v>8</v>
      </c>
      <c r="N1740" s="8">
        <v>100.06</v>
      </c>
      <c r="O1740" s="9">
        <v>0.05</v>
      </c>
      <c r="P1740" s="8">
        <v>49.39</v>
      </c>
      <c r="Q1740" s="8">
        <v>760.45600000000002</v>
      </c>
      <c r="R1740" s="8">
        <v>395.12</v>
      </c>
      <c r="S1740" s="8">
        <v>365.33600000000001</v>
      </c>
      <c r="T1740" s="10">
        <v>0.48041701295012468</v>
      </c>
      <c r="U1740" s="7"/>
      <c r="V1740" s="10"/>
      <c r="W1740" s="11"/>
      <c r="X1740" s="10"/>
    </row>
    <row r="1741" spans="1:24" ht="15.6">
      <c r="A1741" s="4">
        <v>1914</v>
      </c>
      <c r="B1741" s="5">
        <v>46258</v>
      </c>
      <c r="C1741" s="1">
        <f t="shared" si="54"/>
        <v>2026</v>
      </c>
      <c r="D1741" s="1" t="str">
        <f>"Q" &amp;ROUNDUP(MONTH(SalesDataTable[[#This Row],[Order Date]])/3,0)</f>
        <v>Q3</v>
      </c>
      <c r="E1741" s="1">
        <f t="shared" si="55"/>
        <v>8</v>
      </c>
      <c r="F1741" s="1" t="str">
        <f>TEXT(SalesDataTable[[#This Row],[Order Date]],"MMM")</f>
        <v>Aug</v>
      </c>
      <c r="G1741" s="6" t="s">
        <v>37</v>
      </c>
      <c r="H1741" s="6" t="s">
        <v>50</v>
      </c>
      <c r="I1741" s="6" t="s">
        <v>36</v>
      </c>
      <c r="J1741" s="6" t="s">
        <v>20</v>
      </c>
      <c r="K1741" s="6" t="s">
        <v>40</v>
      </c>
      <c r="L1741" s="6" t="s">
        <v>57</v>
      </c>
      <c r="M1741" s="11">
        <v>4</v>
      </c>
      <c r="N1741" s="8">
        <v>83.2</v>
      </c>
      <c r="O1741" s="9">
        <v>0</v>
      </c>
      <c r="P1741" s="8">
        <v>39.99</v>
      </c>
      <c r="Q1741" s="8">
        <v>332.8</v>
      </c>
      <c r="R1741" s="8">
        <v>159.96</v>
      </c>
      <c r="S1741" s="8">
        <v>172.84</v>
      </c>
      <c r="T1741" s="10">
        <v>0.5193509615384615</v>
      </c>
      <c r="U1741" s="7"/>
      <c r="V1741" s="10"/>
      <c r="W1741" s="11"/>
      <c r="X1741" s="10"/>
    </row>
    <row r="1742" spans="1:24" ht="15.6">
      <c r="A1742" s="4">
        <v>1973</v>
      </c>
      <c r="B1742" s="5">
        <v>46258</v>
      </c>
      <c r="C1742" s="1">
        <f t="shared" si="54"/>
        <v>2026</v>
      </c>
      <c r="D1742" s="1" t="str">
        <f>"Q" &amp;ROUNDUP(MONTH(SalesDataTable[[#This Row],[Order Date]])/3,0)</f>
        <v>Q3</v>
      </c>
      <c r="E1742" s="1">
        <f t="shared" si="55"/>
        <v>8</v>
      </c>
      <c r="F1742" s="1" t="str">
        <f>TEXT(SalesDataTable[[#This Row],[Order Date]],"MMM")</f>
        <v>Aug</v>
      </c>
      <c r="G1742" s="6" t="s">
        <v>17</v>
      </c>
      <c r="H1742" s="6" t="s">
        <v>18</v>
      </c>
      <c r="I1742" s="6" t="s">
        <v>19</v>
      </c>
      <c r="J1742" s="6" t="s">
        <v>30</v>
      </c>
      <c r="K1742" s="6" t="s">
        <v>51</v>
      </c>
      <c r="L1742" s="6" t="s">
        <v>62</v>
      </c>
      <c r="M1742" s="11">
        <v>3</v>
      </c>
      <c r="N1742" s="8">
        <v>51.29</v>
      </c>
      <c r="O1742" s="9">
        <v>0</v>
      </c>
      <c r="P1742" s="8">
        <v>22.08</v>
      </c>
      <c r="Q1742" s="8">
        <v>153.87</v>
      </c>
      <c r="R1742" s="8">
        <v>66.239999999999995</v>
      </c>
      <c r="S1742" s="8">
        <v>87.63000000000001</v>
      </c>
      <c r="T1742" s="10">
        <v>0.56950672645739919</v>
      </c>
      <c r="U1742" s="7"/>
      <c r="V1742" s="10"/>
      <c r="W1742" s="11"/>
      <c r="X1742" s="10"/>
    </row>
    <row r="1743" spans="1:24" ht="15.6">
      <c r="A1743" s="4">
        <v>2564</v>
      </c>
      <c r="B1743" s="5">
        <v>46258</v>
      </c>
      <c r="C1743" s="1">
        <f t="shared" si="54"/>
        <v>2026</v>
      </c>
      <c r="D1743" s="1" t="str">
        <f>"Q" &amp;ROUNDUP(MONTH(SalesDataTable[[#This Row],[Order Date]])/3,0)</f>
        <v>Q3</v>
      </c>
      <c r="E1743" s="1">
        <f t="shared" si="55"/>
        <v>8</v>
      </c>
      <c r="F1743" s="1" t="str">
        <f>TEXT(SalesDataTable[[#This Row],[Order Date]],"MMM")</f>
        <v>Aug</v>
      </c>
      <c r="G1743" s="6" t="s">
        <v>28</v>
      </c>
      <c r="H1743" s="6" t="s">
        <v>35</v>
      </c>
      <c r="I1743" s="6" t="s">
        <v>19</v>
      </c>
      <c r="J1743" s="6" t="s">
        <v>20</v>
      </c>
      <c r="K1743" s="6" t="s">
        <v>40</v>
      </c>
      <c r="L1743" s="6" t="s">
        <v>46</v>
      </c>
      <c r="M1743" s="11">
        <v>1</v>
      </c>
      <c r="N1743" s="8">
        <v>200.2</v>
      </c>
      <c r="O1743" s="9">
        <v>0</v>
      </c>
      <c r="P1743" s="8">
        <v>103.38</v>
      </c>
      <c r="Q1743" s="8">
        <v>200.2</v>
      </c>
      <c r="R1743" s="8">
        <v>103.38</v>
      </c>
      <c r="S1743" s="8">
        <v>96.82</v>
      </c>
      <c r="T1743" s="10">
        <v>0.48361638361638359</v>
      </c>
      <c r="U1743" s="7"/>
      <c r="V1743" s="10"/>
      <c r="W1743" s="11"/>
      <c r="X1743" s="10"/>
    </row>
    <row r="1744" spans="1:24" ht="15.6">
      <c r="A1744" s="4">
        <v>2791</v>
      </c>
      <c r="B1744" s="5">
        <v>46258</v>
      </c>
      <c r="C1744" s="1">
        <f t="shared" si="54"/>
        <v>2026</v>
      </c>
      <c r="D1744" s="1" t="str">
        <f>"Q" &amp;ROUNDUP(MONTH(SalesDataTable[[#This Row],[Order Date]])/3,0)</f>
        <v>Q3</v>
      </c>
      <c r="E1744" s="1">
        <f t="shared" si="55"/>
        <v>8</v>
      </c>
      <c r="F1744" s="1" t="str">
        <f>TEXT(SalesDataTable[[#This Row],[Order Date]],"MMM")</f>
        <v>Aug</v>
      </c>
      <c r="G1744" s="6" t="s">
        <v>17</v>
      </c>
      <c r="H1744" s="6" t="s">
        <v>67</v>
      </c>
      <c r="I1744" s="6" t="s">
        <v>36</v>
      </c>
      <c r="J1744" s="6" t="s">
        <v>33</v>
      </c>
      <c r="K1744" s="6" t="s">
        <v>51</v>
      </c>
      <c r="L1744" s="6" t="s">
        <v>59</v>
      </c>
      <c r="M1744" s="11">
        <v>2</v>
      </c>
      <c r="N1744" s="8">
        <v>36.869999999999997</v>
      </c>
      <c r="O1744" s="9">
        <v>0</v>
      </c>
      <c r="P1744" s="8">
        <v>13.71</v>
      </c>
      <c r="Q1744" s="8">
        <v>73.739999999999995</v>
      </c>
      <c r="R1744" s="8">
        <v>27.42</v>
      </c>
      <c r="S1744" s="8">
        <v>46.319999999999993</v>
      </c>
      <c r="T1744" s="10">
        <v>0.62815296989422287</v>
      </c>
      <c r="U1744" s="7"/>
      <c r="V1744" s="10"/>
      <c r="W1744" s="11"/>
      <c r="X1744" s="10"/>
    </row>
    <row r="1745" spans="1:24" ht="15.6">
      <c r="A1745" s="4">
        <v>3559</v>
      </c>
      <c r="B1745" s="5">
        <v>46258</v>
      </c>
      <c r="C1745" s="1">
        <f t="shared" si="54"/>
        <v>2026</v>
      </c>
      <c r="D1745" s="1" t="str">
        <f>"Q" &amp;ROUNDUP(MONTH(SalesDataTable[[#This Row],[Order Date]])/3,0)</f>
        <v>Q3</v>
      </c>
      <c r="E1745" s="1">
        <f t="shared" si="55"/>
        <v>8</v>
      </c>
      <c r="F1745" s="1" t="str">
        <f>TEXT(SalesDataTable[[#This Row],[Order Date]],"MMM")</f>
        <v>Aug</v>
      </c>
      <c r="G1745" s="6" t="s">
        <v>37</v>
      </c>
      <c r="H1745" s="6" t="s">
        <v>50</v>
      </c>
      <c r="I1745" s="6" t="s">
        <v>19</v>
      </c>
      <c r="J1745" s="6" t="s">
        <v>20</v>
      </c>
      <c r="K1745" s="6" t="s">
        <v>51</v>
      </c>
      <c r="L1745" s="6" t="s">
        <v>59</v>
      </c>
      <c r="M1745" s="11">
        <v>1</v>
      </c>
      <c r="N1745" s="8">
        <v>36.28</v>
      </c>
      <c r="O1745" s="9">
        <v>0.1</v>
      </c>
      <c r="P1745" s="8">
        <v>14.16</v>
      </c>
      <c r="Q1745" s="8">
        <v>32.652000000000001</v>
      </c>
      <c r="R1745" s="8">
        <v>14.16</v>
      </c>
      <c r="S1745" s="8">
        <v>18.492000000000001</v>
      </c>
      <c r="T1745" s="10">
        <v>0.56633590591694227</v>
      </c>
      <c r="U1745" s="7"/>
      <c r="V1745" s="10"/>
      <c r="W1745" s="11"/>
      <c r="X1745" s="10"/>
    </row>
    <row r="1746" spans="1:24" ht="15.6">
      <c r="A1746" s="4">
        <v>3839</v>
      </c>
      <c r="B1746" s="5">
        <v>46258</v>
      </c>
      <c r="C1746" s="1">
        <f t="shared" si="54"/>
        <v>2026</v>
      </c>
      <c r="D1746" s="1" t="str">
        <f>"Q" &amp;ROUNDUP(MONTH(SalesDataTable[[#This Row],[Order Date]])/3,0)</f>
        <v>Q3</v>
      </c>
      <c r="E1746" s="1">
        <f t="shared" si="55"/>
        <v>8</v>
      </c>
      <c r="F1746" s="1" t="str">
        <f>TEXT(SalesDataTable[[#This Row],[Order Date]],"MMM")</f>
        <v>Aug</v>
      </c>
      <c r="G1746" s="6" t="s">
        <v>17</v>
      </c>
      <c r="H1746" s="6" t="s">
        <v>67</v>
      </c>
      <c r="I1746" s="6" t="s">
        <v>45</v>
      </c>
      <c r="J1746" s="6" t="s">
        <v>20</v>
      </c>
      <c r="K1746" s="6" t="s">
        <v>26</v>
      </c>
      <c r="L1746" s="6" t="s">
        <v>27</v>
      </c>
      <c r="M1746" s="11">
        <v>2</v>
      </c>
      <c r="N1746" s="8">
        <v>93.88</v>
      </c>
      <c r="O1746" s="9">
        <v>0.05</v>
      </c>
      <c r="P1746" s="8">
        <v>46.57</v>
      </c>
      <c r="Q1746" s="8">
        <v>178.37199999999999</v>
      </c>
      <c r="R1746" s="8">
        <v>93.14</v>
      </c>
      <c r="S1746" s="8">
        <v>85.231999999999985</v>
      </c>
      <c r="T1746" s="10">
        <v>0.47783284371986628</v>
      </c>
      <c r="U1746" s="7"/>
      <c r="V1746" s="10"/>
      <c r="W1746" s="11"/>
      <c r="X1746" s="10"/>
    </row>
    <row r="1747" spans="1:24" ht="15.6">
      <c r="A1747" s="4">
        <v>4133</v>
      </c>
      <c r="B1747" s="5">
        <v>46258</v>
      </c>
      <c r="C1747" s="1">
        <f t="shared" si="54"/>
        <v>2026</v>
      </c>
      <c r="D1747" s="1" t="str">
        <f>"Q" &amp;ROUNDUP(MONTH(SalesDataTable[[#This Row],[Order Date]])/3,0)</f>
        <v>Q3</v>
      </c>
      <c r="E1747" s="1">
        <f t="shared" si="55"/>
        <v>8</v>
      </c>
      <c r="F1747" s="1" t="str">
        <f>TEXT(SalesDataTable[[#This Row],[Order Date]],"MMM")</f>
        <v>Aug</v>
      </c>
      <c r="G1747" s="6" t="s">
        <v>37</v>
      </c>
      <c r="H1747" s="6" t="s">
        <v>38</v>
      </c>
      <c r="I1747" s="6" t="s">
        <v>19</v>
      </c>
      <c r="J1747" s="6" t="s">
        <v>30</v>
      </c>
      <c r="K1747" s="6" t="s">
        <v>40</v>
      </c>
      <c r="L1747" s="6" t="s">
        <v>46</v>
      </c>
      <c r="M1747" s="11">
        <v>1</v>
      </c>
      <c r="N1747" s="8">
        <v>192.67</v>
      </c>
      <c r="O1747" s="9">
        <v>0.05</v>
      </c>
      <c r="P1747" s="8">
        <v>101.04</v>
      </c>
      <c r="Q1747" s="8">
        <v>183.03649999999999</v>
      </c>
      <c r="R1747" s="8">
        <v>101.04</v>
      </c>
      <c r="S1747" s="8">
        <v>81.996499999999983</v>
      </c>
      <c r="T1747" s="10">
        <v>0.44797895501716867</v>
      </c>
      <c r="U1747" s="7"/>
      <c r="V1747" s="10"/>
      <c r="W1747" s="11"/>
      <c r="X1747" s="10"/>
    </row>
    <row r="1748" spans="1:24" ht="15.6">
      <c r="A1748" s="4">
        <v>4765</v>
      </c>
      <c r="B1748" s="5">
        <v>46258</v>
      </c>
      <c r="C1748" s="1">
        <f t="shared" si="54"/>
        <v>2026</v>
      </c>
      <c r="D1748" s="1" t="str">
        <f>"Q" &amp;ROUNDUP(MONTH(SalesDataTable[[#This Row],[Order Date]])/3,0)</f>
        <v>Q3</v>
      </c>
      <c r="E1748" s="1">
        <f t="shared" si="55"/>
        <v>8</v>
      </c>
      <c r="F1748" s="1" t="str">
        <f>TEXT(SalesDataTable[[#This Row],[Order Date]],"MMM")</f>
        <v>Aug</v>
      </c>
      <c r="G1748" s="6" t="s">
        <v>17</v>
      </c>
      <c r="H1748" s="6" t="s">
        <v>67</v>
      </c>
      <c r="I1748" s="6" t="s">
        <v>19</v>
      </c>
      <c r="J1748" s="6" t="s">
        <v>30</v>
      </c>
      <c r="K1748" s="6" t="s">
        <v>21</v>
      </c>
      <c r="L1748" s="6" t="s">
        <v>22</v>
      </c>
      <c r="M1748" s="11">
        <v>1</v>
      </c>
      <c r="N1748" s="8">
        <v>80.099999999999994</v>
      </c>
      <c r="O1748" s="9">
        <v>0.05</v>
      </c>
      <c r="P1748" s="8">
        <v>43.49</v>
      </c>
      <c r="Q1748" s="8">
        <v>76.094999999999985</v>
      </c>
      <c r="R1748" s="8">
        <v>43.49</v>
      </c>
      <c r="S1748" s="8">
        <v>32.604999999999983</v>
      </c>
      <c r="T1748" s="10">
        <v>0.42847756094355727</v>
      </c>
      <c r="U1748" s="7"/>
      <c r="V1748" s="10"/>
      <c r="W1748" s="11"/>
      <c r="X1748" s="10"/>
    </row>
    <row r="1749" spans="1:24" ht="15.6">
      <c r="A1749" s="4">
        <v>1868</v>
      </c>
      <c r="B1749" s="5">
        <v>46259</v>
      </c>
      <c r="C1749" s="1">
        <f t="shared" si="54"/>
        <v>2026</v>
      </c>
      <c r="D1749" s="1" t="str">
        <f>"Q" &amp;ROUNDUP(MONTH(SalesDataTable[[#This Row],[Order Date]])/3,0)</f>
        <v>Q3</v>
      </c>
      <c r="E1749" s="1">
        <f t="shared" si="55"/>
        <v>8</v>
      </c>
      <c r="F1749" s="1" t="str">
        <f>TEXT(SalesDataTable[[#This Row],[Order Date]],"MMM")</f>
        <v>Aug</v>
      </c>
      <c r="G1749" s="6" t="s">
        <v>37</v>
      </c>
      <c r="H1749" s="6" t="s">
        <v>50</v>
      </c>
      <c r="I1749" s="6" t="s">
        <v>45</v>
      </c>
      <c r="J1749" s="6" t="s">
        <v>20</v>
      </c>
      <c r="K1749" s="6" t="s">
        <v>26</v>
      </c>
      <c r="L1749" s="6" t="s">
        <v>34</v>
      </c>
      <c r="M1749" s="11">
        <v>1</v>
      </c>
      <c r="N1749" s="8">
        <v>145.02000000000001</v>
      </c>
      <c r="O1749" s="9">
        <v>0</v>
      </c>
      <c r="P1749" s="8">
        <v>78.959999999999994</v>
      </c>
      <c r="Q1749" s="8">
        <v>145.02000000000001</v>
      </c>
      <c r="R1749" s="8">
        <v>78.959999999999994</v>
      </c>
      <c r="S1749" s="8">
        <v>66.060000000000016</v>
      </c>
      <c r="T1749" s="10">
        <v>0.4555233760860572</v>
      </c>
      <c r="U1749" s="7"/>
      <c r="V1749" s="10"/>
      <c r="W1749" s="11"/>
      <c r="X1749" s="10"/>
    </row>
    <row r="1750" spans="1:24" ht="15.6">
      <c r="A1750" s="4">
        <v>987</v>
      </c>
      <c r="B1750" s="5">
        <v>46260</v>
      </c>
      <c r="C1750" s="1">
        <f t="shared" si="54"/>
        <v>2026</v>
      </c>
      <c r="D1750" s="1" t="str">
        <f>"Q" &amp;ROUNDUP(MONTH(SalesDataTable[[#This Row],[Order Date]])/3,0)</f>
        <v>Q3</v>
      </c>
      <c r="E1750" s="1">
        <f t="shared" si="55"/>
        <v>8</v>
      </c>
      <c r="F1750" s="1" t="str">
        <f>TEXT(SalesDataTable[[#This Row],[Order Date]],"MMM")</f>
        <v>Aug</v>
      </c>
      <c r="G1750" s="6" t="s">
        <v>23</v>
      </c>
      <c r="H1750" s="6" t="s">
        <v>58</v>
      </c>
      <c r="I1750" s="6" t="s">
        <v>45</v>
      </c>
      <c r="J1750" s="6" t="s">
        <v>20</v>
      </c>
      <c r="K1750" s="6" t="s">
        <v>31</v>
      </c>
      <c r="L1750" s="6" t="s">
        <v>32</v>
      </c>
      <c r="M1750" s="11">
        <v>1</v>
      </c>
      <c r="N1750" s="8">
        <v>37</v>
      </c>
      <c r="O1750" s="9">
        <v>0.15</v>
      </c>
      <c r="P1750" s="8">
        <v>13.68</v>
      </c>
      <c r="Q1750" s="8">
        <v>31.45</v>
      </c>
      <c r="R1750" s="8">
        <v>13.68</v>
      </c>
      <c r="S1750" s="8">
        <v>17.77</v>
      </c>
      <c r="T1750" s="10">
        <v>0.56502384737678857</v>
      </c>
      <c r="U1750" s="7"/>
      <c r="V1750" s="10"/>
      <c r="W1750" s="11"/>
      <c r="X1750" s="10"/>
    </row>
    <row r="1751" spans="1:24" ht="15.6">
      <c r="A1751" s="4">
        <v>2503</v>
      </c>
      <c r="B1751" s="5">
        <v>46260</v>
      </c>
      <c r="C1751" s="1">
        <f t="shared" si="54"/>
        <v>2026</v>
      </c>
      <c r="D1751" s="1" t="str">
        <f>"Q" &amp;ROUNDUP(MONTH(SalesDataTable[[#This Row],[Order Date]])/3,0)</f>
        <v>Q3</v>
      </c>
      <c r="E1751" s="1">
        <f t="shared" si="55"/>
        <v>8</v>
      </c>
      <c r="F1751" s="1" t="str">
        <f>TEXT(SalesDataTable[[#This Row],[Order Date]],"MMM")</f>
        <v>Aug</v>
      </c>
      <c r="G1751" s="6" t="s">
        <v>23</v>
      </c>
      <c r="H1751" s="6" t="s">
        <v>44</v>
      </c>
      <c r="I1751" s="6" t="s">
        <v>19</v>
      </c>
      <c r="J1751" s="6" t="s">
        <v>20</v>
      </c>
      <c r="K1751" s="6" t="s">
        <v>21</v>
      </c>
      <c r="L1751" s="6" t="s">
        <v>39</v>
      </c>
      <c r="M1751" s="11">
        <v>2</v>
      </c>
      <c r="N1751" s="8">
        <v>50.02</v>
      </c>
      <c r="O1751" s="9">
        <v>0</v>
      </c>
      <c r="P1751" s="8">
        <v>21.99</v>
      </c>
      <c r="Q1751" s="8">
        <v>100.04</v>
      </c>
      <c r="R1751" s="8">
        <v>43.98</v>
      </c>
      <c r="S1751" s="8">
        <v>56.060000000000009</v>
      </c>
      <c r="T1751" s="10">
        <v>0.56037584966013598</v>
      </c>
      <c r="U1751" s="7"/>
      <c r="V1751" s="10"/>
      <c r="W1751" s="11"/>
      <c r="X1751" s="10"/>
    </row>
    <row r="1752" spans="1:24" ht="15.6">
      <c r="A1752" s="4">
        <v>4928</v>
      </c>
      <c r="B1752" s="5">
        <v>46260</v>
      </c>
      <c r="C1752" s="1">
        <f t="shared" si="54"/>
        <v>2026</v>
      </c>
      <c r="D1752" s="1" t="str">
        <f>"Q" &amp;ROUNDUP(MONTH(SalesDataTable[[#This Row],[Order Date]])/3,0)</f>
        <v>Q3</v>
      </c>
      <c r="E1752" s="1">
        <f t="shared" si="55"/>
        <v>8</v>
      </c>
      <c r="F1752" s="1" t="str">
        <f>TEXT(SalesDataTable[[#This Row],[Order Date]],"MMM")</f>
        <v>Aug</v>
      </c>
      <c r="G1752" s="6" t="s">
        <v>23</v>
      </c>
      <c r="H1752" s="6" t="s">
        <v>58</v>
      </c>
      <c r="I1752" s="6" t="s">
        <v>36</v>
      </c>
      <c r="J1752" s="6" t="s">
        <v>20</v>
      </c>
      <c r="K1752" s="6" t="s">
        <v>51</v>
      </c>
      <c r="L1752" s="6" t="s">
        <v>59</v>
      </c>
      <c r="M1752" s="11">
        <v>2</v>
      </c>
      <c r="N1752" s="8">
        <v>35.950000000000003</v>
      </c>
      <c r="O1752" s="9">
        <v>0.05</v>
      </c>
      <c r="P1752" s="8">
        <v>13.93</v>
      </c>
      <c r="Q1752" s="8">
        <v>68.305000000000007</v>
      </c>
      <c r="R1752" s="8">
        <v>27.86</v>
      </c>
      <c r="S1752" s="8">
        <v>40.445000000000007</v>
      </c>
      <c r="T1752" s="10">
        <v>0.59212356342873884</v>
      </c>
      <c r="U1752" s="7"/>
      <c r="V1752" s="10"/>
      <c r="W1752" s="11"/>
      <c r="X1752" s="10"/>
    </row>
    <row r="1753" spans="1:24" ht="15.6">
      <c r="A1753" s="4">
        <v>852</v>
      </c>
      <c r="B1753" s="5">
        <v>46261</v>
      </c>
      <c r="C1753" s="1">
        <f t="shared" si="54"/>
        <v>2026</v>
      </c>
      <c r="D1753" s="1" t="str">
        <f>"Q" &amp;ROUNDUP(MONTH(SalesDataTable[[#This Row],[Order Date]])/3,0)</f>
        <v>Q3</v>
      </c>
      <c r="E1753" s="1">
        <f t="shared" si="55"/>
        <v>8</v>
      </c>
      <c r="F1753" s="1" t="str">
        <f>TEXT(SalesDataTable[[#This Row],[Order Date]],"MMM")</f>
        <v>Aug</v>
      </c>
      <c r="G1753" s="6" t="s">
        <v>17</v>
      </c>
      <c r="H1753" s="6" t="s">
        <v>53</v>
      </c>
      <c r="I1753" s="6" t="s">
        <v>19</v>
      </c>
      <c r="J1753" s="6" t="s">
        <v>30</v>
      </c>
      <c r="K1753" s="6" t="s">
        <v>31</v>
      </c>
      <c r="L1753" s="6" t="s">
        <v>49</v>
      </c>
      <c r="M1753" s="11">
        <v>3</v>
      </c>
      <c r="N1753" s="8">
        <v>45.84</v>
      </c>
      <c r="O1753" s="9">
        <v>0.15</v>
      </c>
      <c r="P1753" s="8">
        <v>17.899999999999999</v>
      </c>
      <c r="Q1753" s="8">
        <v>116.89200000000001</v>
      </c>
      <c r="R1753" s="8">
        <v>53.699999999999996</v>
      </c>
      <c r="S1753" s="8">
        <v>63.192000000000014</v>
      </c>
      <c r="T1753" s="10">
        <v>0.54060158094651478</v>
      </c>
      <c r="U1753" s="7"/>
      <c r="V1753" s="10"/>
      <c r="W1753" s="11"/>
      <c r="X1753" s="10"/>
    </row>
    <row r="1754" spans="1:24" ht="15.6">
      <c r="A1754" s="4">
        <v>2188</v>
      </c>
      <c r="B1754" s="5">
        <v>46261</v>
      </c>
      <c r="C1754" s="1">
        <f t="shared" si="54"/>
        <v>2026</v>
      </c>
      <c r="D1754" s="1" t="str">
        <f>"Q" &amp;ROUNDUP(MONTH(SalesDataTable[[#This Row],[Order Date]])/3,0)</f>
        <v>Q3</v>
      </c>
      <c r="E1754" s="1">
        <f t="shared" si="55"/>
        <v>8</v>
      </c>
      <c r="F1754" s="1" t="str">
        <f>TEXT(SalesDataTable[[#This Row],[Order Date]],"MMM")</f>
        <v>Aug</v>
      </c>
      <c r="G1754" s="6" t="s">
        <v>23</v>
      </c>
      <c r="H1754" s="6" t="s">
        <v>44</v>
      </c>
      <c r="I1754" s="6" t="s">
        <v>19</v>
      </c>
      <c r="J1754" s="6" t="s">
        <v>30</v>
      </c>
      <c r="K1754" s="6" t="s">
        <v>40</v>
      </c>
      <c r="L1754" s="6" t="s">
        <v>57</v>
      </c>
      <c r="M1754" s="11">
        <v>1</v>
      </c>
      <c r="N1754" s="8">
        <v>83.23</v>
      </c>
      <c r="O1754" s="9">
        <v>0.1</v>
      </c>
      <c r="P1754" s="8">
        <v>40.229999999999997</v>
      </c>
      <c r="Q1754" s="8">
        <v>74.907000000000011</v>
      </c>
      <c r="R1754" s="8">
        <v>40.229999999999997</v>
      </c>
      <c r="S1754" s="8">
        <v>34.677000000000014</v>
      </c>
      <c r="T1754" s="10">
        <v>0.46293403820737727</v>
      </c>
      <c r="U1754" s="7"/>
      <c r="V1754" s="10"/>
      <c r="W1754" s="11"/>
      <c r="X1754" s="10"/>
    </row>
    <row r="1755" spans="1:24" ht="15.6">
      <c r="A1755" s="4">
        <v>2574</v>
      </c>
      <c r="B1755" s="5">
        <v>46261</v>
      </c>
      <c r="C1755" s="1">
        <f t="shared" si="54"/>
        <v>2026</v>
      </c>
      <c r="D1755" s="1" t="str">
        <f>"Q" &amp;ROUNDUP(MONTH(SalesDataTable[[#This Row],[Order Date]])/3,0)</f>
        <v>Q3</v>
      </c>
      <c r="E1755" s="1">
        <f t="shared" si="55"/>
        <v>8</v>
      </c>
      <c r="F1755" s="1" t="str">
        <f>TEXT(SalesDataTable[[#This Row],[Order Date]],"MMM")</f>
        <v>Aug</v>
      </c>
      <c r="G1755" s="6" t="s">
        <v>17</v>
      </c>
      <c r="H1755" s="6" t="s">
        <v>53</v>
      </c>
      <c r="I1755" s="6" t="s">
        <v>36</v>
      </c>
      <c r="J1755" s="6" t="s">
        <v>30</v>
      </c>
      <c r="K1755" s="6" t="s">
        <v>21</v>
      </c>
      <c r="L1755" s="6" t="s">
        <v>47</v>
      </c>
      <c r="M1755" s="11">
        <v>1</v>
      </c>
      <c r="N1755" s="8">
        <v>104.33</v>
      </c>
      <c r="O1755" s="9">
        <v>0.1</v>
      </c>
      <c r="P1755" s="8">
        <v>49.86</v>
      </c>
      <c r="Q1755" s="8">
        <v>93.897000000000006</v>
      </c>
      <c r="R1755" s="8">
        <v>49.86</v>
      </c>
      <c r="S1755" s="8">
        <v>44.037000000000006</v>
      </c>
      <c r="T1755" s="10">
        <v>0.46899261957251032</v>
      </c>
      <c r="U1755" s="7"/>
      <c r="V1755" s="10"/>
      <c r="W1755" s="11"/>
      <c r="X1755" s="10"/>
    </row>
    <row r="1756" spans="1:24" ht="15.6">
      <c r="A1756" s="4">
        <v>2942</v>
      </c>
      <c r="B1756" s="5">
        <v>46261</v>
      </c>
      <c r="C1756" s="1">
        <f t="shared" si="54"/>
        <v>2026</v>
      </c>
      <c r="D1756" s="1" t="str">
        <f>"Q" &amp;ROUNDUP(MONTH(SalesDataTable[[#This Row],[Order Date]])/3,0)</f>
        <v>Q3</v>
      </c>
      <c r="E1756" s="1">
        <f t="shared" si="55"/>
        <v>8</v>
      </c>
      <c r="F1756" s="1" t="str">
        <f>TEXT(SalesDataTable[[#This Row],[Order Date]],"MMM")</f>
        <v>Aug</v>
      </c>
      <c r="G1756" s="6" t="s">
        <v>23</v>
      </c>
      <c r="H1756" s="6" t="s">
        <v>44</v>
      </c>
      <c r="I1756" s="6" t="s">
        <v>19</v>
      </c>
      <c r="J1756" s="6" t="s">
        <v>30</v>
      </c>
      <c r="K1756" s="6" t="s">
        <v>26</v>
      </c>
      <c r="L1756" s="6" t="s">
        <v>54</v>
      </c>
      <c r="M1756" s="11">
        <v>1</v>
      </c>
      <c r="N1756" s="8">
        <v>156.94999999999999</v>
      </c>
      <c r="O1756" s="9">
        <v>0</v>
      </c>
      <c r="P1756" s="8">
        <v>80.41</v>
      </c>
      <c r="Q1756" s="8">
        <v>156.94999999999999</v>
      </c>
      <c r="R1756" s="8">
        <v>80.41</v>
      </c>
      <c r="S1756" s="8">
        <v>76.539999999999992</v>
      </c>
      <c r="T1756" s="10">
        <v>0.48767123287671232</v>
      </c>
      <c r="U1756" s="7"/>
      <c r="V1756" s="10"/>
      <c r="W1756" s="11"/>
      <c r="X1756" s="10"/>
    </row>
    <row r="1757" spans="1:24" ht="15.6">
      <c r="A1757" s="4">
        <v>3211</v>
      </c>
      <c r="B1757" s="5">
        <v>46261</v>
      </c>
      <c r="C1757" s="1">
        <f t="shared" si="54"/>
        <v>2026</v>
      </c>
      <c r="D1757" s="1" t="str">
        <f>"Q" &amp;ROUNDUP(MONTH(SalesDataTable[[#This Row],[Order Date]])/3,0)</f>
        <v>Q3</v>
      </c>
      <c r="E1757" s="1">
        <f t="shared" si="55"/>
        <v>8</v>
      </c>
      <c r="F1757" s="1" t="str">
        <f>TEXT(SalesDataTable[[#This Row],[Order Date]],"MMM")</f>
        <v>Aug</v>
      </c>
      <c r="G1757" s="6" t="s">
        <v>23</v>
      </c>
      <c r="H1757" s="6" t="s">
        <v>66</v>
      </c>
      <c r="I1757" s="6" t="s">
        <v>36</v>
      </c>
      <c r="J1757" s="6" t="s">
        <v>33</v>
      </c>
      <c r="K1757" s="6" t="s">
        <v>21</v>
      </c>
      <c r="L1757" s="6" t="s">
        <v>43</v>
      </c>
      <c r="M1757" s="11">
        <v>3</v>
      </c>
      <c r="N1757" s="8">
        <v>41.33</v>
      </c>
      <c r="O1757" s="9">
        <v>0.05</v>
      </c>
      <c r="P1757" s="8">
        <v>17</v>
      </c>
      <c r="Q1757" s="8">
        <v>117.79049999999999</v>
      </c>
      <c r="R1757" s="8">
        <v>51</v>
      </c>
      <c r="S1757" s="8">
        <v>66.790499999999994</v>
      </c>
      <c r="T1757" s="10">
        <v>0.56702790123142355</v>
      </c>
      <c r="U1757" s="7"/>
      <c r="V1757" s="10"/>
      <c r="W1757" s="11"/>
      <c r="X1757" s="10"/>
    </row>
    <row r="1758" spans="1:24" ht="15.6">
      <c r="A1758" s="4">
        <v>3306</v>
      </c>
      <c r="B1758" s="5">
        <v>46261</v>
      </c>
      <c r="C1758" s="1">
        <f t="shared" si="54"/>
        <v>2026</v>
      </c>
      <c r="D1758" s="1" t="str">
        <f>"Q" &amp;ROUNDUP(MONTH(SalesDataTable[[#This Row],[Order Date]])/3,0)</f>
        <v>Q3</v>
      </c>
      <c r="E1758" s="1">
        <f t="shared" si="55"/>
        <v>8</v>
      </c>
      <c r="F1758" s="1" t="str">
        <f>TEXT(SalesDataTable[[#This Row],[Order Date]],"MMM")</f>
        <v>Aug</v>
      </c>
      <c r="G1758" s="6" t="s">
        <v>17</v>
      </c>
      <c r="H1758" s="6" t="s">
        <v>67</v>
      </c>
      <c r="I1758" s="6" t="s">
        <v>19</v>
      </c>
      <c r="J1758" s="6" t="s">
        <v>33</v>
      </c>
      <c r="K1758" s="6" t="s">
        <v>31</v>
      </c>
      <c r="L1758" s="6" t="s">
        <v>32</v>
      </c>
      <c r="M1758" s="11">
        <v>1</v>
      </c>
      <c r="N1758" s="8">
        <v>35.590000000000003</v>
      </c>
      <c r="O1758" s="9">
        <v>0</v>
      </c>
      <c r="P1758" s="8">
        <v>13.66</v>
      </c>
      <c r="Q1758" s="8">
        <v>35.590000000000003</v>
      </c>
      <c r="R1758" s="8">
        <v>13.66</v>
      </c>
      <c r="S1758" s="8">
        <v>21.930000000000003</v>
      </c>
      <c r="T1758" s="10">
        <v>0.61618432143860635</v>
      </c>
      <c r="U1758" s="7"/>
      <c r="V1758" s="10"/>
      <c r="W1758" s="11"/>
      <c r="X1758" s="10"/>
    </row>
    <row r="1759" spans="1:24" ht="15.6">
      <c r="A1759" s="4">
        <v>3837</v>
      </c>
      <c r="B1759" s="5">
        <v>46261</v>
      </c>
      <c r="C1759" s="1">
        <f t="shared" si="54"/>
        <v>2026</v>
      </c>
      <c r="D1759" s="1" t="str">
        <f>"Q" &amp;ROUNDUP(MONTH(SalesDataTable[[#This Row],[Order Date]])/3,0)</f>
        <v>Q3</v>
      </c>
      <c r="E1759" s="1">
        <f t="shared" si="55"/>
        <v>8</v>
      </c>
      <c r="F1759" s="1" t="str">
        <f>TEXT(SalesDataTable[[#This Row],[Order Date]],"MMM")</f>
        <v>Aug</v>
      </c>
      <c r="G1759" s="6" t="s">
        <v>37</v>
      </c>
      <c r="H1759" s="6" t="s">
        <v>50</v>
      </c>
      <c r="I1759" s="6" t="s">
        <v>19</v>
      </c>
      <c r="J1759" s="6" t="s">
        <v>20</v>
      </c>
      <c r="K1759" s="6" t="s">
        <v>40</v>
      </c>
      <c r="L1759" s="6" t="s">
        <v>41</v>
      </c>
      <c r="M1759" s="11">
        <v>2</v>
      </c>
      <c r="N1759" s="8">
        <v>335.87</v>
      </c>
      <c r="O1759" s="9">
        <v>0.1</v>
      </c>
      <c r="P1759" s="8">
        <v>196.54</v>
      </c>
      <c r="Q1759" s="8">
        <v>604.56600000000003</v>
      </c>
      <c r="R1759" s="8">
        <v>393.08</v>
      </c>
      <c r="S1759" s="8">
        <v>211.48600000000005</v>
      </c>
      <c r="T1759" s="10">
        <v>0.34981457773014035</v>
      </c>
      <c r="U1759" s="7"/>
      <c r="V1759" s="10"/>
      <c r="W1759" s="11"/>
      <c r="X1759" s="10"/>
    </row>
    <row r="1760" spans="1:24" ht="15.6">
      <c r="A1760" s="4">
        <v>4169</v>
      </c>
      <c r="B1760" s="5">
        <v>46261</v>
      </c>
      <c r="C1760" s="1">
        <f t="shared" si="54"/>
        <v>2026</v>
      </c>
      <c r="D1760" s="1" t="str">
        <f>"Q" &amp;ROUNDUP(MONTH(SalesDataTable[[#This Row],[Order Date]])/3,0)</f>
        <v>Q3</v>
      </c>
      <c r="E1760" s="1">
        <f t="shared" si="55"/>
        <v>8</v>
      </c>
      <c r="F1760" s="1" t="str">
        <f>TEXT(SalesDataTable[[#This Row],[Order Date]],"MMM")</f>
        <v>Aug</v>
      </c>
      <c r="G1760" s="6" t="s">
        <v>37</v>
      </c>
      <c r="H1760" s="6" t="s">
        <v>64</v>
      </c>
      <c r="I1760" s="6" t="s">
        <v>19</v>
      </c>
      <c r="J1760" s="6" t="s">
        <v>30</v>
      </c>
      <c r="K1760" s="6" t="s">
        <v>51</v>
      </c>
      <c r="L1760" s="6" t="s">
        <v>62</v>
      </c>
      <c r="M1760" s="11">
        <v>1</v>
      </c>
      <c r="N1760" s="8">
        <v>50.7</v>
      </c>
      <c r="O1760" s="9">
        <v>0.05</v>
      </c>
      <c r="P1760" s="8">
        <v>21.65</v>
      </c>
      <c r="Q1760" s="8">
        <v>48.164999999999999</v>
      </c>
      <c r="R1760" s="8">
        <v>21.65</v>
      </c>
      <c r="S1760" s="8">
        <v>26.515000000000001</v>
      </c>
      <c r="T1760" s="10">
        <v>0.55050347762898377</v>
      </c>
      <c r="U1760" s="7"/>
      <c r="V1760" s="10"/>
      <c r="W1760" s="11"/>
      <c r="X1760" s="10"/>
    </row>
    <row r="1761" spans="1:24" ht="15.6">
      <c r="A1761" s="4">
        <v>4452</v>
      </c>
      <c r="B1761" s="5">
        <v>46261</v>
      </c>
      <c r="C1761" s="1">
        <f t="shared" si="54"/>
        <v>2026</v>
      </c>
      <c r="D1761" s="1" t="str">
        <f>"Q" &amp;ROUNDUP(MONTH(SalesDataTable[[#This Row],[Order Date]])/3,0)</f>
        <v>Q3</v>
      </c>
      <c r="E1761" s="1">
        <f t="shared" si="55"/>
        <v>8</v>
      </c>
      <c r="F1761" s="1" t="str">
        <f>TEXT(SalesDataTable[[#This Row],[Order Date]],"MMM")</f>
        <v>Aug</v>
      </c>
      <c r="G1761" s="6" t="s">
        <v>28</v>
      </c>
      <c r="H1761" s="6" t="s">
        <v>29</v>
      </c>
      <c r="I1761" s="6" t="s">
        <v>45</v>
      </c>
      <c r="J1761" s="6" t="s">
        <v>30</v>
      </c>
      <c r="K1761" s="6" t="s">
        <v>26</v>
      </c>
      <c r="L1761" s="6" t="s">
        <v>54</v>
      </c>
      <c r="M1761" s="11">
        <v>3</v>
      </c>
      <c r="N1761" s="8">
        <v>152.76</v>
      </c>
      <c r="O1761" s="9">
        <v>0.1</v>
      </c>
      <c r="P1761" s="8">
        <v>77.36</v>
      </c>
      <c r="Q1761" s="8">
        <v>412.452</v>
      </c>
      <c r="R1761" s="8">
        <v>232.07999999999998</v>
      </c>
      <c r="S1761" s="8">
        <v>180.37200000000001</v>
      </c>
      <c r="T1761" s="10">
        <v>0.43731634226528182</v>
      </c>
      <c r="U1761" s="7"/>
      <c r="V1761" s="10"/>
      <c r="W1761" s="11"/>
      <c r="X1761" s="10"/>
    </row>
    <row r="1762" spans="1:24" ht="15.6">
      <c r="A1762" s="4">
        <v>4740</v>
      </c>
      <c r="B1762" s="5">
        <v>46261</v>
      </c>
      <c r="C1762" s="1">
        <f t="shared" si="54"/>
        <v>2026</v>
      </c>
      <c r="D1762" s="1" t="str">
        <f>"Q" &amp;ROUNDUP(MONTH(SalesDataTable[[#This Row],[Order Date]])/3,0)</f>
        <v>Q3</v>
      </c>
      <c r="E1762" s="1">
        <f t="shared" si="55"/>
        <v>8</v>
      </c>
      <c r="F1762" s="1" t="str">
        <f>TEXT(SalesDataTable[[#This Row],[Order Date]],"MMM")</f>
        <v>Aug</v>
      </c>
      <c r="G1762" s="6" t="s">
        <v>17</v>
      </c>
      <c r="H1762" s="6" t="s">
        <v>67</v>
      </c>
      <c r="I1762" s="6" t="s">
        <v>25</v>
      </c>
      <c r="J1762" s="6" t="s">
        <v>20</v>
      </c>
      <c r="K1762" s="6" t="s">
        <v>26</v>
      </c>
      <c r="L1762" s="6" t="s">
        <v>63</v>
      </c>
      <c r="M1762" s="11">
        <v>5</v>
      </c>
      <c r="N1762" s="8">
        <v>72.78</v>
      </c>
      <c r="O1762" s="9">
        <v>0.1</v>
      </c>
      <c r="P1762" s="8">
        <v>33.25</v>
      </c>
      <c r="Q1762" s="8">
        <v>327.51</v>
      </c>
      <c r="R1762" s="8">
        <v>166.25</v>
      </c>
      <c r="S1762" s="8">
        <v>161.26</v>
      </c>
      <c r="T1762" s="10">
        <v>0.49238191200268694</v>
      </c>
      <c r="U1762" s="7"/>
      <c r="V1762" s="10"/>
      <c r="W1762" s="11"/>
      <c r="X1762" s="10"/>
    </row>
    <row r="1763" spans="1:24" ht="15.6">
      <c r="A1763" s="4">
        <v>5000</v>
      </c>
      <c r="B1763" s="5">
        <v>46261</v>
      </c>
      <c r="C1763" s="1">
        <f t="shared" si="54"/>
        <v>2026</v>
      </c>
      <c r="D1763" s="1" t="str">
        <f>"Q" &amp;ROUNDUP(MONTH(SalesDataTable[[#This Row],[Order Date]])/3,0)</f>
        <v>Q3</v>
      </c>
      <c r="E1763" s="1">
        <f t="shared" si="55"/>
        <v>8</v>
      </c>
      <c r="F1763" s="1" t="str">
        <f>TEXT(SalesDataTable[[#This Row],[Order Date]],"MMM")</f>
        <v>Aug</v>
      </c>
      <c r="G1763" s="6" t="s">
        <v>23</v>
      </c>
      <c r="H1763" s="6" t="s">
        <v>60</v>
      </c>
      <c r="I1763" s="6" t="s">
        <v>45</v>
      </c>
      <c r="J1763" s="6" t="s">
        <v>30</v>
      </c>
      <c r="K1763" s="6" t="s">
        <v>31</v>
      </c>
      <c r="L1763" s="6" t="s">
        <v>32</v>
      </c>
      <c r="M1763" s="11">
        <v>2</v>
      </c>
      <c r="N1763" s="8">
        <v>37</v>
      </c>
      <c r="O1763" s="9">
        <v>0</v>
      </c>
      <c r="P1763" s="8">
        <v>13.83</v>
      </c>
      <c r="Q1763" s="8">
        <v>74</v>
      </c>
      <c r="R1763" s="8">
        <v>27.66</v>
      </c>
      <c r="S1763" s="8">
        <v>46.34</v>
      </c>
      <c r="T1763" s="10">
        <v>0.62621621621621626</v>
      </c>
      <c r="U1763" s="7"/>
      <c r="V1763" s="10"/>
      <c r="W1763" s="11"/>
      <c r="X1763" s="10"/>
    </row>
    <row r="1764" spans="1:24" ht="15.6">
      <c r="A1764" s="4">
        <v>5058</v>
      </c>
      <c r="B1764" s="5">
        <v>46261</v>
      </c>
      <c r="C1764" s="1">
        <f t="shared" si="54"/>
        <v>2026</v>
      </c>
      <c r="D1764" s="1" t="str">
        <f>"Q" &amp;ROUNDUP(MONTH(SalesDataTable[[#This Row],[Order Date]])/3,0)</f>
        <v>Q3</v>
      </c>
      <c r="E1764" s="1">
        <f t="shared" si="55"/>
        <v>8</v>
      </c>
      <c r="F1764" s="1" t="str">
        <f>TEXT(SalesDataTable[[#This Row],[Order Date]],"MMM")</f>
        <v>Aug</v>
      </c>
      <c r="G1764" s="6" t="s">
        <v>23</v>
      </c>
      <c r="H1764" s="6" t="s">
        <v>58</v>
      </c>
      <c r="I1764" s="6" t="s">
        <v>25</v>
      </c>
      <c r="J1764" s="6" t="s">
        <v>33</v>
      </c>
      <c r="K1764" s="6" t="s">
        <v>21</v>
      </c>
      <c r="L1764" s="6" t="s">
        <v>43</v>
      </c>
      <c r="M1764" s="11">
        <v>6</v>
      </c>
      <c r="N1764" s="8">
        <v>41.33</v>
      </c>
      <c r="O1764" s="9">
        <v>0.2</v>
      </c>
      <c r="P1764" s="8">
        <v>17.02</v>
      </c>
      <c r="Q1764" s="8">
        <v>198.38400000000001</v>
      </c>
      <c r="R1764" s="8">
        <v>102.12</v>
      </c>
      <c r="S1764" s="8">
        <v>96.26400000000001</v>
      </c>
      <c r="T1764" s="10">
        <v>0.48524074522138883</v>
      </c>
      <c r="U1764" s="7"/>
      <c r="V1764" s="10"/>
      <c r="W1764" s="11"/>
      <c r="X1764" s="10"/>
    </row>
    <row r="1765" spans="1:24" ht="15.6">
      <c r="A1765" s="4">
        <v>496</v>
      </c>
      <c r="B1765" s="5">
        <v>46262</v>
      </c>
      <c r="C1765" s="1">
        <f t="shared" si="54"/>
        <v>2026</v>
      </c>
      <c r="D1765" s="1" t="str">
        <f>"Q" &amp;ROUNDUP(MONTH(SalesDataTable[[#This Row],[Order Date]])/3,0)</f>
        <v>Q3</v>
      </c>
      <c r="E1765" s="1">
        <f t="shared" si="55"/>
        <v>8</v>
      </c>
      <c r="F1765" s="1" t="str">
        <f>TEXT(SalesDataTable[[#This Row],[Order Date]],"MMM")</f>
        <v>Aug</v>
      </c>
      <c r="G1765" s="6" t="s">
        <v>17</v>
      </c>
      <c r="H1765" s="6" t="s">
        <v>67</v>
      </c>
      <c r="I1765" s="6" t="s">
        <v>36</v>
      </c>
      <c r="J1765" s="6" t="s">
        <v>20</v>
      </c>
      <c r="K1765" s="6" t="s">
        <v>51</v>
      </c>
      <c r="L1765" s="6" t="s">
        <v>59</v>
      </c>
      <c r="M1765" s="11">
        <v>1</v>
      </c>
      <c r="N1765" s="8">
        <v>37.020000000000003</v>
      </c>
      <c r="O1765" s="9">
        <v>0</v>
      </c>
      <c r="P1765" s="8">
        <v>13.64</v>
      </c>
      <c r="Q1765" s="8">
        <v>37.020000000000003</v>
      </c>
      <c r="R1765" s="8">
        <v>13.64</v>
      </c>
      <c r="S1765" s="8">
        <v>23.380000000000003</v>
      </c>
      <c r="T1765" s="10">
        <v>0.63155051323608857</v>
      </c>
      <c r="U1765" s="7"/>
      <c r="V1765" s="10"/>
      <c r="W1765" s="11"/>
      <c r="X1765" s="10"/>
    </row>
    <row r="1766" spans="1:24" ht="15.6">
      <c r="A1766" s="4">
        <v>1343</v>
      </c>
      <c r="B1766" s="5">
        <v>46262</v>
      </c>
      <c r="C1766" s="1">
        <f t="shared" si="54"/>
        <v>2026</v>
      </c>
      <c r="D1766" s="1" t="str">
        <f>"Q" &amp;ROUNDUP(MONTH(SalesDataTable[[#This Row],[Order Date]])/3,0)</f>
        <v>Q3</v>
      </c>
      <c r="E1766" s="1">
        <f t="shared" si="55"/>
        <v>8</v>
      </c>
      <c r="F1766" s="1" t="str">
        <f>TEXT(SalesDataTable[[#This Row],[Order Date]],"MMM")</f>
        <v>Aug</v>
      </c>
      <c r="G1766" s="6" t="s">
        <v>37</v>
      </c>
      <c r="H1766" s="6" t="s">
        <v>50</v>
      </c>
      <c r="I1766" s="6" t="s">
        <v>19</v>
      </c>
      <c r="J1766" s="6" t="s">
        <v>30</v>
      </c>
      <c r="K1766" s="6" t="s">
        <v>40</v>
      </c>
      <c r="L1766" s="6" t="s">
        <v>57</v>
      </c>
      <c r="M1766" s="11">
        <v>1</v>
      </c>
      <c r="N1766" s="8">
        <v>81.06</v>
      </c>
      <c r="O1766" s="9">
        <v>0</v>
      </c>
      <c r="P1766" s="8">
        <v>38.43</v>
      </c>
      <c r="Q1766" s="8">
        <v>81.06</v>
      </c>
      <c r="R1766" s="8">
        <v>38.43</v>
      </c>
      <c r="S1766" s="8">
        <v>42.63</v>
      </c>
      <c r="T1766" s="10">
        <v>0.52590673575129532</v>
      </c>
      <c r="U1766" s="7"/>
      <c r="V1766" s="10"/>
      <c r="W1766" s="11"/>
      <c r="X1766" s="10"/>
    </row>
    <row r="1767" spans="1:24" ht="15.6">
      <c r="A1767" s="4">
        <v>1455</v>
      </c>
      <c r="B1767" s="5">
        <v>46262</v>
      </c>
      <c r="C1767" s="1">
        <f t="shared" si="54"/>
        <v>2026</v>
      </c>
      <c r="D1767" s="1" t="str">
        <f>"Q" &amp;ROUNDUP(MONTH(SalesDataTable[[#This Row],[Order Date]])/3,0)</f>
        <v>Q3</v>
      </c>
      <c r="E1767" s="1">
        <f t="shared" si="55"/>
        <v>8</v>
      </c>
      <c r="F1767" s="1" t="str">
        <f>TEXT(SalesDataTable[[#This Row],[Order Date]],"MMM")</f>
        <v>Aug</v>
      </c>
      <c r="G1767" s="6" t="s">
        <v>28</v>
      </c>
      <c r="H1767" s="6" t="s">
        <v>29</v>
      </c>
      <c r="I1767" s="6" t="s">
        <v>19</v>
      </c>
      <c r="J1767" s="6" t="s">
        <v>30</v>
      </c>
      <c r="K1767" s="6" t="s">
        <v>21</v>
      </c>
      <c r="L1767" s="6" t="s">
        <v>39</v>
      </c>
      <c r="M1767" s="11">
        <v>2</v>
      </c>
      <c r="N1767" s="8">
        <v>51.91</v>
      </c>
      <c r="O1767" s="9">
        <v>0</v>
      </c>
      <c r="P1767" s="8">
        <v>21.94</v>
      </c>
      <c r="Q1767" s="8">
        <v>103.82</v>
      </c>
      <c r="R1767" s="8">
        <v>43.88</v>
      </c>
      <c r="S1767" s="8">
        <v>59.939999999999991</v>
      </c>
      <c r="T1767" s="10">
        <v>0.57734540550953573</v>
      </c>
      <c r="U1767" s="7"/>
      <c r="V1767" s="10"/>
      <c r="W1767" s="11"/>
      <c r="X1767" s="10"/>
    </row>
    <row r="1768" spans="1:24" ht="15.6">
      <c r="A1768" s="4">
        <v>1632</v>
      </c>
      <c r="B1768" s="5">
        <v>46262</v>
      </c>
      <c r="C1768" s="1">
        <f t="shared" si="54"/>
        <v>2026</v>
      </c>
      <c r="D1768" s="1" t="str">
        <f>"Q" &amp;ROUNDUP(MONTH(SalesDataTable[[#This Row],[Order Date]])/3,0)</f>
        <v>Q3</v>
      </c>
      <c r="E1768" s="1">
        <f t="shared" si="55"/>
        <v>8</v>
      </c>
      <c r="F1768" s="1" t="str">
        <f>TEXT(SalesDataTable[[#This Row],[Order Date]],"MMM")</f>
        <v>Aug</v>
      </c>
      <c r="G1768" s="6" t="s">
        <v>37</v>
      </c>
      <c r="H1768" s="6" t="s">
        <v>48</v>
      </c>
      <c r="I1768" s="6" t="s">
        <v>45</v>
      </c>
      <c r="J1768" s="6" t="s">
        <v>30</v>
      </c>
      <c r="K1768" s="6" t="s">
        <v>31</v>
      </c>
      <c r="L1768" s="6" t="s">
        <v>32</v>
      </c>
      <c r="M1768" s="11">
        <v>1</v>
      </c>
      <c r="N1768" s="8">
        <v>35.700000000000003</v>
      </c>
      <c r="O1768" s="9">
        <v>0.05</v>
      </c>
      <c r="P1768" s="8">
        <v>13.45</v>
      </c>
      <c r="Q1768" s="8">
        <v>33.914999999999999</v>
      </c>
      <c r="R1768" s="8">
        <v>13.45</v>
      </c>
      <c r="S1768" s="8">
        <v>20.465</v>
      </c>
      <c r="T1768" s="10">
        <v>0.60342031549461894</v>
      </c>
      <c r="U1768" s="7"/>
      <c r="V1768" s="10"/>
      <c r="W1768" s="11"/>
      <c r="X1768" s="10"/>
    </row>
    <row r="1769" spans="1:24" ht="15.6">
      <c r="A1769" s="4">
        <v>1817</v>
      </c>
      <c r="B1769" s="5">
        <v>46262</v>
      </c>
      <c r="C1769" s="1">
        <f t="shared" si="54"/>
        <v>2026</v>
      </c>
      <c r="D1769" s="1" t="str">
        <f>"Q" &amp;ROUNDUP(MONTH(SalesDataTable[[#This Row],[Order Date]])/3,0)</f>
        <v>Q3</v>
      </c>
      <c r="E1769" s="1">
        <f t="shared" si="55"/>
        <v>8</v>
      </c>
      <c r="F1769" s="1" t="str">
        <f>TEXT(SalesDataTable[[#This Row],[Order Date]],"MMM")</f>
        <v>Aug</v>
      </c>
      <c r="G1769" s="6" t="s">
        <v>17</v>
      </c>
      <c r="H1769" s="6" t="s">
        <v>53</v>
      </c>
      <c r="I1769" s="6" t="s">
        <v>36</v>
      </c>
      <c r="J1769" s="6" t="s">
        <v>30</v>
      </c>
      <c r="K1769" s="6" t="s">
        <v>51</v>
      </c>
      <c r="L1769" s="6" t="s">
        <v>59</v>
      </c>
      <c r="M1769" s="11">
        <v>1</v>
      </c>
      <c r="N1769" s="8">
        <v>36.590000000000003</v>
      </c>
      <c r="O1769" s="9">
        <v>0.05</v>
      </c>
      <c r="P1769" s="8">
        <v>14.15</v>
      </c>
      <c r="Q1769" s="8">
        <v>34.7605</v>
      </c>
      <c r="R1769" s="8">
        <v>14.15</v>
      </c>
      <c r="S1769" s="8">
        <v>20.610500000000002</v>
      </c>
      <c r="T1769" s="10">
        <v>0.59292875534011313</v>
      </c>
      <c r="U1769" s="7"/>
      <c r="V1769" s="10"/>
      <c r="W1769" s="11"/>
      <c r="X1769" s="10"/>
    </row>
    <row r="1770" spans="1:24" ht="15.6">
      <c r="A1770" s="4">
        <v>2993</v>
      </c>
      <c r="B1770" s="5">
        <v>46262</v>
      </c>
      <c r="C1770" s="1">
        <f t="shared" si="54"/>
        <v>2026</v>
      </c>
      <c r="D1770" s="1" t="str">
        <f>"Q" &amp;ROUNDUP(MONTH(SalesDataTable[[#This Row],[Order Date]])/3,0)</f>
        <v>Q3</v>
      </c>
      <c r="E1770" s="1">
        <f t="shared" si="55"/>
        <v>8</v>
      </c>
      <c r="F1770" s="1" t="str">
        <f>TEXT(SalesDataTable[[#This Row],[Order Date]],"MMM")</f>
        <v>Aug</v>
      </c>
      <c r="G1770" s="6" t="s">
        <v>23</v>
      </c>
      <c r="H1770" s="6" t="s">
        <v>60</v>
      </c>
      <c r="I1770" s="6" t="s">
        <v>25</v>
      </c>
      <c r="J1770" s="6" t="s">
        <v>33</v>
      </c>
      <c r="K1770" s="6" t="s">
        <v>31</v>
      </c>
      <c r="L1770" s="6" t="s">
        <v>32</v>
      </c>
      <c r="M1770" s="11">
        <v>3</v>
      </c>
      <c r="N1770" s="8">
        <v>35.520000000000003</v>
      </c>
      <c r="O1770" s="9">
        <v>0.1</v>
      </c>
      <c r="P1770" s="8">
        <v>13.78</v>
      </c>
      <c r="Q1770" s="8">
        <v>95.904000000000011</v>
      </c>
      <c r="R1770" s="8">
        <v>41.339999999999996</v>
      </c>
      <c r="S1770" s="8">
        <v>54.564000000000014</v>
      </c>
      <c r="T1770" s="10">
        <v>0.56894394394394399</v>
      </c>
      <c r="U1770" s="7"/>
      <c r="V1770" s="10"/>
      <c r="W1770" s="11"/>
      <c r="X1770" s="10"/>
    </row>
    <row r="1771" spans="1:24" ht="15.6">
      <c r="A1771" s="4">
        <v>4676</v>
      </c>
      <c r="B1771" s="5">
        <v>46262</v>
      </c>
      <c r="C1771" s="1">
        <f t="shared" si="54"/>
        <v>2026</v>
      </c>
      <c r="D1771" s="1" t="str">
        <f>"Q" &amp;ROUNDUP(MONTH(SalesDataTable[[#This Row],[Order Date]])/3,0)</f>
        <v>Q3</v>
      </c>
      <c r="E1771" s="1">
        <f t="shared" si="55"/>
        <v>8</v>
      </c>
      <c r="F1771" s="1" t="str">
        <f>TEXT(SalesDataTable[[#This Row],[Order Date]],"MMM")</f>
        <v>Aug</v>
      </c>
      <c r="G1771" s="6" t="s">
        <v>37</v>
      </c>
      <c r="H1771" s="6" t="s">
        <v>64</v>
      </c>
      <c r="I1771" s="6" t="s">
        <v>36</v>
      </c>
      <c r="J1771" s="6" t="s">
        <v>30</v>
      </c>
      <c r="K1771" s="6" t="s">
        <v>21</v>
      </c>
      <c r="L1771" s="6" t="s">
        <v>22</v>
      </c>
      <c r="M1771" s="11">
        <v>2</v>
      </c>
      <c r="N1771" s="8">
        <v>81.88</v>
      </c>
      <c r="O1771" s="9">
        <v>0.1</v>
      </c>
      <c r="P1771" s="8">
        <v>42.87</v>
      </c>
      <c r="Q1771" s="8">
        <v>147.38399999999999</v>
      </c>
      <c r="R1771" s="8">
        <v>85.74</v>
      </c>
      <c r="S1771" s="8">
        <v>61.643999999999991</v>
      </c>
      <c r="T1771" s="10">
        <v>0.41825435596808336</v>
      </c>
      <c r="U1771" s="7"/>
      <c r="V1771" s="10"/>
      <c r="W1771" s="11"/>
      <c r="X1771" s="10"/>
    </row>
    <row r="1772" spans="1:24" ht="15.6">
      <c r="A1772" s="4">
        <v>5105</v>
      </c>
      <c r="B1772" s="5">
        <v>46262</v>
      </c>
      <c r="C1772" s="1">
        <f t="shared" si="54"/>
        <v>2026</v>
      </c>
      <c r="D1772" s="1" t="str">
        <f>"Q" &amp;ROUNDUP(MONTH(SalesDataTable[[#This Row],[Order Date]])/3,0)</f>
        <v>Q3</v>
      </c>
      <c r="E1772" s="1">
        <f t="shared" si="55"/>
        <v>8</v>
      </c>
      <c r="F1772" s="1" t="str">
        <f>TEXT(SalesDataTable[[#This Row],[Order Date]],"MMM")</f>
        <v>Aug</v>
      </c>
      <c r="G1772" s="6" t="s">
        <v>37</v>
      </c>
      <c r="H1772" s="6" t="s">
        <v>48</v>
      </c>
      <c r="I1772" s="6" t="s">
        <v>19</v>
      </c>
      <c r="J1772" s="6" t="s">
        <v>33</v>
      </c>
      <c r="K1772" s="6" t="s">
        <v>31</v>
      </c>
      <c r="L1772" s="6" t="s">
        <v>49</v>
      </c>
      <c r="M1772" s="11">
        <v>4</v>
      </c>
      <c r="N1772" s="8">
        <v>46.54</v>
      </c>
      <c r="O1772" s="9">
        <v>0</v>
      </c>
      <c r="P1772" s="8">
        <v>18.86</v>
      </c>
      <c r="Q1772" s="8">
        <v>186.16</v>
      </c>
      <c r="R1772" s="8">
        <v>75.44</v>
      </c>
      <c r="S1772" s="8">
        <v>110.72</v>
      </c>
      <c r="T1772" s="10">
        <v>0.5947571981091534</v>
      </c>
      <c r="U1772" s="7"/>
      <c r="V1772" s="10"/>
      <c r="W1772" s="11"/>
      <c r="X1772" s="10"/>
    </row>
    <row r="1773" spans="1:24" ht="15.6">
      <c r="A1773" s="4">
        <v>223</v>
      </c>
      <c r="B1773" s="5">
        <v>46263</v>
      </c>
      <c r="C1773" s="1">
        <f t="shared" si="54"/>
        <v>2026</v>
      </c>
      <c r="D1773" s="1" t="str">
        <f>"Q" &amp;ROUNDUP(MONTH(SalesDataTable[[#This Row],[Order Date]])/3,0)</f>
        <v>Q3</v>
      </c>
      <c r="E1773" s="1">
        <f t="shared" si="55"/>
        <v>8</v>
      </c>
      <c r="F1773" s="1" t="str">
        <f>TEXT(SalesDataTable[[#This Row],[Order Date]],"MMM")</f>
        <v>Aug</v>
      </c>
      <c r="G1773" s="6" t="s">
        <v>28</v>
      </c>
      <c r="H1773" s="6" t="s">
        <v>29</v>
      </c>
      <c r="I1773" s="6" t="s">
        <v>36</v>
      </c>
      <c r="J1773" s="6" t="s">
        <v>20</v>
      </c>
      <c r="K1773" s="6" t="s">
        <v>51</v>
      </c>
      <c r="L1773" s="6" t="s">
        <v>62</v>
      </c>
      <c r="M1773" s="11">
        <v>1</v>
      </c>
      <c r="N1773" s="8">
        <v>49.79</v>
      </c>
      <c r="O1773" s="9">
        <v>0</v>
      </c>
      <c r="P1773" s="8">
        <v>21.43</v>
      </c>
      <c r="Q1773" s="8">
        <v>49.79</v>
      </c>
      <c r="R1773" s="8">
        <v>21.43</v>
      </c>
      <c r="S1773" s="8">
        <v>28.36</v>
      </c>
      <c r="T1773" s="10">
        <v>0.56959228760795344</v>
      </c>
      <c r="U1773" s="7"/>
      <c r="V1773" s="10"/>
      <c r="W1773" s="11"/>
      <c r="X1773" s="10"/>
    </row>
    <row r="1774" spans="1:24" ht="15.6">
      <c r="A1774" s="4">
        <v>1023</v>
      </c>
      <c r="B1774" s="5">
        <v>46263</v>
      </c>
      <c r="C1774" s="1">
        <f t="shared" si="54"/>
        <v>2026</v>
      </c>
      <c r="D1774" s="1" t="str">
        <f>"Q" &amp;ROUNDUP(MONTH(SalesDataTable[[#This Row],[Order Date]])/3,0)</f>
        <v>Q3</v>
      </c>
      <c r="E1774" s="1">
        <f t="shared" si="55"/>
        <v>8</v>
      </c>
      <c r="F1774" s="1" t="str">
        <f>TEXT(SalesDataTable[[#This Row],[Order Date]],"MMM")</f>
        <v>Aug</v>
      </c>
      <c r="G1774" s="6" t="s">
        <v>28</v>
      </c>
      <c r="H1774" s="6" t="s">
        <v>35</v>
      </c>
      <c r="I1774" s="6" t="s">
        <v>19</v>
      </c>
      <c r="J1774" s="6" t="s">
        <v>30</v>
      </c>
      <c r="K1774" s="6" t="s">
        <v>26</v>
      </c>
      <c r="L1774" s="6" t="s">
        <v>27</v>
      </c>
      <c r="M1774" s="11">
        <v>6</v>
      </c>
      <c r="N1774" s="8">
        <v>90.19</v>
      </c>
      <c r="O1774" s="9">
        <v>0</v>
      </c>
      <c r="P1774" s="8">
        <v>45.61</v>
      </c>
      <c r="Q1774" s="8">
        <v>541.14</v>
      </c>
      <c r="R1774" s="8">
        <v>273.65999999999997</v>
      </c>
      <c r="S1774" s="8">
        <v>267.48</v>
      </c>
      <c r="T1774" s="10">
        <v>0.4942898325756736</v>
      </c>
      <c r="U1774" s="7"/>
      <c r="V1774" s="10"/>
      <c r="W1774" s="11"/>
      <c r="X1774" s="10"/>
    </row>
    <row r="1775" spans="1:24" ht="15.6">
      <c r="A1775" s="4">
        <v>1694</v>
      </c>
      <c r="B1775" s="5">
        <v>46263</v>
      </c>
      <c r="C1775" s="1">
        <f t="shared" si="54"/>
        <v>2026</v>
      </c>
      <c r="D1775" s="1" t="str">
        <f>"Q" &amp;ROUNDUP(MONTH(SalesDataTable[[#This Row],[Order Date]])/3,0)</f>
        <v>Q3</v>
      </c>
      <c r="E1775" s="1">
        <f t="shared" si="55"/>
        <v>8</v>
      </c>
      <c r="F1775" s="1" t="str">
        <f>TEXT(SalesDataTable[[#This Row],[Order Date]],"MMM")</f>
        <v>Aug</v>
      </c>
      <c r="G1775" s="6" t="s">
        <v>23</v>
      </c>
      <c r="H1775" s="6" t="s">
        <v>60</v>
      </c>
      <c r="I1775" s="6" t="s">
        <v>19</v>
      </c>
      <c r="J1775" s="6" t="s">
        <v>30</v>
      </c>
      <c r="K1775" s="6" t="s">
        <v>26</v>
      </c>
      <c r="L1775" s="6" t="s">
        <v>63</v>
      </c>
      <c r="M1775" s="11">
        <v>1</v>
      </c>
      <c r="N1775" s="8">
        <v>70.38</v>
      </c>
      <c r="O1775" s="9">
        <v>0.15</v>
      </c>
      <c r="P1775" s="8">
        <v>32.64</v>
      </c>
      <c r="Q1775" s="8">
        <v>59.822999999999993</v>
      </c>
      <c r="R1775" s="8">
        <v>32.64</v>
      </c>
      <c r="S1775" s="8">
        <v>27.182999999999993</v>
      </c>
      <c r="T1775" s="10">
        <v>0.45439045183290699</v>
      </c>
      <c r="U1775" s="7"/>
      <c r="V1775" s="10"/>
      <c r="W1775" s="11"/>
      <c r="X1775" s="10"/>
    </row>
    <row r="1776" spans="1:24" ht="15.6">
      <c r="A1776" s="4">
        <v>2006</v>
      </c>
      <c r="B1776" s="5">
        <v>46263</v>
      </c>
      <c r="C1776" s="1">
        <f t="shared" si="54"/>
        <v>2026</v>
      </c>
      <c r="D1776" s="1" t="str">
        <f>"Q" &amp;ROUNDUP(MONTH(SalesDataTable[[#This Row],[Order Date]])/3,0)</f>
        <v>Q3</v>
      </c>
      <c r="E1776" s="1">
        <f t="shared" si="55"/>
        <v>8</v>
      </c>
      <c r="F1776" s="1" t="str">
        <f>TEXT(SalesDataTable[[#This Row],[Order Date]],"MMM")</f>
        <v>Aug</v>
      </c>
      <c r="G1776" s="6" t="s">
        <v>37</v>
      </c>
      <c r="H1776" s="6" t="s">
        <v>64</v>
      </c>
      <c r="I1776" s="6" t="s">
        <v>19</v>
      </c>
      <c r="J1776" s="6" t="s">
        <v>30</v>
      </c>
      <c r="K1776" s="6" t="s">
        <v>31</v>
      </c>
      <c r="L1776" s="6" t="s">
        <v>49</v>
      </c>
      <c r="M1776" s="11">
        <v>1</v>
      </c>
      <c r="N1776" s="8">
        <v>46.43</v>
      </c>
      <c r="O1776" s="9">
        <v>0</v>
      </c>
      <c r="P1776" s="8">
        <v>18.2</v>
      </c>
      <c r="Q1776" s="8">
        <v>46.43</v>
      </c>
      <c r="R1776" s="8">
        <v>18.2</v>
      </c>
      <c r="S1776" s="8">
        <v>28.23</v>
      </c>
      <c r="T1776" s="10">
        <v>0.60801206116734874</v>
      </c>
      <c r="U1776" s="7"/>
      <c r="V1776" s="10"/>
      <c r="W1776" s="11"/>
      <c r="X1776" s="10"/>
    </row>
    <row r="1777" spans="1:24" ht="15.6">
      <c r="A1777" s="4">
        <v>3026</v>
      </c>
      <c r="B1777" s="5">
        <v>46263</v>
      </c>
      <c r="C1777" s="1">
        <f t="shared" si="54"/>
        <v>2026</v>
      </c>
      <c r="D1777" s="1" t="str">
        <f>"Q" &amp;ROUNDUP(MONTH(SalesDataTable[[#This Row],[Order Date]])/3,0)</f>
        <v>Q3</v>
      </c>
      <c r="E1777" s="1">
        <f t="shared" si="55"/>
        <v>8</v>
      </c>
      <c r="F1777" s="1" t="str">
        <f>TEXT(SalesDataTable[[#This Row],[Order Date]],"MMM")</f>
        <v>Aug</v>
      </c>
      <c r="G1777" s="6" t="s">
        <v>17</v>
      </c>
      <c r="H1777" s="6" t="s">
        <v>18</v>
      </c>
      <c r="I1777" s="6" t="s">
        <v>19</v>
      </c>
      <c r="J1777" s="6" t="s">
        <v>30</v>
      </c>
      <c r="K1777" s="6" t="s">
        <v>40</v>
      </c>
      <c r="L1777" s="6" t="s">
        <v>46</v>
      </c>
      <c r="M1777" s="11">
        <v>1</v>
      </c>
      <c r="N1777" s="8">
        <v>194.75</v>
      </c>
      <c r="O1777" s="9">
        <v>0.05</v>
      </c>
      <c r="P1777" s="8">
        <v>105.94</v>
      </c>
      <c r="Q1777" s="8">
        <v>185.01249999999999</v>
      </c>
      <c r="R1777" s="8">
        <v>105.94</v>
      </c>
      <c r="S1777" s="8">
        <v>79.072499999999991</v>
      </c>
      <c r="T1777" s="10">
        <v>0.42739004121343149</v>
      </c>
      <c r="U1777" s="7"/>
      <c r="V1777" s="10"/>
      <c r="W1777" s="11"/>
      <c r="X1777" s="10"/>
    </row>
    <row r="1778" spans="1:24" ht="15.6">
      <c r="A1778" s="4">
        <v>3057</v>
      </c>
      <c r="B1778" s="5">
        <v>46263</v>
      </c>
      <c r="C1778" s="1">
        <f t="shared" si="54"/>
        <v>2026</v>
      </c>
      <c r="D1778" s="1" t="str">
        <f>"Q" &amp;ROUNDUP(MONTH(SalesDataTable[[#This Row],[Order Date]])/3,0)</f>
        <v>Q3</v>
      </c>
      <c r="E1778" s="1">
        <f t="shared" si="55"/>
        <v>8</v>
      </c>
      <c r="F1778" s="1" t="str">
        <f>TEXT(SalesDataTable[[#This Row],[Order Date]],"MMM")</f>
        <v>Aug</v>
      </c>
      <c r="G1778" s="6" t="s">
        <v>23</v>
      </c>
      <c r="H1778" s="6" t="s">
        <v>66</v>
      </c>
      <c r="I1778" s="6" t="s">
        <v>36</v>
      </c>
      <c r="J1778" s="6" t="s">
        <v>20</v>
      </c>
      <c r="K1778" s="6" t="s">
        <v>26</v>
      </c>
      <c r="L1778" s="6" t="s">
        <v>34</v>
      </c>
      <c r="M1778" s="11">
        <v>2</v>
      </c>
      <c r="N1778" s="8">
        <v>142.16</v>
      </c>
      <c r="O1778" s="9">
        <v>0</v>
      </c>
      <c r="P1778" s="8">
        <v>79.36</v>
      </c>
      <c r="Q1778" s="8">
        <v>284.32</v>
      </c>
      <c r="R1778" s="8">
        <v>158.72</v>
      </c>
      <c r="S1778" s="8">
        <v>125.6</v>
      </c>
      <c r="T1778" s="10">
        <v>0.44175576814856499</v>
      </c>
      <c r="U1778" s="7"/>
      <c r="V1778" s="10"/>
      <c r="W1778" s="11"/>
      <c r="X1778" s="10"/>
    </row>
    <row r="1779" spans="1:24" ht="15.6">
      <c r="A1779" s="4">
        <v>3112</v>
      </c>
      <c r="B1779" s="5">
        <v>46263</v>
      </c>
      <c r="C1779" s="1">
        <f t="shared" si="54"/>
        <v>2026</v>
      </c>
      <c r="D1779" s="1" t="str">
        <f>"Q" &amp;ROUNDUP(MONTH(SalesDataTable[[#This Row],[Order Date]])/3,0)</f>
        <v>Q3</v>
      </c>
      <c r="E1779" s="1">
        <f t="shared" si="55"/>
        <v>8</v>
      </c>
      <c r="F1779" s="1" t="str">
        <f>TEXT(SalesDataTable[[#This Row],[Order Date]],"MMM")</f>
        <v>Aug</v>
      </c>
      <c r="G1779" s="6" t="s">
        <v>37</v>
      </c>
      <c r="H1779" s="6" t="s">
        <v>50</v>
      </c>
      <c r="I1779" s="6" t="s">
        <v>19</v>
      </c>
      <c r="J1779" s="6" t="s">
        <v>33</v>
      </c>
      <c r="K1779" s="6" t="s">
        <v>31</v>
      </c>
      <c r="L1779" s="6" t="s">
        <v>49</v>
      </c>
      <c r="M1779" s="11">
        <v>2</v>
      </c>
      <c r="N1779" s="8">
        <v>47.69</v>
      </c>
      <c r="O1779" s="9">
        <v>0.05</v>
      </c>
      <c r="P1779" s="8">
        <v>18.8</v>
      </c>
      <c r="Q1779" s="8">
        <v>90.61099999999999</v>
      </c>
      <c r="R1779" s="8">
        <v>37.6</v>
      </c>
      <c r="S1779" s="8">
        <v>53.010999999999989</v>
      </c>
      <c r="T1779" s="10">
        <v>0.58503934400900548</v>
      </c>
      <c r="U1779" s="7"/>
      <c r="V1779" s="10"/>
      <c r="W1779" s="11"/>
      <c r="X1779" s="10"/>
    </row>
    <row r="1780" spans="1:24" ht="15.6">
      <c r="A1780" s="4">
        <v>3137</v>
      </c>
      <c r="B1780" s="5">
        <v>46263</v>
      </c>
      <c r="C1780" s="1">
        <f t="shared" si="54"/>
        <v>2026</v>
      </c>
      <c r="D1780" s="1" t="str">
        <f>"Q" &amp;ROUNDUP(MONTH(SalesDataTable[[#This Row],[Order Date]])/3,0)</f>
        <v>Q3</v>
      </c>
      <c r="E1780" s="1">
        <f t="shared" si="55"/>
        <v>8</v>
      </c>
      <c r="F1780" s="1" t="str">
        <f>TEXT(SalesDataTable[[#This Row],[Order Date]],"MMM")</f>
        <v>Aug</v>
      </c>
      <c r="G1780" s="6" t="s">
        <v>28</v>
      </c>
      <c r="H1780" s="6" t="s">
        <v>42</v>
      </c>
      <c r="I1780" s="6" t="s">
        <v>36</v>
      </c>
      <c r="J1780" s="6" t="s">
        <v>30</v>
      </c>
      <c r="K1780" s="6" t="s">
        <v>31</v>
      </c>
      <c r="L1780" s="6" t="s">
        <v>65</v>
      </c>
      <c r="M1780" s="11">
        <v>3</v>
      </c>
      <c r="N1780" s="8">
        <v>164.51</v>
      </c>
      <c r="O1780" s="9">
        <v>0</v>
      </c>
      <c r="P1780" s="8">
        <v>86.76</v>
      </c>
      <c r="Q1780" s="8">
        <v>493.53</v>
      </c>
      <c r="R1780" s="8">
        <v>260.28000000000003</v>
      </c>
      <c r="S1780" s="8">
        <v>233.24999999999994</v>
      </c>
      <c r="T1780" s="10">
        <v>0.47261564646526039</v>
      </c>
      <c r="U1780" s="7"/>
      <c r="V1780" s="10"/>
      <c r="W1780" s="11"/>
      <c r="X1780" s="10"/>
    </row>
    <row r="1781" spans="1:24" ht="15.6">
      <c r="A1781" s="4">
        <v>3983</v>
      </c>
      <c r="B1781" s="5">
        <v>46263</v>
      </c>
      <c r="C1781" s="1">
        <f t="shared" si="54"/>
        <v>2026</v>
      </c>
      <c r="D1781" s="1" t="str">
        <f>"Q" &amp;ROUNDUP(MONTH(SalesDataTable[[#This Row],[Order Date]])/3,0)</f>
        <v>Q3</v>
      </c>
      <c r="E1781" s="1">
        <f t="shared" si="55"/>
        <v>8</v>
      </c>
      <c r="F1781" s="1" t="str">
        <f>TEXT(SalesDataTable[[#This Row],[Order Date]],"MMM")</f>
        <v>Aug</v>
      </c>
      <c r="G1781" s="6" t="s">
        <v>28</v>
      </c>
      <c r="H1781" s="6" t="s">
        <v>29</v>
      </c>
      <c r="I1781" s="6" t="s">
        <v>45</v>
      </c>
      <c r="J1781" s="6" t="s">
        <v>33</v>
      </c>
      <c r="K1781" s="6" t="s">
        <v>40</v>
      </c>
      <c r="L1781" s="6" t="s">
        <v>46</v>
      </c>
      <c r="M1781" s="11">
        <v>2</v>
      </c>
      <c r="N1781" s="8">
        <v>194.71</v>
      </c>
      <c r="O1781" s="9">
        <v>0.1</v>
      </c>
      <c r="P1781" s="8">
        <v>105.57</v>
      </c>
      <c r="Q1781" s="8">
        <v>350.47800000000001</v>
      </c>
      <c r="R1781" s="8">
        <v>211.14</v>
      </c>
      <c r="S1781" s="8">
        <v>139.33800000000002</v>
      </c>
      <c r="T1781" s="10">
        <v>0.39756561039494637</v>
      </c>
      <c r="U1781" s="7"/>
      <c r="V1781" s="10"/>
      <c r="W1781" s="11"/>
      <c r="X1781" s="10"/>
    </row>
    <row r="1782" spans="1:24" ht="15.6">
      <c r="A1782" s="4">
        <v>4016</v>
      </c>
      <c r="B1782" s="5">
        <v>46263</v>
      </c>
      <c r="C1782" s="1">
        <f t="shared" si="54"/>
        <v>2026</v>
      </c>
      <c r="D1782" s="1" t="str">
        <f>"Q" &amp;ROUNDUP(MONTH(SalesDataTable[[#This Row],[Order Date]])/3,0)</f>
        <v>Q3</v>
      </c>
      <c r="E1782" s="1">
        <f t="shared" si="55"/>
        <v>8</v>
      </c>
      <c r="F1782" s="1" t="str">
        <f>TEXT(SalesDataTable[[#This Row],[Order Date]],"MMM")</f>
        <v>Aug</v>
      </c>
      <c r="G1782" s="6" t="s">
        <v>37</v>
      </c>
      <c r="H1782" s="6" t="s">
        <v>64</v>
      </c>
      <c r="I1782" s="6" t="s">
        <v>25</v>
      </c>
      <c r="J1782" s="6" t="s">
        <v>33</v>
      </c>
      <c r="K1782" s="6" t="s">
        <v>26</v>
      </c>
      <c r="L1782" s="6" t="s">
        <v>34</v>
      </c>
      <c r="M1782" s="11">
        <v>5</v>
      </c>
      <c r="N1782" s="8">
        <v>145.24</v>
      </c>
      <c r="O1782" s="9">
        <v>0.15</v>
      </c>
      <c r="P1782" s="8">
        <v>77.69</v>
      </c>
      <c r="Q1782" s="8">
        <v>617.27</v>
      </c>
      <c r="R1782" s="8">
        <v>388.45</v>
      </c>
      <c r="S1782" s="8">
        <v>228.82</v>
      </c>
      <c r="T1782" s="10">
        <v>0.37069677774717708</v>
      </c>
      <c r="U1782" s="7"/>
      <c r="V1782" s="10"/>
      <c r="W1782" s="11"/>
      <c r="X1782" s="10"/>
    </row>
    <row r="1783" spans="1:24" ht="15.6">
      <c r="A1783" s="4">
        <v>4340</v>
      </c>
      <c r="B1783" s="5">
        <v>46263</v>
      </c>
      <c r="C1783" s="1">
        <f t="shared" si="54"/>
        <v>2026</v>
      </c>
      <c r="D1783" s="1" t="str">
        <f>"Q" &amp;ROUNDUP(MONTH(SalesDataTable[[#This Row],[Order Date]])/3,0)</f>
        <v>Q3</v>
      </c>
      <c r="E1783" s="1">
        <f t="shared" si="55"/>
        <v>8</v>
      </c>
      <c r="F1783" s="1" t="str">
        <f>TEXT(SalesDataTable[[#This Row],[Order Date]],"MMM")</f>
        <v>Aug</v>
      </c>
      <c r="G1783" s="6" t="s">
        <v>37</v>
      </c>
      <c r="H1783" s="6" t="s">
        <v>50</v>
      </c>
      <c r="I1783" s="6" t="s">
        <v>19</v>
      </c>
      <c r="J1783" s="6" t="s">
        <v>30</v>
      </c>
      <c r="K1783" s="6" t="s">
        <v>31</v>
      </c>
      <c r="L1783" s="6" t="s">
        <v>32</v>
      </c>
      <c r="M1783" s="11">
        <v>2</v>
      </c>
      <c r="N1783" s="8">
        <v>35.6</v>
      </c>
      <c r="O1783" s="9">
        <v>0.15</v>
      </c>
      <c r="P1783" s="8">
        <v>13.67</v>
      </c>
      <c r="Q1783" s="8">
        <v>60.52</v>
      </c>
      <c r="R1783" s="8">
        <v>27.34</v>
      </c>
      <c r="S1783" s="8">
        <v>33.180000000000007</v>
      </c>
      <c r="T1783" s="10">
        <v>0.54824851288830145</v>
      </c>
      <c r="U1783" s="7"/>
      <c r="V1783" s="10"/>
      <c r="W1783" s="11"/>
      <c r="X1783" s="10"/>
    </row>
    <row r="1784" spans="1:24" ht="15.6">
      <c r="A1784" s="4">
        <v>4640</v>
      </c>
      <c r="B1784" s="5">
        <v>46263</v>
      </c>
      <c r="C1784" s="1">
        <f t="shared" si="54"/>
        <v>2026</v>
      </c>
      <c r="D1784" s="1" t="str">
        <f>"Q" &amp;ROUNDUP(MONTH(SalesDataTable[[#This Row],[Order Date]])/3,0)</f>
        <v>Q3</v>
      </c>
      <c r="E1784" s="1">
        <f t="shared" si="55"/>
        <v>8</v>
      </c>
      <c r="F1784" s="1" t="str">
        <f>TEXT(SalesDataTable[[#This Row],[Order Date]],"MMM")</f>
        <v>Aug</v>
      </c>
      <c r="G1784" s="6" t="s">
        <v>17</v>
      </c>
      <c r="H1784" s="6" t="s">
        <v>67</v>
      </c>
      <c r="I1784" s="6" t="s">
        <v>19</v>
      </c>
      <c r="J1784" s="6" t="s">
        <v>30</v>
      </c>
      <c r="K1784" s="6" t="s">
        <v>51</v>
      </c>
      <c r="L1784" s="6" t="s">
        <v>52</v>
      </c>
      <c r="M1784" s="11">
        <v>2</v>
      </c>
      <c r="N1784" s="8">
        <v>41.05</v>
      </c>
      <c r="O1784" s="9">
        <v>0.05</v>
      </c>
      <c r="P1784" s="8">
        <v>14.47</v>
      </c>
      <c r="Q1784" s="8">
        <v>77.99499999999999</v>
      </c>
      <c r="R1784" s="8">
        <v>28.94</v>
      </c>
      <c r="S1784" s="8">
        <v>49.054999999999993</v>
      </c>
      <c r="T1784" s="10">
        <v>0.62895057375472785</v>
      </c>
      <c r="U1784" s="7"/>
      <c r="V1784" s="10"/>
      <c r="W1784" s="11"/>
      <c r="X1784" s="10"/>
    </row>
    <row r="1785" spans="1:24" ht="15.6">
      <c r="A1785" s="4">
        <v>4733</v>
      </c>
      <c r="B1785" s="5">
        <v>46263</v>
      </c>
      <c r="C1785" s="1">
        <f t="shared" si="54"/>
        <v>2026</v>
      </c>
      <c r="D1785" s="1" t="str">
        <f>"Q" &amp;ROUNDUP(MONTH(SalesDataTable[[#This Row],[Order Date]])/3,0)</f>
        <v>Q3</v>
      </c>
      <c r="E1785" s="1">
        <f t="shared" si="55"/>
        <v>8</v>
      </c>
      <c r="F1785" s="1" t="str">
        <f>TEXT(SalesDataTable[[#This Row],[Order Date]],"MMM")</f>
        <v>Aug</v>
      </c>
      <c r="G1785" s="6" t="s">
        <v>28</v>
      </c>
      <c r="H1785" s="6" t="s">
        <v>29</v>
      </c>
      <c r="I1785" s="6" t="s">
        <v>19</v>
      </c>
      <c r="J1785" s="6" t="s">
        <v>30</v>
      </c>
      <c r="K1785" s="6" t="s">
        <v>26</v>
      </c>
      <c r="L1785" s="6" t="s">
        <v>54</v>
      </c>
      <c r="M1785" s="11">
        <v>2</v>
      </c>
      <c r="N1785" s="8">
        <v>153.63999999999999</v>
      </c>
      <c r="O1785" s="9">
        <v>0.05</v>
      </c>
      <c r="P1785" s="8">
        <v>77.709999999999994</v>
      </c>
      <c r="Q1785" s="8">
        <v>291.91599999999994</v>
      </c>
      <c r="R1785" s="8">
        <v>155.41999999999999</v>
      </c>
      <c r="S1785" s="8">
        <v>136.49599999999995</v>
      </c>
      <c r="T1785" s="10">
        <v>0.46758656599843784</v>
      </c>
      <c r="U1785" s="7"/>
      <c r="V1785" s="10"/>
      <c r="W1785" s="11"/>
      <c r="X1785" s="10"/>
    </row>
    <row r="1786" spans="1:24" ht="15.6">
      <c r="A1786" s="4">
        <v>4827</v>
      </c>
      <c r="B1786" s="5">
        <v>46263</v>
      </c>
      <c r="C1786" s="1">
        <f t="shared" si="54"/>
        <v>2026</v>
      </c>
      <c r="D1786" s="1" t="str">
        <f>"Q" &amp;ROUNDUP(MONTH(SalesDataTable[[#This Row],[Order Date]])/3,0)</f>
        <v>Q3</v>
      </c>
      <c r="E1786" s="1">
        <f t="shared" si="55"/>
        <v>8</v>
      </c>
      <c r="F1786" s="1" t="str">
        <f>TEXT(SalesDataTable[[#This Row],[Order Date]],"MMM")</f>
        <v>Aug</v>
      </c>
      <c r="G1786" s="6" t="s">
        <v>28</v>
      </c>
      <c r="H1786" s="6" t="s">
        <v>29</v>
      </c>
      <c r="I1786" s="6" t="s">
        <v>19</v>
      </c>
      <c r="J1786" s="6" t="s">
        <v>20</v>
      </c>
      <c r="K1786" s="6" t="s">
        <v>31</v>
      </c>
      <c r="L1786" s="6" t="s">
        <v>32</v>
      </c>
      <c r="M1786" s="11">
        <v>5</v>
      </c>
      <c r="N1786" s="8">
        <v>36.700000000000003</v>
      </c>
      <c r="O1786" s="9">
        <v>0</v>
      </c>
      <c r="P1786" s="8">
        <v>13.45</v>
      </c>
      <c r="Q1786" s="8">
        <v>183.5</v>
      </c>
      <c r="R1786" s="8">
        <v>67.25</v>
      </c>
      <c r="S1786" s="8">
        <v>116.25</v>
      </c>
      <c r="T1786" s="10">
        <v>0.63351498637602177</v>
      </c>
      <c r="U1786" s="7"/>
      <c r="V1786" s="10"/>
      <c r="W1786" s="11"/>
      <c r="X1786" s="10"/>
    </row>
    <row r="1787" spans="1:24" ht="15.6">
      <c r="A1787" s="4">
        <v>5180</v>
      </c>
      <c r="B1787" s="5">
        <v>46263</v>
      </c>
      <c r="C1787" s="1">
        <f t="shared" si="54"/>
        <v>2026</v>
      </c>
      <c r="D1787" s="1" t="str">
        <f>"Q" &amp;ROUNDUP(MONTH(SalesDataTable[[#This Row],[Order Date]])/3,0)</f>
        <v>Q3</v>
      </c>
      <c r="E1787" s="1">
        <f t="shared" si="55"/>
        <v>8</v>
      </c>
      <c r="F1787" s="1" t="str">
        <f>TEXT(SalesDataTable[[#This Row],[Order Date]],"MMM")</f>
        <v>Aug</v>
      </c>
      <c r="G1787" s="6" t="s">
        <v>17</v>
      </c>
      <c r="H1787" s="6" t="s">
        <v>67</v>
      </c>
      <c r="I1787" s="6" t="s">
        <v>25</v>
      </c>
      <c r="J1787" s="6" t="s">
        <v>33</v>
      </c>
      <c r="K1787" s="6" t="s">
        <v>40</v>
      </c>
      <c r="L1787" s="6" t="s">
        <v>68</v>
      </c>
      <c r="M1787" s="11">
        <v>8</v>
      </c>
      <c r="N1787" s="8">
        <v>124</v>
      </c>
      <c r="O1787" s="9">
        <v>0.1</v>
      </c>
      <c r="P1787" s="8">
        <v>61.85</v>
      </c>
      <c r="Q1787" s="8">
        <v>892.80000000000007</v>
      </c>
      <c r="R1787" s="8">
        <v>494.8</v>
      </c>
      <c r="S1787" s="8">
        <v>398.00000000000006</v>
      </c>
      <c r="T1787" s="10">
        <v>0.44578853046594985</v>
      </c>
      <c r="U1787" s="7"/>
      <c r="V1787" s="10"/>
      <c r="W1787" s="11"/>
      <c r="X1787" s="10"/>
    </row>
    <row r="1788" spans="1:24" ht="15.6">
      <c r="A1788" s="4">
        <v>121</v>
      </c>
      <c r="B1788" s="5">
        <v>46264</v>
      </c>
      <c r="C1788" s="1">
        <f t="shared" si="54"/>
        <v>2026</v>
      </c>
      <c r="D1788" s="1" t="str">
        <f>"Q" &amp;ROUNDUP(MONTH(SalesDataTable[[#This Row],[Order Date]])/3,0)</f>
        <v>Q3</v>
      </c>
      <c r="E1788" s="1">
        <f t="shared" si="55"/>
        <v>8</v>
      </c>
      <c r="F1788" s="1" t="str">
        <f>TEXT(SalesDataTable[[#This Row],[Order Date]],"MMM")</f>
        <v>Aug</v>
      </c>
      <c r="G1788" s="6" t="s">
        <v>23</v>
      </c>
      <c r="H1788" s="6" t="s">
        <v>24</v>
      </c>
      <c r="I1788" s="6" t="s">
        <v>45</v>
      </c>
      <c r="J1788" s="6" t="s">
        <v>30</v>
      </c>
      <c r="K1788" s="6" t="s">
        <v>21</v>
      </c>
      <c r="L1788" s="6" t="s">
        <v>22</v>
      </c>
      <c r="M1788" s="11">
        <v>1</v>
      </c>
      <c r="N1788" s="8">
        <v>81.23</v>
      </c>
      <c r="O1788" s="9">
        <v>0.1</v>
      </c>
      <c r="P1788" s="8">
        <v>42.65</v>
      </c>
      <c r="Q1788" s="8">
        <v>73.106999999999999</v>
      </c>
      <c r="R1788" s="8">
        <v>42.65</v>
      </c>
      <c r="S1788" s="8">
        <v>30.457000000000001</v>
      </c>
      <c r="T1788" s="10">
        <v>0.41660853269864723</v>
      </c>
      <c r="U1788" s="7"/>
      <c r="V1788" s="10"/>
      <c r="W1788" s="11"/>
      <c r="X1788" s="10"/>
    </row>
    <row r="1789" spans="1:24" ht="15.6">
      <c r="A1789" s="4">
        <v>618</v>
      </c>
      <c r="B1789" s="5">
        <v>46264</v>
      </c>
      <c r="C1789" s="1">
        <f t="shared" si="54"/>
        <v>2026</v>
      </c>
      <c r="D1789" s="1" t="str">
        <f>"Q" &amp;ROUNDUP(MONTH(SalesDataTable[[#This Row],[Order Date]])/3,0)</f>
        <v>Q3</v>
      </c>
      <c r="E1789" s="1">
        <f t="shared" si="55"/>
        <v>8</v>
      </c>
      <c r="F1789" s="1" t="str">
        <f>TEXT(SalesDataTable[[#This Row],[Order Date]],"MMM")</f>
        <v>Aug</v>
      </c>
      <c r="G1789" s="6" t="s">
        <v>23</v>
      </c>
      <c r="H1789" s="6" t="s">
        <v>60</v>
      </c>
      <c r="I1789" s="6" t="s">
        <v>19</v>
      </c>
      <c r="J1789" s="6" t="s">
        <v>33</v>
      </c>
      <c r="K1789" s="6" t="s">
        <v>21</v>
      </c>
      <c r="L1789" s="6" t="s">
        <v>43</v>
      </c>
      <c r="M1789" s="11">
        <v>2</v>
      </c>
      <c r="N1789" s="8">
        <v>41.06</v>
      </c>
      <c r="O1789" s="9">
        <v>0.05</v>
      </c>
      <c r="P1789" s="8">
        <v>16.559999999999999</v>
      </c>
      <c r="Q1789" s="8">
        <v>78.013999999999996</v>
      </c>
      <c r="R1789" s="8">
        <v>33.119999999999997</v>
      </c>
      <c r="S1789" s="8">
        <v>44.893999999999998</v>
      </c>
      <c r="T1789" s="10">
        <v>0.5754608147255621</v>
      </c>
      <c r="U1789" s="7"/>
      <c r="V1789" s="10"/>
      <c r="W1789" s="11"/>
      <c r="X1789" s="10"/>
    </row>
    <row r="1790" spans="1:24" ht="15.6">
      <c r="A1790" s="4">
        <v>2860</v>
      </c>
      <c r="B1790" s="5">
        <v>46264</v>
      </c>
      <c r="C1790" s="1">
        <f t="shared" si="54"/>
        <v>2026</v>
      </c>
      <c r="D1790" s="1" t="str">
        <f>"Q" &amp;ROUNDUP(MONTH(SalesDataTable[[#This Row],[Order Date]])/3,0)</f>
        <v>Q3</v>
      </c>
      <c r="E1790" s="1">
        <f t="shared" si="55"/>
        <v>8</v>
      </c>
      <c r="F1790" s="1" t="str">
        <f>TEXT(SalesDataTable[[#This Row],[Order Date]],"MMM")</f>
        <v>Aug</v>
      </c>
      <c r="G1790" s="6" t="s">
        <v>37</v>
      </c>
      <c r="H1790" s="6" t="s">
        <v>48</v>
      </c>
      <c r="I1790" s="6" t="s">
        <v>45</v>
      </c>
      <c r="J1790" s="6" t="s">
        <v>20</v>
      </c>
      <c r="K1790" s="6" t="s">
        <v>26</v>
      </c>
      <c r="L1790" s="6" t="s">
        <v>34</v>
      </c>
      <c r="M1790" s="11">
        <v>1</v>
      </c>
      <c r="N1790" s="8">
        <v>143.49</v>
      </c>
      <c r="O1790" s="9">
        <v>0.1</v>
      </c>
      <c r="P1790" s="8">
        <v>80.72</v>
      </c>
      <c r="Q1790" s="8">
        <v>129.14100000000002</v>
      </c>
      <c r="R1790" s="8">
        <v>80.72</v>
      </c>
      <c r="S1790" s="8">
        <v>48.421000000000021</v>
      </c>
      <c r="T1790" s="10">
        <v>0.3749467636149636</v>
      </c>
      <c r="U1790" s="7"/>
      <c r="V1790" s="10"/>
      <c r="W1790" s="11"/>
      <c r="X1790" s="10"/>
    </row>
    <row r="1791" spans="1:24" ht="15.6">
      <c r="A1791" s="4">
        <v>3768</v>
      </c>
      <c r="B1791" s="5">
        <v>46264</v>
      </c>
      <c r="C1791" s="1">
        <f t="shared" si="54"/>
        <v>2026</v>
      </c>
      <c r="D1791" s="1" t="str">
        <f>"Q" &amp;ROUNDUP(MONTH(SalesDataTable[[#This Row],[Order Date]])/3,0)</f>
        <v>Q3</v>
      </c>
      <c r="E1791" s="1">
        <f t="shared" si="55"/>
        <v>8</v>
      </c>
      <c r="F1791" s="1" t="str">
        <f>TEXT(SalesDataTable[[#This Row],[Order Date]],"MMM")</f>
        <v>Aug</v>
      </c>
      <c r="G1791" s="6" t="s">
        <v>28</v>
      </c>
      <c r="H1791" s="6" t="s">
        <v>35</v>
      </c>
      <c r="I1791" s="6" t="s">
        <v>36</v>
      </c>
      <c r="J1791" s="6" t="s">
        <v>30</v>
      </c>
      <c r="K1791" s="6" t="s">
        <v>26</v>
      </c>
      <c r="L1791" s="6" t="s">
        <v>34</v>
      </c>
      <c r="M1791" s="11">
        <v>1</v>
      </c>
      <c r="N1791" s="8">
        <v>143.38</v>
      </c>
      <c r="O1791" s="9">
        <v>0</v>
      </c>
      <c r="P1791" s="8">
        <v>78.37</v>
      </c>
      <c r="Q1791" s="8">
        <v>143.38</v>
      </c>
      <c r="R1791" s="8">
        <v>78.37</v>
      </c>
      <c r="S1791" s="8">
        <v>65.009999999999991</v>
      </c>
      <c r="T1791" s="10">
        <v>0.45341051750592826</v>
      </c>
      <c r="U1791" s="7"/>
      <c r="V1791" s="10"/>
      <c r="W1791" s="11"/>
      <c r="X1791" s="10"/>
    </row>
    <row r="1792" spans="1:24" ht="15.6">
      <c r="A1792" s="4">
        <v>3987</v>
      </c>
      <c r="B1792" s="5">
        <v>46264</v>
      </c>
      <c r="C1792" s="1">
        <f t="shared" si="54"/>
        <v>2026</v>
      </c>
      <c r="D1792" s="1" t="str">
        <f>"Q" &amp;ROUNDUP(MONTH(SalesDataTable[[#This Row],[Order Date]])/3,0)</f>
        <v>Q3</v>
      </c>
      <c r="E1792" s="1">
        <f t="shared" si="55"/>
        <v>8</v>
      </c>
      <c r="F1792" s="1" t="str">
        <f>TEXT(SalesDataTable[[#This Row],[Order Date]],"MMM")</f>
        <v>Aug</v>
      </c>
      <c r="G1792" s="6" t="s">
        <v>23</v>
      </c>
      <c r="H1792" s="6" t="s">
        <v>60</v>
      </c>
      <c r="I1792" s="6" t="s">
        <v>45</v>
      </c>
      <c r="J1792" s="6" t="s">
        <v>33</v>
      </c>
      <c r="K1792" s="6" t="s">
        <v>26</v>
      </c>
      <c r="L1792" s="6" t="s">
        <v>34</v>
      </c>
      <c r="M1792" s="11">
        <v>1</v>
      </c>
      <c r="N1792" s="8">
        <v>144.54</v>
      </c>
      <c r="O1792" s="9">
        <v>0</v>
      </c>
      <c r="P1792" s="8">
        <v>78.77</v>
      </c>
      <c r="Q1792" s="8">
        <v>144.54</v>
      </c>
      <c r="R1792" s="8">
        <v>78.77</v>
      </c>
      <c r="S1792" s="8">
        <v>65.77</v>
      </c>
      <c r="T1792" s="10">
        <v>0.45502974955029751</v>
      </c>
      <c r="U1792" s="7"/>
      <c r="V1792" s="10"/>
      <c r="W1792" s="11"/>
      <c r="X1792" s="10"/>
    </row>
    <row r="1793" spans="1:24" ht="15.6">
      <c r="A1793" s="4">
        <v>4990</v>
      </c>
      <c r="B1793" s="5">
        <v>46264</v>
      </c>
      <c r="C1793" s="1">
        <f t="shared" si="54"/>
        <v>2026</v>
      </c>
      <c r="D1793" s="1" t="str">
        <f>"Q" &amp;ROUNDUP(MONTH(SalesDataTable[[#This Row],[Order Date]])/3,0)</f>
        <v>Q3</v>
      </c>
      <c r="E1793" s="1">
        <f t="shared" si="55"/>
        <v>8</v>
      </c>
      <c r="F1793" s="1" t="str">
        <f>TEXT(SalesDataTable[[#This Row],[Order Date]],"MMM")</f>
        <v>Aug</v>
      </c>
      <c r="G1793" s="6" t="s">
        <v>37</v>
      </c>
      <c r="H1793" s="6" t="s">
        <v>50</v>
      </c>
      <c r="I1793" s="6" t="s">
        <v>45</v>
      </c>
      <c r="J1793" s="6" t="s">
        <v>20</v>
      </c>
      <c r="K1793" s="6" t="s">
        <v>51</v>
      </c>
      <c r="L1793" s="6" t="s">
        <v>52</v>
      </c>
      <c r="M1793" s="11">
        <v>1</v>
      </c>
      <c r="N1793" s="8">
        <v>40.92</v>
      </c>
      <c r="O1793" s="9">
        <v>0.1</v>
      </c>
      <c r="P1793" s="8">
        <v>14.94</v>
      </c>
      <c r="Q1793" s="8">
        <v>36.828000000000003</v>
      </c>
      <c r="R1793" s="8">
        <v>14.94</v>
      </c>
      <c r="S1793" s="8">
        <v>21.888000000000005</v>
      </c>
      <c r="T1793" s="10">
        <v>0.59433040078201382</v>
      </c>
      <c r="U1793" s="7"/>
      <c r="V1793" s="10"/>
      <c r="W1793" s="11"/>
      <c r="X1793" s="10"/>
    </row>
    <row r="1794" spans="1:24" ht="15.6">
      <c r="A1794" s="4">
        <v>348</v>
      </c>
      <c r="B1794" s="5">
        <v>46265</v>
      </c>
      <c r="C1794" s="1">
        <f t="shared" si="54"/>
        <v>2026</v>
      </c>
      <c r="D1794" s="1" t="str">
        <f>"Q" &amp;ROUNDUP(MONTH(SalesDataTable[[#This Row],[Order Date]])/3,0)</f>
        <v>Q3</v>
      </c>
      <c r="E1794" s="1">
        <f t="shared" si="55"/>
        <v>8</v>
      </c>
      <c r="F1794" s="1" t="str">
        <f>TEXT(SalesDataTable[[#This Row],[Order Date]],"MMM")</f>
        <v>Aug</v>
      </c>
      <c r="G1794" s="6" t="s">
        <v>23</v>
      </c>
      <c r="H1794" s="6" t="s">
        <v>60</v>
      </c>
      <c r="I1794" s="6" t="s">
        <v>25</v>
      </c>
      <c r="J1794" s="6" t="s">
        <v>33</v>
      </c>
      <c r="K1794" s="6" t="s">
        <v>26</v>
      </c>
      <c r="L1794" s="6" t="s">
        <v>54</v>
      </c>
      <c r="M1794" s="11">
        <v>5</v>
      </c>
      <c r="N1794" s="8">
        <v>151.21</v>
      </c>
      <c r="O1794" s="9">
        <v>0.15</v>
      </c>
      <c r="P1794" s="8">
        <v>77.12</v>
      </c>
      <c r="Q1794" s="8">
        <v>642.64250000000004</v>
      </c>
      <c r="R1794" s="8">
        <v>385.6</v>
      </c>
      <c r="S1794" s="8">
        <v>257.04250000000002</v>
      </c>
      <c r="T1794" s="10">
        <v>0.39997743691087967</v>
      </c>
      <c r="U1794" s="7"/>
      <c r="V1794" s="10"/>
      <c r="W1794" s="11"/>
      <c r="X1794" s="10"/>
    </row>
    <row r="1795" spans="1:24" ht="15.6">
      <c r="A1795" s="4">
        <v>1642</v>
      </c>
      <c r="B1795" s="5">
        <v>46265</v>
      </c>
      <c r="C1795" s="1">
        <f t="shared" ref="C1795:C1858" si="56">YEAR(B1795)</f>
        <v>2026</v>
      </c>
      <c r="D1795" s="1" t="str">
        <f>"Q" &amp;ROUNDUP(MONTH(SalesDataTable[[#This Row],[Order Date]])/3,0)</f>
        <v>Q3</v>
      </c>
      <c r="E1795" s="1">
        <f t="shared" ref="E1795:E1858" si="57">MONTH(B1795)</f>
        <v>8</v>
      </c>
      <c r="F1795" s="1" t="str">
        <f>TEXT(SalesDataTable[[#This Row],[Order Date]],"MMM")</f>
        <v>Aug</v>
      </c>
      <c r="G1795" s="6" t="s">
        <v>37</v>
      </c>
      <c r="H1795" s="6" t="s">
        <v>50</v>
      </c>
      <c r="I1795" s="6" t="s">
        <v>45</v>
      </c>
      <c r="J1795" s="6" t="s">
        <v>30</v>
      </c>
      <c r="K1795" s="6" t="s">
        <v>51</v>
      </c>
      <c r="L1795" s="6" t="s">
        <v>52</v>
      </c>
      <c r="M1795" s="11">
        <v>1</v>
      </c>
      <c r="N1795" s="8">
        <v>40.770000000000003</v>
      </c>
      <c r="O1795" s="9">
        <v>0</v>
      </c>
      <c r="P1795" s="8">
        <v>15.13</v>
      </c>
      <c r="Q1795" s="8">
        <v>40.770000000000003</v>
      </c>
      <c r="R1795" s="8">
        <v>15.13</v>
      </c>
      <c r="S1795" s="8">
        <v>25.64</v>
      </c>
      <c r="T1795" s="10">
        <v>0.62889379445670834</v>
      </c>
      <c r="U1795" s="7"/>
      <c r="V1795" s="10"/>
      <c r="W1795" s="11"/>
      <c r="X1795" s="10"/>
    </row>
    <row r="1796" spans="1:24" ht="15.6">
      <c r="A1796" s="4">
        <v>2146</v>
      </c>
      <c r="B1796" s="5">
        <v>46265</v>
      </c>
      <c r="C1796" s="1">
        <f t="shared" si="56"/>
        <v>2026</v>
      </c>
      <c r="D1796" s="1" t="str">
        <f>"Q" &amp;ROUNDUP(MONTH(SalesDataTable[[#This Row],[Order Date]])/3,0)</f>
        <v>Q3</v>
      </c>
      <c r="E1796" s="1">
        <f t="shared" si="57"/>
        <v>8</v>
      </c>
      <c r="F1796" s="1" t="str">
        <f>TEXT(SalesDataTable[[#This Row],[Order Date]],"MMM")</f>
        <v>Aug</v>
      </c>
      <c r="G1796" s="6" t="s">
        <v>17</v>
      </c>
      <c r="H1796" s="6" t="s">
        <v>18</v>
      </c>
      <c r="I1796" s="6" t="s">
        <v>45</v>
      </c>
      <c r="J1796" s="6" t="s">
        <v>30</v>
      </c>
      <c r="K1796" s="6" t="s">
        <v>51</v>
      </c>
      <c r="L1796" s="6" t="s">
        <v>59</v>
      </c>
      <c r="M1796" s="11">
        <v>1</v>
      </c>
      <c r="N1796" s="8">
        <v>35.47</v>
      </c>
      <c r="O1796" s="9">
        <v>0.05</v>
      </c>
      <c r="P1796" s="8">
        <v>14.1</v>
      </c>
      <c r="Q1796" s="8">
        <v>33.6965</v>
      </c>
      <c r="R1796" s="8">
        <v>14.1</v>
      </c>
      <c r="S1796" s="8">
        <v>19.596499999999999</v>
      </c>
      <c r="T1796" s="10">
        <v>0.58155891561438122</v>
      </c>
      <c r="U1796" s="7"/>
      <c r="V1796" s="10"/>
      <c r="W1796" s="11"/>
      <c r="X1796" s="10"/>
    </row>
    <row r="1797" spans="1:24" ht="15.6">
      <c r="A1797" s="4">
        <v>2629</v>
      </c>
      <c r="B1797" s="5">
        <v>46265</v>
      </c>
      <c r="C1797" s="1">
        <f t="shared" si="56"/>
        <v>2026</v>
      </c>
      <c r="D1797" s="1" t="str">
        <f>"Q" &amp;ROUNDUP(MONTH(SalesDataTable[[#This Row],[Order Date]])/3,0)</f>
        <v>Q3</v>
      </c>
      <c r="E1797" s="1">
        <f t="shared" si="57"/>
        <v>8</v>
      </c>
      <c r="F1797" s="1" t="str">
        <f>TEXT(SalesDataTable[[#This Row],[Order Date]],"MMM")</f>
        <v>Aug</v>
      </c>
      <c r="G1797" s="6" t="s">
        <v>37</v>
      </c>
      <c r="H1797" s="6" t="s">
        <v>50</v>
      </c>
      <c r="I1797" s="6" t="s">
        <v>19</v>
      </c>
      <c r="J1797" s="6" t="s">
        <v>20</v>
      </c>
      <c r="K1797" s="6" t="s">
        <v>21</v>
      </c>
      <c r="L1797" s="6" t="s">
        <v>22</v>
      </c>
      <c r="M1797" s="11">
        <v>1</v>
      </c>
      <c r="N1797" s="8">
        <v>81.72</v>
      </c>
      <c r="O1797" s="9">
        <v>0</v>
      </c>
      <c r="P1797" s="8">
        <v>42.38</v>
      </c>
      <c r="Q1797" s="8">
        <v>81.72</v>
      </c>
      <c r="R1797" s="8">
        <v>42.38</v>
      </c>
      <c r="S1797" s="8">
        <v>39.339999999999996</v>
      </c>
      <c r="T1797" s="10">
        <v>0.48139990210474787</v>
      </c>
      <c r="U1797" s="7"/>
      <c r="V1797" s="10"/>
      <c r="W1797" s="11"/>
      <c r="X1797" s="10"/>
    </row>
    <row r="1798" spans="1:24" ht="15.6">
      <c r="A1798" s="4">
        <v>2870</v>
      </c>
      <c r="B1798" s="5">
        <v>46265</v>
      </c>
      <c r="C1798" s="1">
        <f t="shared" si="56"/>
        <v>2026</v>
      </c>
      <c r="D1798" s="1" t="str">
        <f>"Q" &amp;ROUNDUP(MONTH(SalesDataTable[[#This Row],[Order Date]])/3,0)</f>
        <v>Q3</v>
      </c>
      <c r="E1798" s="1">
        <f t="shared" si="57"/>
        <v>8</v>
      </c>
      <c r="F1798" s="1" t="str">
        <f>TEXT(SalesDataTable[[#This Row],[Order Date]],"MMM")</f>
        <v>Aug</v>
      </c>
      <c r="G1798" s="6" t="s">
        <v>37</v>
      </c>
      <c r="H1798" s="6" t="s">
        <v>48</v>
      </c>
      <c r="I1798" s="6" t="s">
        <v>19</v>
      </c>
      <c r="J1798" s="6" t="s">
        <v>30</v>
      </c>
      <c r="K1798" s="6" t="s">
        <v>31</v>
      </c>
      <c r="L1798" s="6" t="s">
        <v>49</v>
      </c>
      <c r="M1798" s="11">
        <v>1</v>
      </c>
      <c r="N1798" s="8">
        <v>45.84</v>
      </c>
      <c r="O1798" s="9">
        <v>0</v>
      </c>
      <c r="P1798" s="8">
        <v>17.84</v>
      </c>
      <c r="Q1798" s="8">
        <v>45.84</v>
      </c>
      <c r="R1798" s="8">
        <v>17.84</v>
      </c>
      <c r="S1798" s="8">
        <v>28.000000000000004</v>
      </c>
      <c r="T1798" s="10">
        <v>0.61082024432809778</v>
      </c>
      <c r="U1798" s="7"/>
      <c r="V1798" s="10"/>
      <c r="W1798" s="11"/>
      <c r="X1798" s="10"/>
    </row>
    <row r="1799" spans="1:24" ht="15.6">
      <c r="A1799" s="4">
        <v>2975</v>
      </c>
      <c r="B1799" s="5">
        <v>46265</v>
      </c>
      <c r="C1799" s="1">
        <f t="shared" si="56"/>
        <v>2026</v>
      </c>
      <c r="D1799" s="1" t="str">
        <f>"Q" &amp;ROUNDUP(MONTH(SalesDataTable[[#This Row],[Order Date]])/3,0)</f>
        <v>Q3</v>
      </c>
      <c r="E1799" s="1">
        <f t="shared" si="57"/>
        <v>8</v>
      </c>
      <c r="F1799" s="1" t="str">
        <f>TEXT(SalesDataTable[[#This Row],[Order Date]],"MMM")</f>
        <v>Aug</v>
      </c>
      <c r="G1799" s="6" t="s">
        <v>23</v>
      </c>
      <c r="H1799" s="6" t="s">
        <v>60</v>
      </c>
      <c r="I1799" s="6" t="s">
        <v>19</v>
      </c>
      <c r="J1799" s="6" t="s">
        <v>30</v>
      </c>
      <c r="K1799" s="6" t="s">
        <v>31</v>
      </c>
      <c r="L1799" s="6" t="s">
        <v>49</v>
      </c>
      <c r="M1799" s="11">
        <v>1</v>
      </c>
      <c r="N1799" s="8">
        <v>46.59</v>
      </c>
      <c r="O1799" s="9">
        <v>0</v>
      </c>
      <c r="P1799" s="8">
        <v>18.47</v>
      </c>
      <c r="Q1799" s="8">
        <v>46.59</v>
      </c>
      <c r="R1799" s="8">
        <v>18.47</v>
      </c>
      <c r="S1799" s="8">
        <v>28.120000000000005</v>
      </c>
      <c r="T1799" s="10">
        <v>0.60356299635114841</v>
      </c>
      <c r="U1799" s="7"/>
      <c r="V1799" s="10"/>
      <c r="W1799" s="11"/>
      <c r="X1799" s="10"/>
    </row>
    <row r="1800" spans="1:24" ht="15.6">
      <c r="A1800" s="4">
        <v>3163</v>
      </c>
      <c r="B1800" s="5">
        <v>46265</v>
      </c>
      <c r="C1800" s="1">
        <f t="shared" si="56"/>
        <v>2026</v>
      </c>
      <c r="D1800" s="1" t="str">
        <f>"Q" &amp;ROUNDUP(MONTH(SalesDataTable[[#This Row],[Order Date]])/3,0)</f>
        <v>Q3</v>
      </c>
      <c r="E1800" s="1">
        <f t="shared" si="57"/>
        <v>8</v>
      </c>
      <c r="F1800" s="1" t="str">
        <f>TEXT(SalesDataTable[[#This Row],[Order Date]],"MMM")</f>
        <v>Aug</v>
      </c>
      <c r="G1800" s="6" t="s">
        <v>17</v>
      </c>
      <c r="H1800" s="6" t="s">
        <v>67</v>
      </c>
      <c r="I1800" s="6" t="s">
        <v>36</v>
      </c>
      <c r="J1800" s="6" t="s">
        <v>33</v>
      </c>
      <c r="K1800" s="6" t="s">
        <v>26</v>
      </c>
      <c r="L1800" s="6" t="s">
        <v>63</v>
      </c>
      <c r="M1800" s="11">
        <v>1</v>
      </c>
      <c r="N1800" s="8">
        <v>69.959999999999994</v>
      </c>
      <c r="O1800" s="9">
        <v>0</v>
      </c>
      <c r="P1800" s="8">
        <v>32.340000000000003</v>
      </c>
      <c r="Q1800" s="8">
        <v>69.959999999999994</v>
      </c>
      <c r="R1800" s="8">
        <v>32.340000000000003</v>
      </c>
      <c r="S1800" s="8">
        <v>37.61999999999999</v>
      </c>
      <c r="T1800" s="10">
        <v>0.53773584905660365</v>
      </c>
      <c r="U1800" s="7"/>
      <c r="V1800" s="10"/>
      <c r="W1800" s="11"/>
      <c r="X1800" s="10"/>
    </row>
    <row r="1801" spans="1:24" ht="15.6">
      <c r="A1801" s="4">
        <v>94</v>
      </c>
      <c r="B1801" s="5">
        <v>46266</v>
      </c>
      <c r="C1801" s="1">
        <f t="shared" si="56"/>
        <v>2026</v>
      </c>
      <c r="D1801" s="1" t="str">
        <f>"Q" &amp;ROUNDUP(MONTH(SalesDataTable[[#This Row],[Order Date]])/3,0)</f>
        <v>Q3</v>
      </c>
      <c r="E1801" s="1">
        <f t="shared" si="57"/>
        <v>9</v>
      </c>
      <c r="F1801" s="1" t="str">
        <f>TEXT(SalesDataTable[[#This Row],[Order Date]],"MMM")</f>
        <v>Sep</v>
      </c>
      <c r="G1801" s="6" t="s">
        <v>23</v>
      </c>
      <c r="H1801" s="6" t="s">
        <v>44</v>
      </c>
      <c r="I1801" s="6" t="s">
        <v>36</v>
      </c>
      <c r="J1801" s="6" t="s">
        <v>20</v>
      </c>
      <c r="K1801" s="6" t="s">
        <v>21</v>
      </c>
      <c r="L1801" s="6" t="s">
        <v>39</v>
      </c>
      <c r="M1801" s="11">
        <v>5</v>
      </c>
      <c r="N1801" s="8">
        <v>50.76</v>
      </c>
      <c r="O1801" s="9">
        <v>0</v>
      </c>
      <c r="P1801" s="8">
        <v>22.89</v>
      </c>
      <c r="Q1801" s="8">
        <v>253.79999999999998</v>
      </c>
      <c r="R1801" s="8">
        <v>114.45</v>
      </c>
      <c r="S1801" s="8">
        <v>139.34999999999997</v>
      </c>
      <c r="T1801" s="10">
        <v>0.54905437352245856</v>
      </c>
      <c r="U1801" s="7"/>
      <c r="V1801" s="10"/>
      <c r="W1801" s="11"/>
      <c r="X1801" s="10"/>
    </row>
    <row r="1802" spans="1:24" ht="15.6">
      <c r="A1802" s="4">
        <v>271</v>
      </c>
      <c r="B1802" s="5">
        <v>46266</v>
      </c>
      <c r="C1802" s="1">
        <f t="shared" si="56"/>
        <v>2026</v>
      </c>
      <c r="D1802" s="1" t="str">
        <f>"Q" &amp;ROUNDUP(MONTH(SalesDataTable[[#This Row],[Order Date]])/3,0)</f>
        <v>Q3</v>
      </c>
      <c r="E1802" s="1">
        <f t="shared" si="57"/>
        <v>9</v>
      </c>
      <c r="F1802" s="1" t="str">
        <f>TEXT(SalesDataTable[[#This Row],[Order Date]],"MMM")</f>
        <v>Sep</v>
      </c>
      <c r="G1802" s="6" t="s">
        <v>23</v>
      </c>
      <c r="H1802" s="6" t="s">
        <v>60</v>
      </c>
      <c r="I1802" s="6" t="s">
        <v>45</v>
      </c>
      <c r="J1802" s="6" t="s">
        <v>20</v>
      </c>
      <c r="K1802" s="6" t="s">
        <v>26</v>
      </c>
      <c r="L1802" s="6" t="s">
        <v>27</v>
      </c>
      <c r="M1802" s="11">
        <v>1</v>
      </c>
      <c r="N1802" s="8">
        <v>94.29</v>
      </c>
      <c r="O1802" s="9">
        <v>0.1</v>
      </c>
      <c r="P1802" s="8">
        <v>45.12</v>
      </c>
      <c r="Q1802" s="8">
        <v>84.861000000000004</v>
      </c>
      <c r="R1802" s="8">
        <v>45.12</v>
      </c>
      <c r="S1802" s="8">
        <v>39.741000000000007</v>
      </c>
      <c r="T1802" s="10">
        <v>0.46830699614663984</v>
      </c>
      <c r="U1802" s="7"/>
      <c r="V1802" s="10"/>
      <c r="W1802" s="11"/>
      <c r="X1802" s="10"/>
    </row>
    <row r="1803" spans="1:24" ht="15.6">
      <c r="A1803" s="4">
        <v>1481</v>
      </c>
      <c r="B1803" s="5">
        <v>46266</v>
      </c>
      <c r="C1803" s="1">
        <f t="shared" si="56"/>
        <v>2026</v>
      </c>
      <c r="D1803" s="1" t="str">
        <f>"Q" &amp;ROUNDUP(MONTH(SalesDataTable[[#This Row],[Order Date]])/3,0)</f>
        <v>Q3</v>
      </c>
      <c r="E1803" s="1">
        <f t="shared" si="57"/>
        <v>9</v>
      </c>
      <c r="F1803" s="1" t="str">
        <f>TEXT(SalesDataTable[[#This Row],[Order Date]],"MMM")</f>
        <v>Sep</v>
      </c>
      <c r="G1803" s="6" t="s">
        <v>23</v>
      </c>
      <c r="H1803" s="6" t="s">
        <v>60</v>
      </c>
      <c r="I1803" s="6" t="s">
        <v>25</v>
      </c>
      <c r="J1803" s="6" t="s">
        <v>33</v>
      </c>
      <c r="K1803" s="6" t="s">
        <v>21</v>
      </c>
      <c r="L1803" s="6" t="s">
        <v>22</v>
      </c>
      <c r="M1803" s="11">
        <v>6</v>
      </c>
      <c r="N1803" s="8">
        <v>81.430000000000007</v>
      </c>
      <c r="O1803" s="9">
        <v>0.05</v>
      </c>
      <c r="P1803" s="8">
        <v>42.24</v>
      </c>
      <c r="Q1803" s="8">
        <v>464.15100000000001</v>
      </c>
      <c r="R1803" s="8">
        <v>253.44</v>
      </c>
      <c r="S1803" s="8">
        <v>210.71100000000001</v>
      </c>
      <c r="T1803" s="10">
        <v>0.45397079829624415</v>
      </c>
      <c r="U1803" s="7"/>
      <c r="V1803" s="10"/>
      <c r="W1803" s="11"/>
      <c r="X1803" s="10"/>
    </row>
    <row r="1804" spans="1:24" ht="15.6">
      <c r="A1804" s="4">
        <v>1663</v>
      </c>
      <c r="B1804" s="5">
        <v>46266</v>
      </c>
      <c r="C1804" s="1">
        <f t="shared" si="56"/>
        <v>2026</v>
      </c>
      <c r="D1804" s="1" t="str">
        <f>"Q" &amp;ROUNDUP(MONTH(SalesDataTable[[#This Row],[Order Date]])/3,0)</f>
        <v>Q3</v>
      </c>
      <c r="E1804" s="1">
        <f t="shared" si="57"/>
        <v>9</v>
      </c>
      <c r="F1804" s="1" t="str">
        <f>TEXT(SalesDataTable[[#This Row],[Order Date]],"MMM")</f>
        <v>Sep</v>
      </c>
      <c r="G1804" s="6" t="s">
        <v>28</v>
      </c>
      <c r="H1804" s="6" t="s">
        <v>42</v>
      </c>
      <c r="I1804" s="6" t="s">
        <v>19</v>
      </c>
      <c r="J1804" s="6" t="s">
        <v>20</v>
      </c>
      <c r="K1804" s="6" t="s">
        <v>31</v>
      </c>
      <c r="L1804" s="6" t="s">
        <v>49</v>
      </c>
      <c r="M1804" s="11">
        <v>1</v>
      </c>
      <c r="N1804" s="8">
        <v>45.54</v>
      </c>
      <c r="O1804" s="9">
        <v>0.1</v>
      </c>
      <c r="P1804" s="8">
        <v>18.440000000000001</v>
      </c>
      <c r="Q1804" s="8">
        <v>40.985999999999997</v>
      </c>
      <c r="R1804" s="8">
        <v>18.440000000000001</v>
      </c>
      <c r="S1804" s="8">
        <v>22.545999999999996</v>
      </c>
      <c r="T1804" s="10">
        <v>0.5500902747279558</v>
      </c>
      <c r="U1804" s="7"/>
      <c r="V1804" s="10"/>
      <c r="W1804" s="11"/>
      <c r="X1804" s="10"/>
    </row>
    <row r="1805" spans="1:24" ht="15.6">
      <c r="A1805" s="4">
        <v>2866</v>
      </c>
      <c r="B1805" s="5">
        <v>46266</v>
      </c>
      <c r="C1805" s="1">
        <f t="shared" si="56"/>
        <v>2026</v>
      </c>
      <c r="D1805" s="1" t="str">
        <f>"Q" &amp;ROUNDUP(MONTH(SalesDataTable[[#This Row],[Order Date]])/3,0)</f>
        <v>Q3</v>
      </c>
      <c r="E1805" s="1">
        <f t="shared" si="57"/>
        <v>9</v>
      </c>
      <c r="F1805" s="1" t="str">
        <f>TEXT(SalesDataTable[[#This Row],[Order Date]],"MMM")</f>
        <v>Sep</v>
      </c>
      <c r="G1805" s="6" t="s">
        <v>17</v>
      </c>
      <c r="H1805" s="6" t="s">
        <v>67</v>
      </c>
      <c r="I1805" s="6" t="s">
        <v>45</v>
      </c>
      <c r="J1805" s="6" t="s">
        <v>20</v>
      </c>
      <c r="K1805" s="6" t="s">
        <v>26</v>
      </c>
      <c r="L1805" s="6" t="s">
        <v>54</v>
      </c>
      <c r="M1805" s="11">
        <v>2</v>
      </c>
      <c r="N1805" s="8">
        <v>156.63999999999999</v>
      </c>
      <c r="O1805" s="9">
        <v>0.1</v>
      </c>
      <c r="P1805" s="8">
        <v>80.09</v>
      </c>
      <c r="Q1805" s="8">
        <v>281.952</v>
      </c>
      <c r="R1805" s="8">
        <v>160.18</v>
      </c>
      <c r="S1805" s="8">
        <v>121.77199999999999</v>
      </c>
      <c r="T1805" s="10">
        <v>0.43188911587787987</v>
      </c>
      <c r="U1805" s="7"/>
      <c r="V1805" s="10"/>
      <c r="W1805" s="11"/>
      <c r="X1805" s="10"/>
    </row>
    <row r="1806" spans="1:24" ht="15.6">
      <c r="A1806" s="4">
        <v>3288</v>
      </c>
      <c r="B1806" s="5">
        <v>46266</v>
      </c>
      <c r="C1806" s="1">
        <f t="shared" si="56"/>
        <v>2026</v>
      </c>
      <c r="D1806" s="1" t="str">
        <f>"Q" &amp;ROUNDUP(MONTH(SalesDataTable[[#This Row],[Order Date]])/3,0)</f>
        <v>Q3</v>
      </c>
      <c r="E1806" s="1">
        <f t="shared" si="57"/>
        <v>9</v>
      </c>
      <c r="F1806" s="1" t="str">
        <f>TEXT(SalesDataTable[[#This Row],[Order Date]],"MMM")</f>
        <v>Sep</v>
      </c>
      <c r="G1806" s="6" t="s">
        <v>37</v>
      </c>
      <c r="H1806" s="6" t="s">
        <v>48</v>
      </c>
      <c r="I1806" s="6" t="s">
        <v>45</v>
      </c>
      <c r="J1806" s="6" t="s">
        <v>33</v>
      </c>
      <c r="K1806" s="6" t="s">
        <v>26</v>
      </c>
      <c r="L1806" s="6" t="s">
        <v>63</v>
      </c>
      <c r="M1806" s="11">
        <v>1</v>
      </c>
      <c r="N1806" s="8">
        <v>72.81</v>
      </c>
      <c r="O1806" s="9">
        <v>0</v>
      </c>
      <c r="P1806" s="8">
        <v>32.299999999999997</v>
      </c>
      <c r="Q1806" s="8">
        <v>72.81</v>
      </c>
      <c r="R1806" s="8">
        <v>32.299999999999997</v>
      </c>
      <c r="S1806" s="8">
        <v>40.510000000000005</v>
      </c>
      <c r="T1806" s="10">
        <v>0.55637961818431536</v>
      </c>
      <c r="U1806" s="7"/>
      <c r="V1806" s="10"/>
      <c r="W1806" s="11"/>
      <c r="X1806" s="10"/>
    </row>
    <row r="1807" spans="1:24" ht="15.6">
      <c r="A1807" s="4">
        <v>3426</v>
      </c>
      <c r="B1807" s="5">
        <v>46266</v>
      </c>
      <c r="C1807" s="1">
        <f t="shared" si="56"/>
        <v>2026</v>
      </c>
      <c r="D1807" s="1" t="str">
        <f>"Q" &amp;ROUNDUP(MONTH(SalesDataTable[[#This Row],[Order Date]])/3,0)</f>
        <v>Q3</v>
      </c>
      <c r="E1807" s="1">
        <f t="shared" si="57"/>
        <v>9</v>
      </c>
      <c r="F1807" s="1" t="str">
        <f>TEXT(SalesDataTable[[#This Row],[Order Date]],"MMM")</f>
        <v>Sep</v>
      </c>
      <c r="G1807" s="6" t="s">
        <v>23</v>
      </c>
      <c r="H1807" s="6" t="s">
        <v>58</v>
      </c>
      <c r="I1807" s="6" t="s">
        <v>36</v>
      </c>
      <c r="J1807" s="6" t="s">
        <v>30</v>
      </c>
      <c r="K1807" s="6" t="s">
        <v>40</v>
      </c>
      <c r="L1807" s="6" t="s">
        <v>57</v>
      </c>
      <c r="M1807" s="11">
        <v>6</v>
      </c>
      <c r="N1807" s="8">
        <v>80.319999999999993</v>
      </c>
      <c r="O1807" s="9">
        <v>0</v>
      </c>
      <c r="P1807" s="8">
        <v>38.42</v>
      </c>
      <c r="Q1807" s="8">
        <v>481.91999999999996</v>
      </c>
      <c r="R1807" s="8">
        <v>230.52</v>
      </c>
      <c r="S1807" s="8">
        <v>251.39999999999995</v>
      </c>
      <c r="T1807" s="10">
        <v>0.52166334661354574</v>
      </c>
      <c r="U1807" s="7"/>
      <c r="V1807" s="10"/>
      <c r="W1807" s="11"/>
      <c r="X1807" s="10"/>
    </row>
    <row r="1808" spans="1:24" ht="15.6">
      <c r="A1808" s="4">
        <v>4826</v>
      </c>
      <c r="B1808" s="5">
        <v>46266</v>
      </c>
      <c r="C1808" s="1">
        <f t="shared" si="56"/>
        <v>2026</v>
      </c>
      <c r="D1808" s="1" t="str">
        <f>"Q" &amp;ROUNDUP(MONTH(SalesDataTable[[#This Row],[Order Date]])/3,0)</f>
        <v>Q3</v>
      </c>
      <c r="E1808" s="1">
        <f t="shared" si="57"/>
        <v>9</v>
      </c>
      <c r="F1808" s="1" t="str">
        <f>TEXT(SalesDataTable[[#This Row],[Order Date]],"MMM")</f>
        <v>Sep</v>
      </c>
      <c r="G1808" s="6" t="s">
        <v>37</v>
      </c>
      <c r="H1808" s="6" t="s">
        <v>64</v>
      </c>
      <c r="I1808" s="6" t="s">
        <v>36</v>
      </c>
      <c r="J1808" s="6" t="s">
        <v>20</v>
      </c>
      <c r="K1808" s="6" t="s">
        <v>31</v>
      </c>
      <c r="L1808" s="6" t="s">
        <v>65</v>
      </c>
      <c r="M1808" s="11">
        <v>5</v>
      </c>
      <c r="N1808" s="8">
        <v>166.81</v>
      </c>
      <c r="O1808" s="9">
        <v>0.05</v>
      </c>
      <c r="P1808" s="8">
        <v>89.24</v>
      </c>
      <c r="Q1808" s="8">
        <v>792.34749999999997</v>
      </c>
      <c r="R1808" s="8">
        <v>446.2</v>
      </c>
      <c r="S1808" s="8">
        <v>346.14749999999998</v>
      </c>
      <c r="T1808" s="10">
        <v>0.43686324497774021</v>
      </c>
      <c r="U1808" s="7"/>
      <c r="V1808" s="10"/>
      <c r="W1808" s="11"/>
      <c r="X1808" s="10"/>
    </row>
    <row r="1809" spans="1:24" ht="15.6">
      <c r="A1809" s="4">
        <v>662</v>
      </c>
      <c r="B1809" s="5">
        <v>46267</v>
      </c>
      <c r="C1809" s="1">
        <f t="shared" si="56"/>
        <v>2026</v>
      </c>
      <c r="D1809" s="1" t="str">
        <f>"Q" &amp;ROUNDUP(MONTH(SalesDataTable[[#This Row],[Order Date]])/3,0)</f>
        <v>Q3</v>
      </c>
      <c r="E1809" s="1">
        <f t="shared" si="57"/>
        <v>9</v>
      </c>
      <c r="F1809" s="1" t="str">
        <f>TEXT(SalesDataTable[[#This Row],[Order Date]],"MMM")</f>
        <v>Sep</v>
      </c>
      <c r="G1809" s="6" t="s">
        <v>37</v>
      </c>
      <c r="H1809" s="6" t="s">
        <v>64</v>
      </c>
      <c r="I1809" s="6" t="s">
        <v>19</v>
      </c>
      <c r="J1809" s="6" t="s">
        <v>30</v>
      </c>
      <c r="K1809" s="6" t="s">
        <v>51</v>
      </c>
      <c r="L1809" s="6" t="s">
        <v>52</v>
      </c>
      <c r="M1809" s="11">
        <v>1</v>
      </c>
      <c r="N1809" s="8">
        <v>40.56</v>
      </c>
      <c r="O1809" s="9">
        <v>0.15</v>
      </c>
      <c r="P1809" s="8">
        <v>14.28</v>
      </c>
      <c r="Q1809" s="8">
        <v>34.475999999999999</v>
      </c>
      <c r="R1809" s="8">
        <v>14.28</v>
      </c>
      <c r="S1809" s="8">
        <v>20.195999999999998</v>
      </c>
      <c r="T1809" s="10">
        <v>0.58579881656804733</v>
      </c>
      <c r="U1809" s="7"/>
      <c r="V1809" s="10"/>
      <c r="W1809" s="11"/>
      <c r="X1809" s="10"/>
    </row>
    <row r="1810" spans="1:24" ht="15.6">
      <c r="A1810" s="4">
        <v>1393</v>
      </c>
      <c r="B1810" s="5">
        <v>46267</v>
      </c>
      <c r="C1810" s="1">
        <f t="shared" si="56"/>
        <v>2026</v>
      </c>
      <c r="D1810" s="1" t="str">
        <f>"Q" &amp;ROUNDUP(MONTH(SalesDataTable[[#This Row],[Order Date]])/3,0)</f>
        <v>Q3</v>
      </c>
      <c r="E1810" s="1">
        <f t="shared" si="57"/>
        <v>9</v>
      </c>
      <c r="F1810" s="1" t="str">
        <f>TEXT(SalesDataTable[[#This Row],[Order Date]],"MMM")</f>
        <v>Sep</v>
      </c>
      <c r="G1810" s="6" t="s">
        <v>28</v>
      </c>
      <c r="H1810" s="6" t="s">
        <v>69</v>
      </c>
      <c r="I1810" s="6" t="s">
        <v>19</v>
      </c>
      <c r="J1810" s="6" t="s">
        <v>20</v>
      </c>
      <c r="K1810" s="6" t="s">
        <v>31</v>
      </c>
      <c r="L1810" s="6" t="s">
        <v>65</v>
      </c>
      <c r="M1810" s="11">
        <v>2</v>
      </c>
      <c r="N1810" s="8">
        <v>162.4</v>
      </c>
      <c r="O1810" s="9">
        <v>0.1</v>
      </c>
      <c r="P1810" s="8">
        <v>88.04</v>
      </c>
      <c r="Q1810" s="8">
        <v>292.32</v>
      </c>
      <c r="R1810" s="8">
        <v>176.08</v>
      </c>
      <c r="S1810" s="8">
        <v>116.23999999999998</v>
      </c>
      <c r="T1810" s="10">
        <v>0.39764641488779412</v>
      </c>
      <c r="U1810" s="7"/>
      <c r="V1810" s="10"/>
      <c r="W1810" s="11"/>
      <c r="X1810" s="10"/>
    </row>
    <row r="1811" spans="1:24" ht="15.6">
      <c r="A1811" s="4">
        <v>1568</v>
      </c>
      <c r="B1811" s="5">
        <v>46267</v>
      </c>
      <c r="C1811" s="1">
        <f t="shared" si="56"/>
        <v>2026</v>
      </c>
      <c r="D1811" s="1" t="str">
        <f>"Q" &amp;ROUNDUP(MONTH(SalesDataTable[[#This Row],[Order Date]])/3,0)</f>
        <v>Q3</v>
      </c>
      <c r="E1811" s="1">
        <f t="shared" si="57"/>
        <v>9</v>
      </c>
      <c r="F1811" s="1" t="str">
        <f>TEXT(SalesDataTable[[#This Row],[Order Date]],"MMM")</f>
        <v>Sep</v>
      </c>
      <c r="G1811" s="6" t="s">
        <v>17</v>
      </c>
      <c r="H1811" s="6" t="s">
        <v>67</v>
      </c>
      <c r="I1811" s="6" t="s">
        <v>36</v>
      </c>
      <c r="J1811" s="6" t="s">
        <v>20</v>
      </c>
      <c r="K1811" s="6" t="s">
        <v>51</v>
      </c>
      <c r="L1811" s="6" t="s">
        <v>55</v>
      </c>
      <c r="M1811" s="11">
        <v>5</v>
      </c>
      <c r="N1811" s="8">
        <v>123.09</v>
      </c>
      <c r="O1811" s="9">
        <v>0</v>
      </c>
      <c r="P1811" s="8">
        <v>70.3</v>
      </c>
      <c r="Q1811" s="8">
        <v>615.45000000000005</v>
      </c>
      <c r="R1811" s="8">
        <v>351.5</v>
      </c>
      <c r="S1811" s="8">
        <v>263.95000000000005</v>
      </c>
      <c r="T1811" s="10">
        <v>0.42887318222438869</v>
      </c>
      <c r="U1811" s="7"/>
      <c r="V1811" s="10"/>
      <c r="W1811" s="11"/>
      <c r="X1811" s="10"/>
    </row>
    <row r="1812" spans="1:24" ht="15.6">
      <c r="A1812" s="4">
        <v>2428</v>
      </c>
      <c r="B1812" s="5">
        <v>46267</v>
      </c>
      <c r="C1812" s="1">
        <f t="shared" si="56"/>
        <v>2026</v>
      </c>
      <c r="D1812" s="1" t="str">
        <f>"Q" &amp;ROUNDUP(MONTH(SalesDataTable[[#This Row],[Order Date]])/3,0)</f>
        <v>Q3</v>
      </c>
      <c r="E1812" s="1">
        <f t="shared" si="57"/>
        <v>9</v>
      </c>
      <c r="F1812" s="1" t="str">
        <f>TEXT(SalesDataTable[[#This Row],[Order Date]],"MMM")</f>
        <v>Sep</v>
      </c>
      <c r="G1812" s="6" t="s">
        <v>23</v>
      </c>
      <c r="H1812" s="6" t="s">
        <v>44</v>
      </c>
      <c r="I1812" s="6" t="s">
        <v>45</v>
      </c>
      <c r="J1812" s="6" t="s">
        <v>30</v>
      </c>
      <c r="K1812" s="6" t="s">
        <v>31</v>
      </c>
      <c r="L1812" s="6" t="s">
        <v>32</v>
      </c>
      <c r="M1812" s="11">
        <v>1</v>
      </c>
      <c r="N1812" s="8">
        <v>36.69</v>
      </c>
      <c r="O1812" s="9">
        <v>0</v>
      </c>
      <c r="P1812" s="8">
        <v>13.92</v>
      </c>
      <c r="Q1812" s="8">
        <v>36.69</v>
      </c>
      <c r="R1812" s="8">
        <v>13.92</v>
      </c>
      <c r="S1812" s="8">
        <v>22.769999999999996</v>
      </c>
      <c r="T1812" s="10">
        <v>0.6206050695012264</v>
      </c>
      <c r="U1812" s="7"/>
      <c r="V1812" s="10"/>
      <c r="W1812" s="11"/>
      <c r="X1812" s="10"/>
    </row>
    <row r="1813" spans="1:24" ht="15.6">
      <c r="A1813" s="4">
        <v>2890</v>
      </c>
      <c r="B1813" s="5">
        <v>46267</v>
      </c>
      <c r="C1813" s="1">
        <f t="shared" si="56"/>
        <v>2026</v>
      </c>
      <c r="D1813" s="1" t="str">
        <f>"Q" &amp;ROUNDUP(MONTH(SalesDataTable[[#This Row],[Order Date]])/3,0)</f>
        <v>Q3</v>
      </c>
      <c r="E1813" s="1">
        <f t="shared" si="57"/>
        <v>9</v>
      </c>
      <c r="F1813" s="1" t="str">
        <f>TEXT(SalesDataTable[[#This Row],[Order Date]],"MMM")</f>
        <v>Sep</v>
      </c>
      <c r="G1813" s="6" t="s">
        <v>28</v>
      </c>
      <c r="H1813" s="6" t="s">
        <v>35</v>
      </c>
      <c r="I1813" s="6" t="s">
        <v>19</v>
      </c>
      <c r="J1813" s="6" t="s">
        <v>33</v>
      </c>
      <c r="K1813" s="6" t="s">
        <v>31</v>
      </c>
      <c r="L1813" s="6" t="s">
        <v>61</v>
      </c>
      <c r="M1813" s="11">
        <v>4</v>
      </c>
      <c r="N1813" s="8">
        <v>130.43</v>
      </c>
      <c r="O1813" s="9">
        <v>0</v>
      </c>
      <c r="P1813" s="8">
        <v>66.849999999999994</v>
      </c>
      <c r="Q1813" s="8">
        <v>521.72</v>
      </c>
      <c r="R1813" s="8">
        <v>267.39999999999998</v>
      </c>
      <c r="S1813" s="8">
        <v>254.32000000000005</v>
      </c>
      <c r="T1813" s="10">
        <v>0.48746454036648018</v>
      </c>
      <c r="U1813" s="7"/>
      <c r="V1813" s="10"/>
      <c r="W1813" s="11"/>
      <c r="X1813" s="10"/>
    </row>
    <row r="1814" spans="1:24" ht="15.6">
      <c r="A1814" s="4">
        <v>2108</v>
      </c>
      <c r="B1814" s="5">
        <v>46268</v>
      </c>
      <c r="C1814" s="1">
        <f t="shared" si="56"/>
        <v>2026</v>
      </c>
      <c r="D1814" s="1" t="str">
        <f>"Q" &amp;ROUNDUP(MONTH(SalesDataTable[[#This Row],[Order Date]])/3,0)</f>
        <v>Q3</v>
      </c>
      <c r="E1814" s="1">
        <f t="shared" si="57"/>
        <v>9</v>
      </c>
      <c r="F1814" s="1" t="str">
        <f>TEXT(SalesDataTable[[#This Row],[Order Date]],"MMM")</f>
        <v>Sep</v>
      </c>
      <c r="G1814" s="6" t="s">
        <v>23</v>
      </c>
      <c r="H1814" s="6" t="s">
        <v>58</v>
      </c>
      <c r="I1814" s="6" t="s">
        <v>19</v>
      </c>
      <c r="J1814" s="6" t="s">
        <v>20</v>
      </c>
      <c r="K1814" s="6" t="s">
        <v>26</v>
      </c>
      <c r="L1814" s="6" t="s">
        <v>34</v>
      </c>
      <c r="M1814" s="11">
        <v>1</v>
      </c>
      <c r="N1814" s="8">
        <v>146.13999999999999</v>
      </c>
      <c r="O1814" s="9">
        <v>0</v>
      </c>
      <c r="P1814" s="8">
        <v>81.040000000000006</v>
      </c>
      <c r="Q1814" s="8">
        <v>146.13999999999999</v>
      </c>
      <c r="R1814" s="8">
        <v>81.040000000000006</v>
      </c>
      <c r="S1814" s="8">
        <v>65.09999999999998</v>
      </c>
      <c r="T1814" s="10">
        <v>0.44546325441357593</v>
      </c>
      <c r="U1814" s="7"/>
      <c r="V1814" s="10"/>
      <c r="W1814" s="11"/>
      <c r="X1814" s="10"/>
    </row>
    <row r="1815" spans="1:24" ht="15.6">
      <c r="A1815" s="4">
        <v>2340</v>
      </c>
      <c r="B1815" s="5">
        <v>46268</v>
      </c>
      <c r="C1815" s="1">
        <f t="shared" si="56"/>
        <v>2026</v>
      </c>
      <c r="D1815" s="1" t="str">
        <f>"Q" &amp;ROUNDUP(MONTH(SalesDataTable[[#This Row],[Order Date]])/3,0)</f>
        <v>Q3</v>
      </c>
      <c r="E1815" s="1">
        <f t="shared" si="57"/>
        <v>9</v>
      </c>
      <c r="F1815" s="1" t="str">
        <f>TEXT(SalesDataTable[[#This Row],[Order Date]],"MMM")</f>
        <v>Sep</v>
      </c>
      <c r="G1815" s="6" t="s">
        <v>23</v>
      </c>
      <c r="H1815" s="6" t="s">
        <v>66</v>
      </c>
      <c r="I1815" s="6" t="s">
        <v>36</v>
      </c>
      <c r="J1815" s="6" t="s">
        <v>30</v>
      </c>
      <c r="K1815" s="6" t="s">
        <v>40</v>
      </c>
      <c r="L1815" s="6" t="s">
        <v>41</v>
      </c>
      <c r="M1815" s="11">
        <v>4</v>
      </c>
      <c r="N1815" s="8">
        <v>332.93</v>
      </c>
      <c r="O1815" s="9">
        <v>0</v>
      </c>
      <c r="P1815" s="8">
        <v>193.56</v>
      </c>
      <c r="Q1815" s="8">
        <v>1331.72</v>
      </c>
      <c r="R1815" s="8">
        <v>774.24</v>
      </c>
      <c r="S1815" s="8">
        <v>557.48</v>
      </c>
      <c r="T1815" s="10">
        <v>0.41861652599645571</v>
      </c>
      <c r="U1815" s="7"/>
      <c r="V1815" s="10"/>
      <c r="W1815" s="11"/>
      <c r="X1815" s="10"/>
    </row>
    <row r="1816" spans="1:24" ht="15.6">
      <c r="A1816" s="4">
        <v>3078</v>
      </c>
      <c r="B1816" s="5">
        <v>46268</v>
      </c>
      <c r="C1816" s="1">
        <f t="shared" si="56"/>
        <v>2026</v>
      </c>
      <c r="D1816" s="1" t="str">
        <f>"Q" &amp;ROUNDUP(MONTH(SalesDataTable[[#This Row],[Order Date]])/3,0)</f>
        <v>Q3</v>
      </c>
      <c r="E1816" s="1">
        <f t="shared" si="57"/>
        <v>9</v>
      </c>
      <c r="F1816" s="1" t="str">
        <f>TEXT(SalesDataTable[[#This Row],[Order Date]],"MMM")</f>
        <v>Sep</v>
      </c>
      <c r="G1816" s="6" t="s">
        <v>23</v>
      </c>
      <c r="H1816" s="6" t="s">
        <v>66</v>
      </c>
      <c r="I1816" s="6" t="s">
        <v>36</v>
      </c>
      <c r="J1816" s="6" t="s">
        <v>33</v>
      </c>
      <c r="K1816" s="6" t="s">
        <v>40</v>
      </c>
      <c r="L1816" s="6" t="s">
        <v>68</v>
      </c>
      <c r="M1816" s="11">
        <v>4</v>
      </c>
      <c r="N1816" s="8">
        <v>122.43</v>
      </c>
      <c r="O1816" s="9">
        <v>0</v>
      </c>
      <c r="P1816" s="8">
        <v>61.5</v>
      </c>
      <c r="Q1816" s="8">
        <v>489.72</v>
      </c>
      <c r="R1816" s="8">
        <v>246</v>
      </c>
      <c r="S1816" s="8">
        <v>243.72000000000003</v>
      </c>
      <c r="T1816" s="10">
        <v>0.49767213918157316</v>
      </c>
      <c r="U1816" s="7"/>
      <c r="V1816" s="10"/>
      <c r="W1816" s="11"/>
      <c r="X1816" s="10"/>
    </row>
    <row r="1817" spans="1:24" ht="15.6">
      <c r="A1817" s="4">
        <v>3575</v>
      </c>
      <c r="B1817" s="5">
        <v>46268</v>
      </c>
      <c r="C1817" s="1">
        <f t="shared" si="56"/>
        <v>2026</v>
      </c>
      <c r="D1817" s="1" t="str">
        <f>"Q" &amp;ROUNDUP(MONTH(SalesDataTable[[#This Row],[Order Date]])/3,0)</f>
        <v>Q3</v>
      </c>
      <c r="E1817" s="1">
        <f t="shared" si="57"/>
        <v>9</v>
      </c>
      <c r="F1817" s="1" t="str">
        <f>TEXT(SalesDataTable[[#This Row],[Order Date]],"MMM")</f>
        <v>Sep</v>
      </c>
      <c r="G1817" s="6" t="s">
        <v>28</v>
      </c>
      <c r="H1817" s="6" t="s">
        <v>29</v>
      </c>
      <c r="I1817" s="6" t="s">
        <v>45</v>
      </c>
      <c r="J1817" s="6" t="s">
        <v>20</v>
      </c>
      <c r="K1817" s="6" t="s">
        <v>21</v>
      </c>
      <c r="L1817" s="6" t="s">
        <v>22</v>
      </c>
      <c r="M1817" s="11">
        <v>3</v>
      </c>
      <c r="N1817" s="8">
        <v>81.12</v>
      </c>
      <c r="O1817" s="9">
        <v>0.1</v>
      </c>
      <c r="P1817" s="8">
        <v>41.78</v>
      </c>
      <c r="Q1817" s="8">
        <v>219.02400000000003</v>
      </c>
      <c r="R1817" s="8">
        <v>125.34</v>
      </c>
      <c r="S1817" s="8">
        <v>93.684000000000026</v>
      </c>
      <c r="T1817" s="10">
        <v>0.42773394696471628</v>
      </c>
      <c r="U1817" s="7"/>
      <c r="V1817" s="10"/>
      <c r="W1817" s="11"/>
      <c r="X1817" s="10"/>
    </row>
    <row r="1818" spans="1:24" ht="15.6">
      <c r="A1818" s="4">
        <v>3700</v>
      </c>
      <c r="B1818" s="5">
        <v>46268</v>
      </c>
      <c r="C1818" s="1">
        <f t="shared" si="56"/>
        <v>2026</v>
      </c>
      <c r="D1818" s="1" t="str">
        <f>"Q" &amp;ROUNDUP(MONTH(SalesDataTable[[#This Row],[Order Date]])/3,0)</f>
        <v>Q3</v>
      </c>
      <c r="E1818" s="1">
        <f t="shared" si="57"/>
        <v>9</v>
      </c>
      <c r="F1818" s="1" t="str">
        <f>TEXT(SalesDataTable[[#This Row],[Order Date]],"MMM")</f>
        <v>Sep</v>
      </c>
      <c r="G1818" s="6" t="s">
        <v>23</v>
      </c>
      <c r="H1818" s="6" t="s">
        <v>66</v>
      </c>
      <c r="I1818" s="6" t="s">
        <v>19</v>
      </c>
      <c r="J1818" s="6" t="s">
        <v>20</v>
      </c>
      <c r="K1818" s="6" t="s">
        <v>31</v>
      </c>
      <c r="L1818" s="6" t="s">
        <v>65</v>
      </c>
      <c r="M1818" s="11">
        <v>1</v>
      </c>
      <c r="N1818" s="8">
        <v>168.54</v>
      </c>
      <c r="O1818" s="9">
        <v>0.05</v>
      </c>
      <c r="P1818" s="8">
        <v>87.82</v>
      </c>
      <c r="Q1818" s="8">
        <v>160.11299999999997</v>
      </c>
      <c r="R1818" s="8">
        <v>87.82</v>
      </c>
      <c r="S1818" s="8">
        <v>72.292999999999978</v>
      </c>
      <c r="T1818" s="10">
        <v>0.45151236938911887</v>
      </c>
      <c r="U1818" s="7"/>
      <c r="V1818" s="10"/>
      <c r="W1818" s="11"/>
      <c r="X1818" s="10"/>
    </row>
    <row r="1819" spans="1:24" ht="15.6">
      <c r="A1819" s="4">
        <v>3762</v>
      </c>
      <c r="B1819" s="5">
        <v>46268</v>
      </c>
      <c r="C1819" s="1">
        <f t="shared" si="56"/>
        <v>2026</v>
      </c>
      <c r="D1819" s="1" t="str">
        <f>"Q" &amp;ROUNDUP(MONTH(SalesDataTable[[#This Row],[Order Date]])/3,0)</f>
        <v>Q3</v>
      </c>
      <c r="E1819" s="1">
        <f t="shared" si="57"/>
        <v>9</v>
      </c>
      <c r="F1819" s="1" t="str">
        <f>TEXT(SalesDataTable[[#This Row],[Order Date]],"MMM")</f>
        <v>Sep</v>
      </c>
      <c r="G1819" s="6" t="s">
        <v>17</v>
      </c>
      <c r="H1819" s="6" t="s">
        <v>18</v>
      </c>
      <c r="I1819" s="6" t="s">
        <v>36</v>
      </c>
      <c r="J1819" s="6" t="s">
        <v>30</v>
      </c>
      <c r="K1819" s="6" t="s">
        <v>21</v>
      </c>
      <c r="L1819" s="6" t="s">
        <v>43</v>
      </c>
      <c r="M1819" s="11">
        <v>4</v>
      </c>
      <c r="N1819" s="8">
        <v>39.61</v>
      </c>
      <c r="O1819" s="9">
        <v>0.1</v>
      </c>
      <c r="P1819" s="8">
        <v>16.829999999999998</v>
      </c>
      <c r="Q1819" s="8">
        <v>142.596</v>
      </c>
      <c r="R1819" s="8">
        <v>67.319999999999993</v>
      </c>
      <c r="S1819" s="8">
        <v>75.27600000000001</v>
      </c>
      <c r="T1819" s="10">
        <v>0.52789699570815452</v>
      </c>
      <c r="U1819" s="7"/>
      <c r="V1819" s="10"/>
      <c r="W1819" s="11"/>
      <c r="X1819" s="10"/>
    </row>
    <row r="1820" spans="1:24" ht="15.6">
      <c r="A1820" s="4">
        <v>2790</v>
      </c>
      <c r="B1820" s="5">
        <v>46269</v>
      </c>
      <c r="C1820" s="1">
        <f t="shared" si="56"/>
        <v>2026</v>
      </c>
      <c r="D1820" s="1" t="str">
        <f>"Q" &amp;ROUNDUP(MONTH(SalesDataTable[[#This Row],[Order Date]])/3,0)</f>
        <v>Q3</v>
      </c>
      <c r="E1820" s="1">
        <f t="shared" si="57"/>
        <v>9</v>
      </c>
      <c r="F1820" s="1" t="str">
        <f>TEXT(SalesDataTable[[#This Row],[Order Date]],"MMM")</f>
        <v>Sep</v>
      </c>
      <c r="G1820" s="6" t="s">
        <v>37</v>
      </c>
      <c r="H1820" s="6" t="s">
        <v>50</v>
      </c>
      <c r="I1820" s="6" t="s">
        <v>19</v>
      </c>
      <c r="J1820" s="6" t="s">
        <v>20</v>
      </c>
      <c r="K1820" s="6" t="s">
        <v>51</v>
      </c>
      <c r="L1820" s="6" t="s">
        <v>52</v>
      </c>
      <c r="M1820" s="11">
        <v>1</v>
      </c>
      <c r="N1820" s="8">
        <v>39.85</v>
      </c>
      <c r="O1820" s="9">
        <v>0.1</v>
      </c>
      <c r="P1820" s="8">
        <v>14.96</v>
      </c>
      <c r="Q1820" s="8">
        <v>35.865000000000002</v>
      </c>
      <c r="R1820" s="8">
        <v>14.96</v>
      </c>
      <c r="S1820" s="8">
        <v>20.905000000000001</v>
      </c>
      <c r="T1820" s="10">
        <v>0.58288024536456151</v>
      </c>
      <c r="U1820" s="7"/>
      <c r="V1820" s="10"/>
      <c r="W1820" s="11"/>
      <c r="X1820" s="10"/>
    </row>
    <row r="1821" spans="1:24" ht="15.6">
      <c r="A1821" s="4">
        <v>4149</v>
      </c>
      <c r="B1821" s="5">
        <v>46269</v>
      </c>
      <c r="C1821" s="1">
        <f t="shared" si="56"/>
        <v>2026</v>
      </c>
      <c r="D1821" s="1" t="str">
        <f>"Q" &amp;ROUNDUP(MONTH(SalesDataTable[[#This Row],[Order Date]])/3,0)</f>
        <v>Q3</v>
      </c>
      <c r="E1821" s="1">
        <f t="shared" si="57"/>
        <v>9</v>
      </c>
      <c r="F1821" s="1" t="str">
        <f>TEXT(SalesDataTable[[#This Row],[Order Date]],"MMM")</f>
        <v>Sep</v>
      </c>
      <c r="G1821" s="6" t="s">
        <v>37</v>
      </c>
      <c r="H1821" s="6" t="s">
        <v>50</v>
      </c>
      <c r="I1821" s="6" t="s">
        <v>19</v>
      </c>
      <c r="J1821" s="6" t="s">
        <v>30</v>
      </c>
      <c r="K1821" s="6" t="s">
        <v>51</v>
      </c>
      <c r="L1821" s="6" t="s">
        <v>52</v>
      </c>
      <c r="M1821" s="11">
        <v>1</v>
      </c>
      <c r="N1821" s="8">
        <v>40.51</v>
      </c>
      <c r="O1821" s="9">
        <v>0.05</v>
      </c>
      <c r="P1821" s="8">
        <v>14.7</v>
      </c>
      <c r="Q1821" s="8">
        <v>38.484499999999997</v>
      </c>
      <c r="R1821" s="8">
        <v>14.7</v>
      </c>
      <c r="S1821" s="8">
        <v>23.784499999999998</v>
      </c>
      <c r="T1821" s="10">
        <v>0.6180280372617547</v>
      </c>
      <c r="U1821" s="7"/>
      <c r="V1821" s="10"/>
      <c r="W1821" s="11"/>
      <c r="X1821" s="10"/>
    </row>
    <row r="1822" spans="1:24" ht="15.6">
      <c r="A1822" s="4">
        <v>1955</v>
      </c>
      <c r="B1822" s="5">
        <v>46270</v>
      </c>
      <c r="C1822" s="1">
        <f t="shared" si="56"/>
        <v>2026</v>
      </c>
      <c r="D1822" s="1" t="str">
        <f>"Q" &amp;ROUNDUP(MONTH(SalesDataTable[[#This Row],[Order Date]])/3,0)</f>
        <v>Q3</v>
      </c>
      <c r="E1822" s="1">
        <f t="shared" si="57"/>
        <v>9</v>
      </c>
      <c r="F1822" s="1" t="str">
        <f>TEXT(SalesDataTable[[#This Row],[Order Date]],"MMM")</f>
        <v>Sep</v>
      </c>
      <c r="G1822" s="6" t="s">
        <v>23</v>
      </c>
      <c r="H1822" s="6" t="s">
        <v>60</v>
      </c>
      <c r="I1822" s="6" t="s">
        <v>19</v>
      </c>
      <c r="J1822" s="6" t="s">
        <v>20</v>
      </c>
      <c r="K1822" s="6" t="s">
        <v>40</v>
      </c>
      <c r="L1822" s="6" t="s">
        <v>68</v>
      </c>
      <c r="M1822" s="11">
        <v>1</v>
      </c>
      <c r="N1822" s="8">
        <v>121.59</v>
      </c>
      <c r="O1822" s="9">
        <v>0</v>
      </c>
      <c r="P1822" s="8">
        <v>62.44</v>
      </c>
      <c r="Q1822" s="8">
        <v>121.59</v>
      </c>
      <c r="R1822" s="8">
        <v>62.44</v>
      </c>
      <c r="S1822" s="8">
        <v>59.150000000000006</v>
      </c>
      <c r="T1822" s="10">
        <v>0.4864709268854347</v>
      </c>
      <c r="U1822" s="7"/>
      <c r="V1822" s="10"/>
      <c r="W1822" s="11"/>
      <c r="X1822" s="10"/>
    </row>
    <row r="1823" spans="1:24" ht="15.6">
      <c r="A1823" s="4">
        <v>2077</v>
      </c>
      <c r="B1823" s="5">
        <v>46270</v>
      </c>
      <c r="C1823" s="1">
        <f t="shared" si="56"/>
        <v>2026</v>
      </c>
      <c r="D1823" s="1" t="str">
        <f>"Q" &amp;ROUNDUP(MONTH(SalesDataTable[[#This Row],[Order Date]])/3,0)</f>
        <v>Q3</v>
      </c>
      <c r="E1823" s="1">
        <f t="shared" si="57"/>
        <v>9</v>
      </c>
      <c r="F1823" s="1" t="str">
        <f>TEXT(SalesDataTable[[#This Row],[Order Date]],"MMM")</f>
        <v>Sep</v>
      </c>
      <c r="G1823" s="6" t="s">
        <v>37</v>
      </c>
      <c r="H1823" s="6" t="s">
        <v>50</v>
      </c>
      <c r="I1823" s="6" t="s">
        <v>25</v>
      </c>
      <c r="J1823" s="6" t="s">
        <v>33</v>
      </c>
      <c r="K1823" s="6" t="s">
        <v>26</v>
      </c>
      <c r="L1823" s="6" t="s">
        <v>54</v>
      </c>
      <c r="M1823" s="11">
        <v>4</v>
      </c>
      <c r="N1823" s="8">
        <v>152.99</v>
      </c>
      <c r="O1823" s="9">
        <v>0.15</v>
      </c>
      <c r="P1823" s="8">
        <v>77.12</v>
      </c>
      <c r="Q1823" s="8">
        <v>520.16600000000005</v>
      </c>
      <c r="R1823" s="8">
        <v>308.48</v>
      </c>
      <c r="S1823" s="8">
        <v>211.68600000000004</v>
      </c>
      <c r="T1823" s="10">
        <v>0.40695854784818697</v>
      </c>
      <c r="U1823" s="7"/>
      <c r="V1823" s="10"/>
      <c r="W1823" s="11"/>
      <c r="X1823" s="10"/>
    </row>
    <row r="1824" spans="1:24" ht="15.6">
      <c r="A1824" s="4">
        <v>2879</v>
      </c>
      <c r="B1824" s="5">
        <v>46270</v>
      </c>
      <c r="C1824" s="1">
        <f t="shared" si="56"/>
        <v>2026</v>
      </c>
      <c r="D1824" s="1" t="str">
        <f>"Q" &amp;ROUNDUP(MONTH(SalesDataTable[[#This Row],[Order Date]])/3,0)</f>
        <v>Q3</v>
      </c>
      <c r="E1824" s="1">
        <f t="shared" si="57"/>
        <v>9</v>
      </c>
      <c r="F1824" s="1" t="str">
        <f>TEXT(SalesDataTable[[#This Row],[Order Date]],"MMM")</f>
        <v>Sep</v>
      </c>
      <c r="G1824" s="6" t="s">
        <v>28</v>
      </c>
      <c r="H1824" s="6" t="s">
        <v>56</v>
      </c>
      <c r="I1824" s="6" t="s">
        <v>19</v>
      </c>
      <c r="J1824" s="6" t="s">
        <v>33</v>
      </c>
      <c r="K1824" s="6" t="s">
        <v>31</v>
      </c>
      <c r="L1824" s="6" t="s">
        <v>32</v>
      </c>
      <c r="M1824" s="11">
        <v>3</v>
      </c>
      <c r="N1824" s="8">
        <v>36.19</v>
      </c>
      <c r="O1824" s="9">
        <v>0.1</v>
      </c>
      <c r="P1824" s="8">
        <v>13.97</v>
      </c>
      <c r="Q1824" s="8">
        <v>97.712999999999994</v>
      </c>
      <c r="R1824" s="8">
        <v>41.910000000000004</v>
      </c>
      <c r="S1824" s="8">
        <v>55.80299999999999</v>
      </c>
      <c r="T1824" s="10">
        <v>0.57109084768659235</v>
      </c>
      <c r="U1824" s="7"/>
      <c r="V1824" s="10"/>
      <c r="W1824" s="11"/>
      <c r="X1824" s="10"/>
    </row>
    <row r="1825" spans="1:24" ht="15.6">
      <c r="A1825" s="4">
        <v>3353</v>
      </c>
      <c r="B1825" s="5">
        <v>46270</v>
      </c>
      <c r="C1825" s="1">
        <f t="shared" si="56"/>
        <v>2026</v>
      </c>
      <c r="D1825" s="1" t="str">
        <f>"Q" &amp;ROUNDUP(MONTH(SalesDataTable[[#This Row],[Order Date]])/3,0)</f>
        <v>Q3</v>
      </c>
      <c r="E1825" s="1">
        <f t="shared" si="57"/>
        <v>9</v>
      </c>
      <c r="F1825" s="1" t="str">
        <f>TEXT(SalesDataTable[[#This Row],[Order Date]],"MMM")</f>
        <v>Sep</v>
      </c>
      <c r="G1825" s="6" t="s">
        <v>28</v>
      </c>
      <c r="H1825" s="6" t="s">
        <v>69</v>
      </c>
      <c r="I1825" s="6" t="s">
        <v>36</v>
      </c>
      <c r="J1825" s="6" t="s">
        <v>30</v>
      </c>
      <c r="K1825" s="6" t="s">
        <v>26</v>
      </c>
      <c r="L1825" s="6" t="s">
        <v>34</v>
      </c>
      <c r="M1825" s="11">
        <v>2</v>
      </c>
      <c r="N1825" s="8">
        <v>142.44</v>
      </c>
      <c r="O1825" s="9">
        <v>0</v>
      </c>
      <c r="P1825" s="8">
        <v>77.33</v>
      </c>
      <c r="Q1825" s="8">
        <v>284.88</v>
      </c>
      <c r="R1825" s="8">
        <v>154.66</v>
      </c>
      <c r="S1825" s="8">
        <v>130.22</v>
      </c>
      <c r="T1825" s="10">
        <v>0.45710474585790506</v>
      </c>
      <c r="U1825" s="7"/>
      <c r="V1825" s="10"/>
      <c r="W1825" s="11"/>
      <c r="X1825" s="10"/>
    </row>
    <row r="1826" spans="1:24" ht="15.6">
      <c r="A1826" s="4">
        <v>3514</v>
      </c>
      <c r="B1826" s="5">
        <v>46270</v>
      </c>
      <c r="C1826" s="1">
        <f t="shared" si="56"/>
        <v>2026</v>
      </c>
      <c r="D1826" s="1" t="str">
        <f>"Q" &amp;ROUNDUP(MONTH(SalesDataTable[[#This Row],[Order Date]])/3,0)</f>
        <v>Q3</v>
      </c>
      <c r="E1826" s="1">
        <f t="shared" si="57"/>
        <v>9</v>
      </c>
      <c r="F1826" s="1" t="str">
        <f>TEXT(SalesDataTable[[#This Row],[Order Date]],"MMM")</f>
        <v>Sep</v>
      </c>
      <c r="G1826" s="6" t="s">
        <v>23</v>
      </c>
      <c r="H1826" s="6" t="s">
        <v>44</v>
      </c>
      <c r="I1826" s="6" t="s">
        <v>19</v>
      </c>
      <c r="J1826" s="6" t="s">
        <v>30</v>
      </c>
      <c r="K1826" s="6" t="s">
        <v>31</v>
      </c>
      <c r="L1826" s="6" t="s">
        <v>61</v>
      </c>
      <c r="M1826" s="11">
        <v>2</v>
      </c>
      <c r="N1826" s="8">
        <v>133.81</v>
      </c>
      <c r="O1826" s="9">
        <v>0</v>
      </c>
      <c r="P1826" s="8">
        <v>66.78</v>
      </c>
      <c r="Q1826" s="8">
        <v>267.62</v>
      </c>
      <c r="R1826" s="8">
        <v>133.56</v>
      </c>
      <c r="S1826" s="8">
        <v>134.06</v>
      </c>
      <c r="T1826" s="10">
        <v>0.5009341603766535</v>
      </c>
      <c r="U1826" s="7"/>
      <c r="V1826" s="10"/>
      <c r="W1826" s="11"/>
      <c r="X1826" s="10"/>
    </row>
    <row r="1827" spans="1:24" ht="15.6">
      <c r="A1827" s="4">
        <v>3964</v>
      </c>
      <c r="B1827" s="5">
        <v>46270</v>
      </c>
      <c r="C1827" s="1">
        <f t="shared" si="56"/>
        <v>2026</v>
      </c>
      <c r="D1827" s="1" t="str">
        <f>"Q" &amp;ROUNDUP(MONTH(SalesDataTable[[#This Row],[Order Date]])/3,0)</f>
        <v>Q3</v>
      </c>
      <c r="E1827" s="1">
        <f t="shared" si="57"/>
        <v>9</v>
      </c>
      <c r="F1827" s="1" t="str">
        <f>TEXT(SalesDataTable[[#This Row],[Order Date]],"MMM")</f>
        <v>Sep</v>
      </c>
      <c r="G1827" s="6" t="s">
        <v>23</v>
      </c>
      <c r="H1827" s="6" t="s">
        <v>60</v>
      </c>
      <c r="I1827" s="6" t="s">
        <v>36</v>
      </c>
      <c r="J1827" s="6" t="s">
        <v>30</v>
      </c>
      <c r="K1827" s="6" t="s">
        <v>51</v>
      </c>
      <c r="L1827" s="6" t="s">
        <v>52</v>
      </c>
      <c r="M1827" s="11">
        <v>2</v>
      </c>
      <c r="N1827" s="8">
        <v>40.49</v>
      </c>
      <c r="O1827" s="9">
        <v>0.15</v>
      </c>
      <c r="P1827" s="8">
        <v>14.32</v>
      </c>
      <c r="Q1827" s="8">
        <v>68.832999999999998</v>
      </c>
      <c r="R1827" s="8">
        <v>28.64</v>
      </c>
      <c r="S1827" s="8">
        <v>40.192999999999998</v>
      </c>
      <c r="T1827" s="10">
        <v>0.58392050324698908</v>
      </c>
      <c r="U1827" s="7"/>
      <c r="V1827" s="10"/>
      <c r="W1827" s="11"/>
      <c r="X1827" s="10"/>
    </row>
    <row r="1828" spans="1:24" ht="15.6">
      <c r="A1828" s="4">
        <v>4599</v>
      </c>
      <c r="B1828" s="5">
        <v>46270</v>
      </c>
      <c r="C1828" s="1">
        <f t="shared" si="56"/>
        <v>2026</v>
      </c>
      <c r="D1828" s="1" t="str">
        <f>"Q" &amp;ROUNDUP(MONTH(SalesDataTable[[#This Row],[Order Date]])/3,0)</f>
        <v>Q3</v>
      </c>
      <c r="E1828" s="1">
        <f t="shared" si="57"/>
        <v>9</v>
      </c>
      <c r="F1828" s="1" t="str">
        <f>TEXT(SalesDataTable[[#This Row],[Order Date]],"MMM")</f>
        <v>Sep</v>
      </c>
      <c r="G1828" s="6" t="s">
        <v>28</v>
      </c>
      <c r="H1828" s="6" t="s">
        <v>29</v>
      </c>
      <c r="I1828" s="6" t="s">
        <v>19</v>
      </c>
      <c r="J1828" s="6" t="s">
        <v>33</v>
      </c>
      <c r="K1828" s="6" t="s">
        <v>40</v>
      </c>
      <c r="L1828" s="6" t="s">
        <v>46</v>
      </c>
      <c r="M1828" s="11">
        <v>4</v>
      </c>
      <c r="N1828" s="8">
        <v>198.1</v>
      </c>
      <c r="O1828" s="9">
        <v>0</v>
      </c>
      <c r="P1828" s="8">
        <v>101.61</v>
      </c>
      <c r="Q1828" s="8">
        <v>792.4</v>
      </c>
      <c r="R1828" s="8">
        <v>406.44</v>
      </c>
      <c r="S1828" s="8">
        <v>385.96</v>
      </c>
      <c r="T1828" s="10">
        <v>0.48707723372034323</v>
      </c>
      <c r="U1828" s="7"/>
      <c r="V1828" s="10"/>
      <c r="W1828" s="11"/>
      <c r="X1828" s="10"/>
    </row>
    <row r="1829" spans="1:24" ht="15.6">
      <c r="A1829" s="4">
        <v>5030</v>
      </c>
      <c r="B1829" s="5">
        <v>46270</v>
      </c>
      <c r="C1829" s="1">
        <f t="shared" si="56"/>
        <v>2026</v>
      </c>
      <c r="D1829" s="1" t="str">
        <f>"Q" &amp;ROUNDUP(MONTH(SalesDataTable[[#This Row],[Order Date]])/3,0)</f>
        <v>Q3</v>
      </c>
      <c r="E1829" s="1">
        <f t="shared" si="57"/>
        <v>9</v>
      </c>
      <c r="F1829" s="1" t="str">
        <f>TEXT(SalesDataTable[[#This Row],[Order Date]],"MMM")</f>
        <v>Sep</v>
      </c>
      <c r="G1829" s="6" t="s">
        <v>23</v>
      </c>
      <c r="H1829" s="6" t="s">
        <v>60</v>
      </c>
      <c r="I1829" s="6" t="s">
        <v>36</v>
      </c>
      <c r="J1829" s="6" t="s">
        <v>30</v>
      </c>
      <c r="K1829" s="6" t="s">
        <v>21</v>
      </c>
      <c r="L1829" s="6" t="s">
        <v>22</v>
      </c>
      <c r="M1829" s="11">
        <v>1</v>
      </c>
      <c r="N1829" s="8">
        <v>83.73</v>
      </c>
      <c r="O1829" s="9">
        <v>0.15</v>
      </c>
      <c r="P1829" s="8">
        <v>43.34</v>
      </c>
      <c r="Q1829" s="8">
        <v>71.170500000000004</v>
      </c>
      <c r="R1829" s="8">
        <v>43.34</v>
      </c>
      <c r="S1829" s="8">
        <v>27.830500000000001</v>
      </c>
      <c r="T1829" s="10">
        <v>0.39103982689457006</v>
      </c>
      <c r="U1829" s="7"/>
      <c r="V1829" s="10"/>
      <c r="W1829" s="11"/>
      <c r="X1829" s="10"/>
    </row>
    <row r="1830" spans="1:24" ht="15.6">
      <c r="A1830" s="4">
        <v>1593</v>
      </c>
      <c r="B1830" s="5">
        <v>46271</v>
      </c>
      <c r="C1830" s="1">
        <f t="shared" si="56"/>
        <v>2026</v>
      </c>
      <c r="D1830" s="1" t="str">
        <f>"Q" &amp;ROUNDUP(MONTH(SalesDataTable[[#This Row],[Order Date]])/3,0)</f>
        <v>Q3</v>
      </c>
      <c r="E1830" s="1">
        <f t="shared" si="57"/>
        <v>9</v>
      </c>
      <c r="F1830" s="1" t="str">
        <f>TEXT(SalesDataTable[[#This Row],[Order Date]],"MMM")</f>
        <v>Sep</v>
      </c>
      <c r="G1830" s="6" t="s">
        <v>23</v>
      </c>
      <c r="H1830" s="6" t="s">
        <v>66</v>
      </c>
      <c r="I1830" s="6" t="s">
        <v>36</v>
      </c>
      <c r="J1830" s="6" t="s">
        <v>30</v>
      </c>
      <c r="K1830" s="6" t="s">
        <v>40</v>
      </c>
      <c r="L1830" s="6" t="s">
        <v>46</v>
      </c>
      <c r="M1830" s="11">
        <v>2</v>
      </c>
      <c r="N1830" s="8">
        <v>194.92</v>
      </c>
      <c r="O1830" s="9">
        <v>0</v>
      </c>
      <c r="P1830" s="8">
        <v>102.66</v>
      </c>
      <c r="Q1830" s="8">
        <v>389.84</v>
      </c>
      <c r="R1830" s="8">
        <v>205.32</v>
      </c>
      <c r="S1830" s="8">
        <v>184.51999999999998</v>
      </c>
      <c r="T1830" s="10">
        <v>0.47332238867227577</v>
      </c>
      <c r="U1830" s="7"/>
      <c r="V1830" s="10"/>
      <c r="W1830" s="11"/>
      <c r="X1830" s="10"/>
    </row>
    <row r="1831" spans="1:24" ht="15.6">
      <c r="A1831" s="4">
        <v>1818</v>
      </c>
      <c r="B1831" s="5">
        <v>46271</v>
      </c>
      <c r="C1831" s="1">
        <f t="shared" si="56"/>
        <v>2026</v>
      </c>
      <c r="D1831" s="1" t="str">
        <f>"Q" &amp;ROUNDUP(MONTH(SalesDataTable[[#This Row],[Order Date]])/3,0)</f>
        <v>Q3</v>
      </c>
      <c r="E1831" s="1">
        <f t="shared" si="57"/>
        <v>9</v>
      </c>
      <c r="F1831" s="1" t="str">
        <f>TEXT(SalesDataTable[[#This Row],[Order Date]],"MMM")</f>
        <v>Sep</v>
      </c>
      <c r="G1831" s="6" t="s">
        <v>23</v>
      </c>
      <c r="H1831" s="6" t="s">
        <v>60</v>
      </c>
      <c r="I1831" s="6" t="s">
        <v>36</v>
      </c>
      <c r="J1831" s="6" t="s">
        <v>30</v>
      </c>
      <c r="K1831" s="6" t="s">
        <v>31</v>
      </c>
      <c r="L1831" s="6" t="s">
        <v>65</v>
      </c>
      <c r="M1831" s="11">
        <v>1</v>
      </c>
      <c r="N1831" s="8">
        <v>161.03</v>
      </c>
      <c r="O1831" s="9">
        <v>0</v>
      </c>
      <c r="P1831" s="8">
        <v>89.86</v>
      </c>
      <c r="Q1831" s="8">
        <v>161.03</v>
      </c>
      <c r="R1831" s="8">
        <v>89.86</v>
      </c>
      <c r="S1831" s="8">
        <v>71.17</v>
      </c>
      <c r="T1831" s="10">
        <v>0.44196733527914056</v>
      </c>
      <c r="U1831" s="7"/>
      <c r="V1831" s="10"/>
      <c r="W1831" s="11"/>
      <c r="X1831" s="10"/>
    </row>
    <row r="1832" spans="1:24" ht="15.6">
      <c r="A1832" s="4">
        <v>2370</v>
      </c>
      <c r="B1832" s="5">
        <v>46271</v>
      </c>
      <c r="C1832" s="1">
        <f t="shared" si="56"/>
        <v>2026</v>
      </c>
      <c r="D1832" s="1" t="str">
        <f>"Q" &amp;ROUNDUP(MONTH(SalesDataTable[[#This Row],[Order Date]])/3,0)</f>
        <v>Q3</v>
      </c>
      <c r="E1832" s="1">
        <f t="shared" si="57"/>
        <v>9</v>
      </c>
      <c r="F1832" s="1" t="str">
        <f>TEXT(SalesDataTable[[#This Row],[Order Date]],"MMM")</f>
        <v>Sep</v>
      </c>
      <c r="G1832" s="6" t="s">
        <v>37</v>
      </c>
      <c r="H1832" s="6" t="s">
        <v>38</v>
      </c>
      <c r="I1832" s="6" t="s">
        <v>45</v>
      </c>
      <c r="J1832" s="6" t="s">
        <v>30</v>
      </c>
      <c r="K1832" s="6" t="s">
        <v>51</v>
      </c>
      <c r="L1832" s="6" t="s">
        <v>59</v>
      </c>
      <c r="M1832" s="11">
        <v>1</v>
      </c>
      <c r="N1832" s="8">
        <v>35.68</v>
      </c>
      <c r="O1832" s="9">
        <v>0.05</v>
      </c>
      <c r="P1832" s="8">
        <v>13.76</v>
      </c>
      <c r="Q1832" s="8">
        <v>33.896000000000001</v>
      </c>
      <c r="R1832" s="8">
        <v>13.76</v>
      </c>
      <c r="S1832" s="8">
        <v>20.136000000000003</v>
      </c>
      <c r="T1832" s="10">
        <v>0.59405239556289835</v>
      </c>
      <c r="U1832" s="7"/>
      <c r="V1832" s="10"/>
      <c r="W1832" s="11"/>
      <c r="X1832" s="10"/>
    </row>
    <row r="1833" spans="1:24" ht="15.6">
      <c r="A1833" s="4">
        <v>2726</v>
      </c>
      <c r="B1833" s="5">
        <v>46271</v>
      </c>
      <c r="C1833" s="1">
        <f t="shared" si="56"/>
        <v>2026</v>
      </c>
      <c r="D1833" s="1" t="str">
        <f>"Q" &amp;ROUNDUP(MONTH(SalesDataTable[[#This Row],[Order Date]])/3,0)</f>
        <v>Q3</v>
      </c>
      <c r="E1833" s="1">
        <f t="shared" si="57"/>
        <v>9</v>
      </c>
      <c r="F1833" s="1" t="str">
        <f>TEXT(SalesDataTable[[#This Row],[Order Date]],"MMM")</f>
        <v>Sep</v>
      </c>
      <c r="G1833" s="6" t="s">
        <v>23</v>
      </c>
      <c r="H1833" s="6" t="s">
        <v>44</v>
      </c>
      <c r="I1833" s="6" t="s">
        <v>19</v>
      </c>
      <c r="J1833" s="6" t="s">
        <v>30</v>
      </c>
      <c r="K1833" s="6" t="s">
        <v>21</v>
      </c>
      <c r="L1833" s="6" t="s">
        <v>43</v>
      </c>
      <c r="M1833" s="11">
        <v>1</v>
      </c>
      <c r="N1833" s="8">
        <v>39.68</v>
      </c>
      <c r="O1833" s="9">
        <v>0.05</v>
      </c>
      <c r="P1833" s="8">
        <v>16.63</v>
      </c>
      <c r="Q1833" s="8">
        <v>37.695999999999998</v>
      </c>
      <c r="R1833" s="8">
        <v>16.63</v>
      </c>
      <c r="S1833" s="8">
        <v>21.065999999999999</v>
      </c>
      <c r="T1833" s="10">
        <v>0.55883913412563668</v>
      </c>
      <c r="U1833" s="7"/>
      <c r="V1833" s="10"/>
      <c r="W1833" s="11"/>
      <c r="X1833" s="10"/>
    </row>
    <row r="1834" spans="1:24" ht="15.6">
      <c r="A1834" s="4">
        <v>2755</v>
      </c>
      <c r="B1834" s="5">
        <v>46271</v>
      </c>
      <c r="C1834" s="1">
        <f t="shared" si="56"/>
        <v>2026</v>
      </c>
      <c r="D1834" s="1" t="str">
        <f>"Q" &amp;ROUNDUP(MONTH(SalesDataTable[[#This Row],[Order Date]])/3,0)</f>
        <v>Q3</v>
      </c>
      <c r="E1834" s="1">
        <f t="shared" si="57"/>
        <v>9</v>
      </c>
      <c r="F1834" s="1" t="str">
        <f>TEXT(SalesDataTable[[#This Row],[Order Date]],"MMM")</f>
        <v>Sep</v>
      </c>
      <c r="G1834" s="6" t="s">
        <v>28</v>
      </c>
      <c r="H1834" s="6" t="s">
        <v>56</v>
      </c>
      <c r="I1834" s="6" t="s">
        <v>19</v>
      </c>
      <c r="J1834" s="6" t="s">
        <v>30</v>
      </c>
      <c r="K1834" s="6" t="s">
        <v>26</v>
      </c>
      <c r="L1834" s="6" t="s">
        <v>34</v>
      </c>
      <c r="M1834" s="11">
        <v>3</v>
      </c>
      <c r="N1834" s="8">
        <v>146.22</v>
      </c>
      <c r="O1834" s="9">
        <v>0</v>
      </c>
      <c r="P1834" s="8">
        <v>80.13</v>
      </c>
      <c r="Q1834" s="8">
        <v>438.65999999999997</v>
      </c>
      <c r="R1834" s="8">
        <v>240.39</v>
      </c>
      <c r="S1834" s="8">
        <v>198.26999999999998</v>
      </c>
      <c r="T1834" s="10">
        <v>0.4519901518260156</v>
      </c>
      <c r="U1834" s="7"/>
      <c r="V1834" s="10"/>
      <c r="W1834" s="11"/>
      <c r="X1834" s="10"/>
    </row>
    <row r="1835" spans="1:24" ht="15.6">
      <c r="A1835" s="4">
        <v>3187</v>
      </c>
      <c r="B1835" s="5">
        <v>46271</v>
      </c>
      <c r="C1835" s="1">
        <f t="shared" si="56"/>
        <v>2026</v>
      </c>
      <c r="D1835" s="1" t="str">
        <f>"Q" &amp;ROUNDUP(MONTH(SalesDataTable[[#This Row],[Order Date]])/3,0)</f>
        <v>Q3</v>
      </c>
      <c r="E1835" s="1">
        <f t="shared" si="57"/>
        <v>9</v>
      </c>
      <c r="F1835" s="1" t="str">
        <f>TEXT(SalesDataTable[[#This Row],[Order Date]],"MMM")</f>
        <v>Sep</v>
      </c>
      <c r="G1835" s="6" t="s">
        <v>37</v>
      </c>
      <c r="H1835" s="6" t="s">
        <v>48</v>
      </c>
      <c r="I1835" s="6" t="s">
        <v>36</v>
      </c>
      <c r="J1835" s="6" t="s">
        <v>20</v>
      </c>
      <c r="K1835" s="6" t="s">
        <v>26</v>
      </c>
      <c r="L1835" s="6" t="s">
        <v>63</v>
      </c>
      <c r="M1835" s="11">
        <v>1</v>
      </c>
      <c r="N1835" s="8">
        <v>71.680000000000007</v>
      </c>
      <c r="O1835" s="9">
        <v>0</v>
      </c>
      <c r="P1835" s="8">
        <v>31.87</v>
      </c>
      <c r="Q1835" s="8">
        <v>71.680000000000007</v>
      </c>
      <c r="R1835" s="8">
        <v>31.87</v>
      </c>
      <c r="S1835" s="8">
        <v>39.81</v>
      </c>
      <c r="T1835" s="10">
        <v>0.5553850446428571</v>
      </c>
      <c r="U1835" s="7"/>
      <c r="V1835" s="10"/>
      <c r="W1835" s="11"/>
      <c r="X1835" s="10"/>
    </row>
    <row r="1836" spans="1:24" ht="15.6">
      <c r="A1836" s="4">
        <v>3471</v>
      </c>
      <c r="B1836" s="5">
        <v>46271</v>
      </c>
      <c r="C1836" s="1">
        <f t="shared" si="56"/>
        <v>2026</v>
      </c>
      <c r="D1836" s="1" t="str">
        <f>"Q" &amp;ROUNDUP(MONTH(SalesDataTable[[#This Row],[Order Date]])/3,0)</f>
        <v>Q3</v>
      </c>
      <c r="E1836" s="1">
        <f t="shared" si="57"/>
        <v>9</v>
      </c>
      <c r="F1836" s="1" t="str">
        <f>TEXT(SalesDataTable[[#This Row],[Order Date]],"MMM")</f>
        <v>Sep</v>
      </c>
      <c r="G1836" s="6" t="s">
        <v>28</v>
      </c>
      <c r="H1836" s="6" t="s">
        <v>56</v>
      </c>
      <c r="I1836" s="6" t="s">
        <v>45</v>
      </c>
      <c r="J1836" s="6" t="s">
        <v>30</v>
      </c>
      <c r="K1836" s="6" t="s">
        <v>51</v>
      </c>
      <c r="L1836" s="6" t="s">
        <v>62</v>
      </c>
      <c r="M1836" s="11">
        <v>2</v>
      </c>
      <c r="N1836" s="8">
        <v>51.77</v>
      </c>
      <c r="O1836" s="9">
        <v>0</v>
      </c>
      <c r="P1836" s="8">
        <v>21.46</v>
      </c>
      <c r="Q1836" s="8">
        <v>103.54</v>
      </c>
      <c r="R1836" s="8">
        <v>42.92</v>
      </c>
      <c r="S1836" s="8">
        <v>60.620000000000005</v>
      </c>
      <c r="T1836" s="10">
        <v>0.58547421286459345</v>
      </c>
      <c r="U1836" s="7"/>
      <c r="V1836" s="10"/>
      <c r="W1836" s="11"/>
      <c r="X1836" s="10"/>
    </row>
    <row r="1837" spans="1:24" ht="15.6">
      <c r="A1837" s="4">
        <v>3529</v>
      </c>
      <c r="B1837" s="5">
        <v>46271</v>
      </c>
      <c r="C1837" s="1">
        <f t="shared" si="56"/>
        <v>2026</v>
      </c>
      <c r="D1837" s="1" t="str">
        <f>"Q" &amp;ROUNDUP(MONTH(SalesDataTable[[#This Row],[Order Date]])/3,0)</f>
        <v>Q3</v>
      </c>
      <c r="E1837" s="1">
        <f t="shared" si="57"/>
        <v>9</v>
      </c>
      <c r="F1837" s="1" t="str">
        <f>TEXT(SalesDataTable[[#This Row],[Order Date]],"MMM")</f>
        <v>Sep</v>
      </c>
      <c r="G1837" s="6" t="s">
        <v>28</v>
      </c>
      <c r="H1837" s="6" t="s">
        <v>42</v>
      </c>
      <c r="I1837" s="6" t="s">
        <v>25</v>
      </c>
      <c r="J1837" s="6" t="s">
        <v>20</v>
      </c>
      <c r="K1837" s="6" t="s">
        <v>51</v>
      </c>
      <c r="L1837" s="6" t="s">
        <v>52</v>
      </c>
      <c r="M1837" s="11">
        <v>4</v>
      </c>
      <c r="N1837" s="8">
        <v>39.4</v>
      </c>
      <c r="O1837" s="9">
        <v>0.15</v>
      </c>
      <c r="P1837" s="8">
        <v>14.95</v>
      </c>
      <c r="Q1837" s="8">
        <v>133.95999999999998</v>
      </c>
      <c r="R1837" s="8">
        <v>59.8</v>
      </c>
      <c r="S1837" s="8">
        <v>74.159999999999982</v>
      </c>
      <c r="T1837" s="10">
        <v>0.55359808898178553</v>
      </c>
      <c r="U1837" s="7"/>
      <c r="V1837" s="10"/>
      <c r="W1837" s="11"/>
      <c r="X1837" s="10"/>
    </row>
    <row r="1838" spans="1:24" ht="15.6">
      <c r="A1838" s="4">
        <v>3549</v>
      </c>
      <c r="B1838" s="5">
        <v>46271</v>
      </c>
      <c r="C1838" s="1">
        <f t="shared" si="56"/>
        <v>2026</v>
      </c>
      <c r="D1838" s="1" t="str">
        <f>"Q" &amp;ROUNDUP(MONTH(SalesDataTable[[#This Row],[Order Date]])/3,0)</f>
        <v>Q3</v>
      </c>
      <c r="E1838" s="1">
        <f t="shared" si="57"/>
        <v>9</v>
      </c>
      <c r="F1838" s="1" t="str">
        <f>TEXT(SalesDataTable[[#This Row],[Order Date]],"MMM")</f>
        <v>Sep</v>
      </c>
      <c r="G1838" s="6" t="s">
        <v>37</v>
      </c>
      <c r="H1838" s="6" t="s">
        <v>50</v>
      </c>
      <c r="I1838" s="6" t="s">
        <v>19</v>
      </c>
      <c r="J1838" s="6" t="s">
        <v>30</v>
      </c>
      <c r="K1838" s="6" t="s">
        <v>31</v>
      </c>
      <c r="L1838" s="6" t="s">
        <v>49</v>
      </c>
      <c r="M1838" s="11">
        <v>1</v>
      </c>
      <c r="N1838" s="8">
        <v>47.17</v>
      </c>
      <c r="O1838" s="9">
        <v>0</v>
      </c>
      <c r="P1838" s="8">
        <v>18.64</v>
      </c>
      <c r="Q1838" s="8">
        <v>47.17</v>
      </c>
      <c r="R1838" s="8">
        <v>18.64</v>
      </c>
      <c r="S1838" s="8">
        <v>28.53</v>
      </c>
      <c r="T1838" s="10">
        <v>0.60483358066567738</v>
      </c>
      <c r="U1838" s="7"/>
      <c r="V1838" s="10"/>
      <c r="W1838" s="11"/>
      <c r="X1838" s="10"/>
    </row>
    <row r="1839" spans="1:24" ht="15.6">
      <c r="A1839" s="4">
        <v>4003</v>
      </c>
      <c r="B1839" s="5">
        <v>46271</v>
      </c>
      <c r="C1839" s="1">
        <f t="shared" si="56"/>
        <v>2026</v>
      </c>
      <c r="D1839" s="1" t="str">
        <f>"Q" &amp;ROUNDUP(MONTH(SalesDataTable[[#This Row],[Order Date]])/3,0)</f>
        <v>Q3</v>
      </c>
      <c r="E1839" s="1">
        <f t="shared" si="57"/>
        <v>9</v>
      </c>
      <c r="F1839" s="1" t="str">
        <f>TEXT(SalesDataTable[[#This Row],[Order Date]],"MMM")</f>
        <v>Sep</v>
      </c>
      <c r="G1839" s="6" t="s">
        <v>37</v>
      </c>
      <c r="H1839" s="6" t="s">
        <v>38</v>
      </c>
      <c r="I1839" s="6" t="s">
        <v>45</v>
      </c>
      <c r="J1839" s="6" t="s">
        <v>20</v>
      </c>
      <c r="K1839" s="6" t="s">
        <v>51</v>
      </c>
      <c r="L1839" s="6" t="s">
        <v>62</v>
      </c>
      <c r="M1839" s="11">
        <v>2</v>
      </c>
      <c r="N1839" s="8">
        <v>50.41</v>
      </c>
      <c r="O1839" s="9">
        <v>0.1</v>
      </c>
      <c r="P1839" s="8">
        <v>22.05</v>
      </c>
      <c r="Q1839" s="8">
        <v>90.738</v>
      </c>
      <c r="R1839" s="8">
        <v>44.1</v>
      </c>
      <c r="S1839" s="8">
        <v>46.637999999999998</v>
      </c>
      <c r="T1839" s="10">
        <v>0.51398532037294187</v>
      </c>
      <c r="U1839" s="7"/>
      <c r="V1839" s="10"/>
      <c r="W1839" s="11"/>
      <c r="X1839" s="10"/>
    </row>
    <row r="1840" spans="1:24" ht="15.6">
      <c r="A1840" s="4">
        <v>4613</v>
      </c>
      <c r="B1840" s="5">
        <v>46271</v>
      </c>
      <c r="C1840" s="1">
        <f t="shared" si="56"/>
        <v>2026</v>
      </c>
      <c r="D1840" s="1" t="str">
        <f>"Q" &amp;ROUNDUP(MONTH(SalesDataTable[[#This Row],[Order Date]])/3,0)</f>
        <v>Q3</v>
      </c>
      <c r="E1840" s="1">
        <f t="shared" si="57"/>
        <v>9</v>
      </c>
      <c r="F1840" s="1" t="str">
        <f>TEXT(SalesDataTable[[#This Row],[Order Date]],"MMM")</f>
        <v>Sep</v>
      </c>
      <c r="G1840" s="6" t="s">
        <v>37</v>
      </c>
      <c r="H1840" s="6" t="s">
        <v>64</v>
      </c>
      <c r="I1840" s="6" t="s">
        <v>19</v>
      </c>
      <c r="J1840" s="6" t="s">
        <v>33</v>
      </c>
      <c r="K1840" s="6" t="s">
        <v>21</v>
      </c>
      <c r="L1840" s="6" t="s">
        <v>22</v>
      </c>
      <c r="M1840" s="11">
        <v>4</v>
      </c>
      <c r="N1840" s="8">
        <v>80.38</v>
      </c>
      <c r="O1840" s="9">
        <v>0.1</v>
      </c>
      <c r="P1840" s="8">
        <v>42.55</v>
      </c>
      <c r="Q1840" s="8">
        <v>289.36799999999999</v>
      </c>
      <c r="R1840" s="8">
        <v>170.2</v>
      </c>
      <c r="S1840" s="8">
        <v>119.16800000000001</v>
      </c>
      <c r="T1840" s="10">
        <v>0.41182162505874875</v>
      </c>
      <c r="U1840" s="7"/>
      <c r="V1840" s="10"/>
      <c r="W1840" s="11"/>
      <c r="X1840" s="10"/>
    </row>
    <row r="1841" spans="1:24" ht="15.6">
      <c r="A1841" s="4">
        <v>75</v>
      </c>
      <c r="B1841" s="5">
        <v>46272</v>
      </c>
      <c r="C1841" s="1">
        <f t="shared" si="56"/>
        <v>2026</v>
      </c>
      <c r="D1841" s="1" t="str">
        <f>"Q" &amp;ROUNDUP(MONTH(SalesDataTable[[#This Row],[Order Date]])/3,0)</f>
        <v>Q3</v>
      </c>
      <c r="E1841" s="1">
        <f t="shared" si="57"/>
        <v>9</v>
      </c>
      <c r="F1841" s="1" t="str">
        <f>TEXT(SalesDataTable[[#This Row],[Order Date]],"MMM")</f>
        <v>Sep</v>
      </c>
      <c r="G1841" s="6" t="s">
        <v>17</v>
      </c>
      <c r="H1841" s="6" t="s">
        <v>18</v>
      </c>
      <c r="I1841" s="6" t="s">
        <v>19</v>
      </c>
      <c r="J1841" s="6" t="s">
        <v>33</v>
      </c>
      <c r="K1841" s="6" t="s">
        <v>51</v>
      </c>
      <c r="L1841" s="6" t="s">
        <v>52</v>
      </c>
      <c r="M1841" s="11">
        <v>2</v>
      </c>
      <c r="N1841" s="8">
        <v>40.78</v>
      </c>
      <c r="O1841" s="9">
        <v>0</v>
      </c>
      <c r="P1841" s="8">
        <v>15.04</v>
      </c>
      <c r="Q1841" s="8">
        <v>81.56</v>
      </c>
      <c r="R1841" s="8">
        <v>30.08</v>
      </c>
      <c r="S1841" s="8">
        <v>51.480000000000004</v>
      </c>
      <c r="T1841" s="10">
        <v>0.63119176066699367</v>
      </c>
      <c r="U1841" s="7"/>
      <c r="V1841" s="10"/>
      <c r="W1841" s="11"/>
      <c r="X1841" s="10"/>
    </row>
    <row r="1842" spans="1:24" ht="15.6">
      <c r="A1842" s="4">
        <v>601</v>
      </c>
      <c r="B1842" s="5">
        <v>46272</v>
      </c>
      <c r="C1842" s="1">
        <f t="shared" si="56"/>
        <v>2026</v>
      </c>
      <c r="D1842" s="1" t="str">
        <f>"Q" &amp;ROUNDUP(MONTH(SalesDataTable[[#This Row],[Order Date]])/3,0)</f>
        <v>Q3</v>
      </c>
      <c r="E1842" s="1">
        <f t="shared" si="57"/>
        <v>9</v>
      </c>
      <c r="F1842" s="1" t="str">
        <f>TEXT(SalesDataTable[[#This Row],[Order Date]],"MMM")</f>
        <v>Sep</v>
      </c>
      <c r="G1842" s="6" t="s">
        <v>23</v>
      </c>
      <c r="H1842" s="6" t="s">
        <v>60</v>
      </c>
      <c r="I1842" s="6" t="s">
        <v>19</v>
      </c>
      <c r="J1842" s="6" t="s">
        <v>20</v>
      </c>
      <c r="K1842" s="6" t="s">
        <v>26</v>
      </c>
      <c r="L1842" s="6" t="s">
        <v>34</v>
      </c>
      <c r="M1842" s="11">
        <v>1</v>
      </c>
      <c r="N1842" s="8">
        <v>141.69</v>
      </c>
      <c r="O1842" s="9">
        <v>0</v>
      </c>
      <c r="P1842" s="8">
        <v>80.34</v>
      </c>
      <c r="Q1842" s="8">
        <v>141.69</v>
      </c>
      <c r="R1842" s="8">
        <v>80.34</v>
      </c>
      <c r="S1842" s="8">
        <v>61.349999999999994</v>
      </c>
      <c r="T1842" s="10">
        <v>0.43298750793986868</v>
      </c>
      <c r="U1842" s="7"/>
      <c r="V1842" s="10"/>
      <c r="W1842" s="11"/>
      <c r="X1842" s="10"/>
    </row>
    <row r="1843" spans="1:24" ht="15.6">
      <c r="A1843" s="4">
        <v>1617</v>
      </c>
      <c r="B1843" s="5">
        <v>46272</v>
      </c>
      <c r="C1843" s="1">
        <f t="shared" si="56"/>
        <v>2026</v>
      </c>
      <c r="D1843" s="1" t="str">
        <f>"Q" &amp;ROUNDUP(MONTH(SalesDataTable[[#This Row],[Order Date]])/3,0)</f>
        <v>Q3</v>
      </c>
      <c r="E1843" s="1">
        <f t="shared" si="57"/>
        <v>9</v>
      </c>
      <c r="F1843" s="1" t="str">
        <f>TEXT(SalesDataTable[[#This Row],[Order Date]],"MMM")</f>
        <v>Sep</v>
      </c>
      <c r="G1843" s="6" t="s">
        <v>37</v>
      </c>
      <c r="H1843" s="6" t="s">
        <v>50</v>
      </c>
      <c r="I1843" s="6" t="s">
        <v>19</v>
      </c>
      <c r="J1843" s="6" t="s">
        <v>30</v>
      </c>
      <c r="K1843" s="6" t="s">
        <v>40</v>
      </c>
      <c r="L1843" s="6" t="s">
        <v>57</v>
      </c>
      <c r="M1843" s="11">
        <v>1</v>
      </c>
      <c r="N1843" s="8">
        <v>83.28</v>
      </c>
      <c r="O1843" s="9">
        <v>0.1</v>
      </c>
      <c r="P1843" s="8">
        <v>39.75</v>
      </c>
      <c r="Q1843" s="8">
        <v>74.951999999999998</v>
      </c>
      <c r="R1843" s="8">
        <v>39.75</v>
      </c>
      <c r="S1843" s="8">
        <v>35.201999999999998</v>
      </c>
      <c r="T1843" s="10">
        <v>0.46966058277297468</v>
      </c>
      <c r="U1843" s="7"/>
      <c r="V1843" s="10"/>
      <c r="W1843" s="11"/>
      <c r="X1843" s="10"/>
    </row>
    <row r="1844" spans="1:24" ht="15.6">
      <c r="A1844" s="4">
        <v>2305</v>
      </c>
      <c r="B1844" s="5">
        <v>46272</v>
      </c>
      <c r="C1844" s="1">
        <f t="shared" si="56"/>
        <v>2026</v>
      </c>
      <c r="D1844" s="1" t="str">
        <f>"Q" &amp;ROUNDUP(MONTH(SalesDataTable[[#This Row],[Order Date]])/3,0)</f>
        <v>Q3</v>
      </c>
      <c r="E1844" s="1">
        <f t="shared" si="57"/>
        <v>9</v>
      </c>
      <c r="F1844" s="1" t="str">
        <f>TEXT(SalesDataTable[[#This Row],[Order Date]],"MMM")</f>
        <v>Sep</v>
      </c>
      <c r="G1844" s="6" t="s">
        <v>37</v>
      </c>
      <c r="H1844" s="6" t="s">
        <v>48</v>
      </c>
      <c r="I1844" s="6" t="s">
        <v>45</v>
      </c>
      <c r="J1844" s="6" t="s">
        <v>20</v>
      </c>
      <c r="K1844" s="6" t="s">
        <v>40</v>
      </c>
      <c r="L1844" s="6" t="s">
        <v>57</v>
      </c>
      <c r="M1844" s="11">
        <v>2</v>
      </c>
      <c r="N1844" s="8">
        <v>82.43</v>
      </c>
      <c r="O1844" s="9">
        <v>0</v>
      </c>
      <c r="P1844" s="8">
        <v>40.51</v>
      </c>
      <c r="Q1844" s="8">
        <v>164.86</v>
      </c>
      <c r="R1844" s="8">
        <v>81.02</v>
      </c>
      <c r="S1844" s="8">
        <v>83.840000000000018</v>
      </c>
      <c r="T1844" s="10">
        <v>0.50855271139148372</v>
      </c>
      <c r="U1844" s="7"/>
      <c r="V1844" s="10"/>
      <c r="W1844" s="11"/>
      <c r="X1844" s="10"/>
    </row>
    <row r="1845" spans="1:24" ht="15.6">
      <c r="A1845" s="4">
        <v>2344</v>
      </c>
      <c r="B1845" s="5">
        <v>46272</v>
      </c>
      <c r="C1845" s="1">
        <f t="shared" si="56"/>
        <v>2026</v>
      </c>
      <c r="D1845" s="1" t="str">
        <f>"Q" &amp;ROUNDUP(MONTH(SalesDataTable[[#This Row],[Order Date]])/3,0)</f>
        <v>Q3</v>
      </c>
      <c r="E1845" s="1">
        <f t="shared" si="57"/>
        <v>9</v>
      </c>
      <c r="F1845" s="1" t="str">
        <f>TEXT(SalesDataTable[[#This Row],[Order Date]],"MMM")</f>
        <v>Sep</v>
      </c>
      <c r="G1845" s="6" t="s">
        <v>17</v>
      </c>
      <c r="H1845" s="6" t="s">
        <v>67</v>
      </c>
      <c r="I1845" s="6" t="s">
        <v>45</v>
      </c>
      <c r="J1845" s="6" t="s">
        <v>30</v>
      </c>
      <c r="K1845" s="6" t="s">
        <v>51</v>
      </c>
      <c r="L1845" s="6" t="s">
        <v>59</v>
      </c>
      <c r="M1845" s="11">
        <v>4</v>
      </c>
      <c r="N1845" s="8">
        <v>36.380000000000003</v>
      </c>
      <c r="O1845" s="9">
        <v>0</v>
      </c>
      <c r="P1845" s="8">
        <v>14.16</v>
      </c>
      <c r="Q1845" s="8">
        <v>145.52000000000001</v>
      </c>
      <c r="R1845" s="8">
        <v>56.64</v>
      </c>
      <c r="S1845" s="8">
        <v>88.88000000000001</v>
      </c>
      <c r="T1845" s="10">
        <v>0.61077515118196812</v>
      </c>
      <c r="U1845" s="7"/>
      <c r="V1845" s="10"/>
      <c r="W1845" s="11"/>
      <c r="X1845" s="10"/>
    </row>
    <row r="1846" spans="1:24" ht="15.6">
      <c r="A1846" s="4">
        <v>2601</v>
      </c>
      <c r="B1846" s="5">
        <v>46272</v>
      </c>
      <c r="C1846" s="1">
        <f t="shared" si="56"/>
        <v>2026</v>
      </c>
      <c r="D1846" s="1" t="str">
        <f>"Q" &amp;ROUNDUP(MONTH(SalesDataTable[[#This Row],[Order Date]])/3,0)</f>
        <v>Q3</v>
      </c>
      <c r="E1846" s="1">
        <f t="shared" si="57"/>
        <v>9</v>
      </c>
      <c r="F1846" s="1" t="str">
        <f>TEXT(SalesDataTable[[#This Row],[Order Date]],"MMM")</f>
        <v>Sep</v>
      </c>
      <c r="G1846" s="6" t="s">
        <v>23</v>
      </c>
      <c r="H1846" s="6" t="s">
        <v>58</v>
      </c>
      <c r="I1846" s="6" t="s">
        <v>19</v>
      </c>
      <c r="J1846" s="6" t="s">
        <v>30</v>
      </c>
      <c r="K1846" s="6" t="s">
        <v>21</v>
      </c>
      <c r="L1846" s="6" t="s">
        <v>22</v>
      </c>
      <c r="M1846" s="11">
        <v>1</v>
      </c>
      <c r="N1846" s="8">
        <v>82.86</v>
      </c>
      <c r="O1846" s="9">
        <v>0</v>
      </c>
      <c r="P1846" s="8">
        <v>43.33</v>
      </c>
      <c r="Q1846" s="8">
        <v>82.86</v>
      </c>
      <c r="R1846" s="8">
        <v>43.33</v>
      </c>
      <c r="S1846" s="8">
        <v>39.53</v>
      </c>
      <c r="T1846" s="10">
        <v>0.47706975621530295</v>
      </c>
      <c r="U1846" s="7"/>
      <c r="V1846" s="10"/>
      <c r="W1846" s="11"/>
      <c r="X1846" s="10"/>
    </row>
    <row r="1847" spans="1:24" ht="15.6">
      <c r="A1847" s="4">
        <v>2831</v>
      </c>
      <c r="B1847" s="5">
        <v>46272</v>
      </c>
      <c r="C1847" s="1">
        <f t="shared" si="56"/>
        <v>2026</v>
      </c>
      <c r="D1847" s="1" t="str">
        <f>"Q" &amp;ROUNDUP(MONTH(SalesDataTable[[#This Row],[Order Date]])/3,0)</f>
        <v>Q3</v>
      </c>
      <c r="E1847" s="1">
        <f t="shared" si="57"/>
        <v>9</v>
      </c>
      <c r="F1847" s="1" t="str">
        <f>TEXT(SalesDataTable[[#This Row],[Order Date]],"MMM")</f>
        <v>Sep</v>
      </c>
      <c r="G1847" s="6" t="s">
        <v>17</v>
      </c>
      <c r="H1847" s="6" t="s">
        <v>53</v>
      </c>
      <c r="I1847" s="6" t="s">
        <v>19</v>
      </c>
      <c r="J1847" s="6" t="s">
        <v>30</v>
      </c>
      <c r="K1847" s="6" t="s">
        <v>31</v>
      </c>
      <c r="L1847" s="6" t="s">
        <v>49</v>
      </c>
      <c r="M1847" s="11">
        <v>1</v>
      </c>
      <c r="N1847" s="8">
        <v>46.44</v>
      </c>
      <c r="O1847" s="9">
        <v>0.05</v>
      </c>
      <c r="P1847" s="8">
        <v>17.88</v>
      </c>
      <c r="Q1847" s="8">
        <v>44.117999999999995</v>
      </c>
      <c r="R1847" s="8">
        <v>17.88</v>
      </c>
      <c r="S1847" s="8">
        <v>26.237999999999996</v>
      </c>
      <c r="T1847" s="10">
        <v>0.59472324221406225</v>
      </c>
      <c r="U1847" s="7"/>
      <c r="V1847" s="10"/>
      <c r="W1847" s="11"/>
      <c r="X1847" s="10"/>
    </row>
    <row r="1848" spans="1:24" ht="15.6">
      <c r="A1848" s="4">
        <v>2845</v>
      </c>
      <c r="B1848" s="5">
        <v>46272</v>
      </c>
      <c r="C1848" s="1">
        <f t="shared" si="56"/>
        <v>2026</v>
      </c>
      <c r="D1848" s="1" t="str">
        <f>"Q" &amp;ROUNDUP(MONTH(SalesDataTable[[#This Row],[Order Date]])/3,0)</f>
        <v>Q3</v>
      </c>
      <c r="E1848" s="1">
        <f t="shared" si="57"/>
        <v>9</v>
      </c>
      <c r="F1848" s="1" t="str">
        <f>TEXT(SalesDataTable[[#This Row],[Order Date]],"MMM")</f>
        <v>Sep</v>
      </c>
      <c r="G1848" s="6" t="s">
        <v>17</v>
      </c>
      <c r="H1848" s="6" t="s">
        <v>18</v>
      </c>
      <c r="I1848" s="6" t="s">
        <v>25</v>
      </c>
      <c r="J1848" s="6" t="s">
        <v>33</v>
      </c>
      <c r="K1848" s="6" t="s">
        <v>31</v>
      </c>
      <c r="L1848" s="6" t="s">
        <v>61</v>
      </c>
      <c r="M1848" s="11">
        <v>4</v>
      </c>
      <c r="N1848" s="8">
        <v>133.26</v>
      </c>
      <c r="O1848" s="9">
        <v>0.1</v>
      </c>
      <c r="P1848" s="8">
        <v>68.77</v>
      </c>
      <c r="Q1848" s="8">
        <v>479.73599999999999</v>
      </c>
      <c r="R1848" s="8">
        <v>275.08</v>
      </c>
      <c r="S1848" s="8">
        <v>204.65600000000001</v>
      </c>
      <c r="T1848" s="10">
        <v>0.42660129738022579</v>
      </c>
      <c r="U1848" s="7"/>
      <c r="V1848" s="10"/>
      <c r="W1848" s="11"/>
      <c r="X1848" s="10"/>
    </row>
    <row r="1849" spans="1:24" ht="15.6">
      <c r="A1849" s="4">
        <v>3679</v>
      </c>
      <c r="B1849" s="5">
        <v>46272</v>
      </c>
      <c r="C1849" s="1">
        <f t="shared" si="56"/>
        <v>2026</v>
      </c>
      <c r="D1849" s="1" t="str">
        <f>"Q" &amp;ROUNDUP(MONTH(SalesDataTable[[#This Row],[Order Date]])/3,0)</f>
        <v>Q3</v>
      </c>
      <c r="E1849" s="1">
        <f t="shared" si="57"/>
        <v>9</v>
      </c>
      <c r="F1849" s="1" t="str">
        <f>TEXT(SalesDataTable[[#This Row],[Order Date]],"MMM")</f>
        <v>Sep</v>
      </c>
      <c r="G1849" s="6" t="s">
        <v>23</v>
      </c>
      <c r="H1849" s="6" t="s">
        <v>60</v>
      </c>
      <c r="I1849" s="6" t="s">
        <v>45</v>
      </c>
      <c r="J1849" s="6" t="s">
        <v>30</v>
      </c>
      <c r="K1849" s="6" t="s">
        <v>26</v>
      </c>
      <c r="L1849" s="6" t="s">
        <v>34</v>
      </c>
      <c r="M1849" s="11">
        <v>1</v>
      </c>
      <c r="N1849" s="8">
        <v>147.36000000000001</v>
      </c>
      <c r="O1849" s="9">
        <v>0</v>
      </c>
      <c r="P1849" s="8">
        <v>81.599999999999994</v>
      </c>
      <c r="Q1849" s="8">
        <v>147.36000000000001</v>
      </c>
      <c r="R1849" s="8">
        <v>81.599999999999994</v>
      </c>
      <c r="S1849" s="8">
        <v>65.760000000000019</v>
      </c>
      <c r="T1849" s="10">
        <v>0.44625407166123787</v>
      </c>
      <c r="U1849" s="7"/>
      <c r="V1849" s="10"/>
      <c r="W1849" s="11"/>
      <c r="X1849" s="10"/>
    </row>
    <row r="1850" spans="1:24" ht="15.6">
      <c r="A1850" s="4">
        <v>3828</v>
      </c>
      <c r="B1850" s="5">
        <v>46272</v>
      </c>
      <c r="C1850" s="1">
        <f t="shared" si="56"/>
        <v>2026</v>
      </c>
      <c r="D1850" s="1" t="str">
        <f>"Q" &amp;ROUNDUP(MONTH(SalesDataTable[[#This Row],[Order Date]])/3,0)</f>
        <v>Q3</v>
      </c>
      <c r="E1850" s="1">
        <f t="shared" si="57"/>
        <v>9</v>
      </c>
      <c r="F1850" s="1" t="str">
        <f>TEXT(SalesDataTable[[#This Row],[Order Date]],"MMM")</f>
        <v>Sep</v>
      </c>
      <c r="G1850" s="6" t="s">
        <v>17</v>
      </c>
      <c r="H1850" s="6" t="s">
        <v>18</v>
      </c>
      <c r="I1850" s="6" t="s">
        <v>19</v>
      </c>
      <c r="J1850" s="6" t="s">
        <v>30</v>
      </c>
      <c r="K1850" s="6" t="s">
        <v>31</v>
      </c>
      <c r="L1850" s="6" t="s">
        <v>65</v>
      </c>
      <c r="M1850" s="11">
        <v>2</v>
      </c>
      <c r="N1850" s="8">
        <v>166.13</v>
      </c>
      <c r="O1850" s="9">
        <v>0.15</v>
      </c>
      <c r="P1850" s="8">
        <v>86.71</v>
      </c>
      <c r="Q1850" s="8">
        <v>282.42099999999999</v>
      </c>
      <c r="R1850" s="8">
        <v>173.42</v>
      </c>
      <c r="S1850" s="8">
        <v>109.001</v>
      </c>
      <c r="T1850" s="10">
        <v>0.38595217777714835</v>
      </c>
      <c r="U1850" s="7"/>
      <c r="V1850" s="10"/>
      <c r="W1850" s="11"/>
      <c r="X1850" s="10"/>
    </row>
    <row r="1851" spans="1:24" ht="15.6">
      <c r="A1851" s="4">
        <v>4226</v>
      </c>
      <c r="B1851" s="5">
        <v>46272</v>
      </c>
      <c r="C1851" s="1">
        <f t="shared" si="56"/>
        <v>2026</v>
      </c>
      <c r="D1851" s="1" t="str">
        <f>"Q" &amp;ROUNDUP(MONTH(SalesDataTable[[#This Row],[Order Date]])/3,0)</f>
        <v>Q3</v>
      </c>
      <c r="E1851" s="1">
        <f t="shared" si="57"/>
        <v>9</v>
      </c>
      <c r="F1851" s="1" t="str">
        <f>TEXT(SalesDataTable[[#This Row],[Order Date]],"MMM")</f>
        <v>Sep</v>
      </c>
      <c r="G1851" s="6" t="s">
        <v>28</v>
      </c>
      <c r="H1851" s="6" t="s">
        <v>35</v>
      </c>
      <c r="I1851" s="6" t="s">
        <v>19</v>
      </c>
      <c r="J1851" s="6" t="s">
        <v>30</v>
      </c>
      <c r="K1851" s="6" t="s">
        <v>51</v>
      </c>
      <c r="L1851" s="6" t="s">
        <v>62</v>
      </c>
      <c r="M1851" s="11">
        <v>1</v>
      </c>
      <c r="N1851" s="8">
        <v>51.74</v>
      </c>
      <c r="O1851" s="9">
        <v>0</v>
      </c>
      <c r="P1851" s="8">
        <v>22.45</v>
      </c>
      <c r="Q1851" s="8">
        <v>51.74</v>
      </c>
      <c r="R1851" s="8">
        <v>22.45</v>
      </c>
      <c r="S1851" s="8">
        <v>29.290000000000003</v>
      </c>
      <c r="T1851" s="10">
        <v>0.56609972941631237</v>
      </c>
      <c r="U1851" s="7"/>
      <c r="V1851" s="10"/>
      <c r="W1851" s="11"/>
      <c r="X1851" s="10"/>
    </row>
    <row r="1852" spans="1:24" ht="15.6">
      <c r="A1852" s="4">
        <v>58</v>
      </c>
      <c r="B1852" s="5">
        <v>46273</v>
      </c>
      <c r="C1852" s="1">
        <f t="shared" si="56"/>
        <v>2026</v>
      </c>
      <c r="D1852" s="1" t="str">
        <f>"Q" &amp;ROUNDUP(MONTH(SalesDataTable[[#This Row],[Order Date]])/3,0)</f>
        <v>Q3</v>
      </c>
      <c r="E1852" s="1">
        <f t="shared" si="57"/>
        <v>9</v>
      </c>
      <c r="F1852" s="1" t="str">
        <f>TEXT(SalesDataTable[[#This Row],[Order Date]],"MMM")</f>
        <v>Sep</v>
      </c>
      <c r="G1852" s="6" t="s">
        <v>17</v>
      </c>
      <c r="H1852" s="6" t="s">
        <v>18</v>
      </c>
      <c r="I1852" s="6" t="s">
        <v>36</v>
      </c>
      <c r="J1852" s="6" t="s">
        <v>20</v>
      </c>
      <c r="K1852" s="6" t="s">
        <v>26</v>
      </c>
      <c r="L1852" s="6" t="s">
        <v>63</v>
      </c>
      <c r="M1852" s="11">
        <v>1</v>
      </c>
      <c r="N1852" s="8">
        <v>71.7</v>
      </c>
      <c r="O1852" s="9">
        <v>0</v>
      </c>
      <c r="P1852" s="8">
        <v>32</v>
      </c>
      <c r="Q1852" s="8">
        <v>71.7</v>
      </c>
      <c r="R1852" s="8">
        <v>32</v>
      </c>
      <c r="S1852" s="8">
        <v>39.700000000000003</v>
      </c>
      <c r="T1852" s="10">
        <v>0.55369595536959559</v>
      </c>
      <c r="U1852" s="7"/>
      <c r="V1852" s="10"/>
      <c r="W1852" s="11"/>
      <c r="X1852" s="10"/>
    </row>
    <row r="1853" spans="1:24" ht="15.6">
      <c r="A1853" s="4">
        <v>1224</v>
      </c>
      <c r="B1853" s="5">
        <v>46273</v>
      </c>
      <c r="C1853" s="1">
        <f t="shared" si="56"/>
        <v>2026</v>
      </c>
      <c r="D1853" s="1" t="str">
        <f>"Q" &amp;ROUNDUP(MONTH(SalesDataTable[[#This Row],[Order Date]])/3,0)</f>
        <v>Q3</v>
      </c>
      <c r="E1853" s="1">
        <f t="shared" si="57"/>
        <v>9</v>
      </c>
      <c r="F1853" s="1" t="str">
        <f>TEXT(SalesDataTable[[#This Row],[Order Date]],"MMM")</f>
        <v>Sep</v>
      </c>
      <c r="G1853" s="6" t="s">
        <v>28</v>
      </c>
      <c r="H1853" s="6" t="s">
        <v>29</v>
      </c>
      <c r="I1853" s="6" t="s">
        <v>19</v>
      </c>
      <c r="J1853" s="6" t="s">
        <v>20</v>
      </c>
      <c r="K1853" s="6" t="s">
        <v>21</v>
      </c>
      <c r="L1853" s="6" t="s">
        <v>43</v>
      </c>
      <c r="M1853" s="11">
        <v>2</v>
      </c>
      <c r="N1853" s="8">
        <v>39.409999999999997</v>
      </c>
      <c r="O1853" s="9">
        <v>0.05</v>
      </c>
      <c r="P1853" s="8">
        <v>17.12</v>
      </c>
      <c r="Q1853" s="8">
        <v>74.878999999999991</v>
      </c>
      <c r="R1853" s="8">
        <v>34.24</v>
      </c>
      <c r="S1853" s="8">
        <v>40.638999999999989</v>
      </c>
      <c r="T1853" s="10">
        <v>0.54272893601677363</v>
      </c>
      <c r="U1853" s="7"/>
      <c r="V1853" s="10"/>
      <c r="W1853" s="11"/>
      <c r="X1853" s="10"/>
    </row>
    <row r="1854" spans="1:24" ht="15.6">
      <c r="A1854" s="4">
        <v>4345</v>
      </c>
      <c r="B1854" s="5">
        <v>46273</v>
      </c>
      <c r="C1854" s="1">
        <f t="shared" si="56"/>
        <v>2026</v>
      </c>
      <c r="D1854" s="1" t="str">
        <f>"Q" &amp;ROUNDUP(MONTH(SalesDataTable[[#This Row],[Order Date]])/3,0)</f>
        <v>Q3</v>
      </c>
      <c r="E1854" s="1">
        <f t="shared" si="57"/>
        <v>9</v>
      </c>
      <c r="F1854" s="1" t="str">
        <f>TEXT(SalesDataTable[[#This Row],[Order Date]],"MMM")</f>
        <v>Sep</v>
      </c>
      <c r="G1854" s="6" t="s">
        <v>17</v>
      </c>
      <c r="H1854" s="6" t="s">
        <v>53</v>
      </c>
      <c r="I1854" s="6" t="s">
        <v>19</v>
      </c>
      <c r="J1854" s="6" t="s">
        <v>30</v>
      </c>
      <c r="K1854" s="6" t="s">
        <v>40</v>
      </c>
      <c r="L1854" s="6" t="s">
        <v>41</v>
      </c>
      <c r="M1854" s="11">
        <v>2</v>
      </c>
      <c r="N1854" s="8">
        <v>345.33</v>
      </c>
      <c r="O1854" s="9">
        <v>0</v>
      </c>
      <c r="P1854" s="8">
        <v>198.22</v>
      </c>
      <c r="Q1854" s="8">
        <v>690.66</v>
      </c>
      <c r="R1854" s="8">
        <v>396.44</v>
      </c>
      <c r="S1854" s="8">
        <v>294.21999999999997</v>
      </c>
      <c r="T1854" s="10">
        <v>0.42599832044710856</v>
      </c>
      <c r="U1854" s="7"/>
      <c r="V1854" s="10"/>
      <c r="W1854" s="11"/>
      <c r="X1854" s="10"/>
    </row>
    <row r="1855" spans="1:24" ht="15.6">
      <c r="A1855" s="4">
        <v>1069</v>
      </c>
      <c r="B1855" s="5">
        <v>46274</v>
      </c>
      <c r="C1855" s="1">
        <f t="shared" si="56"/>
        <v>2026</v>
      </c>
      <c r="D1855" s="1" t="str">
        <f>"Q" &amp;ROUNDUP(MONTH(SalesDataTable[[#This Row],[Order Date]])/3,0)</f>
        <v>Q3</v>
      </c>
      <c r="E1855" s="1">
        <f t="shared" si="57"/>
        <v>9</v>
      </c>
      <c r="F1855" s="1" t="str">
        <f>TEXT(SalesDataTable[[#This Row],[Order Date]],"MMM")</f>
        <v>Sep</v>
      </c>
      <c r="G1855" s="6" t="s">
        <v>37</v>
      </c>
      <c r="H1855" s="6" t="s">
        <v>64</v>
      </c>
      <c r="I1855" s="6" t="s">
        <v>19</v>
      </c>
      <c r="J1855" s="6" t="s">
        <v>20</v>
      </c>
      <c r="K1855" s="6" t="s">
        <v>26</v>
      </c>
      <c r="L1855" s="6" t="s">
        <v>34</v>
      </c>
      <c r="M1855" s="11">
        <v>1</v>
      </c>
      <c r="N1855" s="8">
        <v>145.33000000000001</v>
      </c>
      <c r="O1855" s="9">
        <v>0.1</v>
      </c>
      <c r="P1855" s="8">
        <v>80.97</v>
      </c>
      <c r="Q1855" s="8">
        <v>130.79700000000003</v>
      </c>
      <c r="R1855" s="8">
        <v>80.97</v>
      </c>
      <c r="S1855" s="8">
        <v>49.827000000000027</v>
      </c>
      <c r="T1855" s="10">
        <v>0.3809491043372556</v>
      </c>
      <c r="U1855" s="7"/>
      <c r="V1855" s="10"/>
      <c r="W1855" s="11"/>
      <c r="X1855" s="10"/>
    </row>
    <row r="1856" spans="1:24" ht="15.6">
      <c r="A1856" s="4">
        <v>1489</v>
      </c>
      <c r="B1856" s="5">
        <v>46274</v>
      </c>
      <c r="C1856" s="1">
        <f t="shared" si="56"/>
        <v>2026</v>
      </c>
      <c r="D1856" s="1" t="str">
        <f>"Q" &amp;ROUNDUP(MONTH(SalesDataTable[[#This Row],[Order Date]])/3,0)</f>
        <v>Q3</v>
      </c>
      <c r="E1856" s="1">
        <f t="shared" si="57"/>
        <v>9</v>
      </c>
      <c r="F1856" s="1" t="str">
        <f>TEXT(SalesDataTable[[#This Row],[Order Date]],"MMM")</f>
        <v>Sep</v>
      </c>
      <c r="G1856" s="6" t="s">
        <v>17</v>
      </c>
      <c r="H1856" s="6" t="s">
        <v>18</v>
      </c>
      <c r="I1856" s="6" t="s">
        <v>19</v>
      </c>
      <c r="J1856" s="6" t="s">
        <v>20</v>
      </c>
      <c r="K1856" s="6" t="s">
        <v>21</v>
      </c>
      <c r="L1856" s="6" t="s">
        <v>39</v>
      </c>
      <c r="M1856" s="11">
        <v>3</v>
      </c>
      <c r="N1856" s="8">
        <v>50.03</v>
      </c>
      <c r="O1856" s="9">
        <v>0.1</v>
      </c>
      <c r="P1856" s="8">
        <v>22.89</v>
      </c>
      <c r="Q1856" s="8">
        <v>135.08100000000002</v>
      </c>
      <c r="R1856" s="8">
        <v>68.67</v>
      </c>
      <c r="S1856" s="8">
        <v>66.411000000000016</v>
      </c>
      <c r="T1856" s="10">
        <v>0.49163835032313952</v>
      </c>
      <c r="U1856" s="7"/>
      <c r="V1856" s="10"/>
      <c r="W1856" s="11"/>
      <c r="X1856" s="10"/>
    </row>
    <row r="1857" spans="1:24" ht="15.6">
      <c r="A1857" s="4">
        <v>2045</v>
      </c>
      <c r="B1857" s="5">
        <v>46274</v>
      </c>
      <c r="C1857" s="1">
        <f t="shared" si="56"/>
        <v>2026</v>
      </c>
      <c r="D1857" s="1" t="str">
        <f>"Q" &amp;ROUNDUP(MONTH(SalesDataTable[[#This Row],[Order Date]])/3,0)</f>
        <v>Q3</v>
      </c>
      <c r="E1857" s="1">
        <f t="shared" si="57"/>
        <v>9</v>
      </c>
      <c r="F1857" s="1" t="str">
        <f>TEXT(SalesDataTable[[#This Row],[Order Date]],"MMM")</f>
        <v>Sep</v>
      </c>
      <c r="G1857" s="6" t="s">
        <v>23</v>
      </c>
      <c r="H1857" s="6" t="s">
        <v>24</v>
      </c>
      <c r="I1857" s="6" t="s">
        <v>45</v>
      </c>
      <c r="J1857" s="6" t="s">
        <v>20</v>
      </c>
      <c r="K1857" s="6" t="s">
        <v>31</v>
      </c>
      <c r="L1857" s="6" t="s">
        <v>32</v>
      </c>
      <c r="M1857" s="11">
        <v>1</v>
      </c>
      <c r="N1857" s="8">
        <v>35.68</v>
      </c>
      <c r="O1857" s="9">
        <v>0.05</v>
      </c>
      <c r="P1857" s="8">
        <v>13.37</v>
      </c>
      <c r="Q1857" s="8">
        <v>33.896000000000001</v>
      </c>
      <c r="R1857" s="8">
        <v>13.37</v>
      </c>
      <c r="S1857" s="8">
        <v>20.526000000000003</v>
      </c>
      <c r="T1857" s="10">
        <v>0.60555817795610112</v>
      </c>
      <c r="U1857" s="7"/>
      <c r="V1857" s="10"/>
      <c r="W1857" s="11"/>
      <c r="X1857" s="10"/>
    </row>
    <row r="1858" spans="1:24" ht="15.6">
      <c r="A1858" s="4">
        <v>2610</v>
      </c>
      <c r="B1858" s="5">
        <v>46274</v>
      </c>
      <c r="C1858" s="1">
        <f t="shared" si="56"/>
        <v>2026</v>
      </c>
      <c r="D1858" s="1" t="str">
        <f>"Q" &amp;ROUNDUP(MONTH(SalesDataTable[[#This Row],[Order Date]])/3,0)</f>
        <v>Q3</v>
      </c>
      <c r="E1858" s="1">
        <f t="shared" si="57"/>
        <v>9</v>
      </c>
      <c r="F1858" s="1" t="str">
        <f>TEXT(SalesDataTable[[#This Row],[Order Date]],"MMM")</f>
        <v>Sep</v>
      </c>
      <c r="G1858" s="6" t="s">
        <v>37</v>
      </c>
      <c r="H1858" s="6" t="s">
        <v>50</v>
      </c>
      <c r="I1858" s="6" t="s">
        <v>19</v>
      </c>
      <c r="J1858" s="6" t="s">
        <v>20</v>
      </c>
      <c r="K1858" s="6" t="s">
        <v>40</v>
      </c>
      <c r="L1858" s="6" t="s">
        <v>41</v>
      </c>
      <c r="M1858" s="11">
        <v>1</v>
      </c>
      <c r="N1858" s="8">
        <v>341.87</v>
      </c>
      <c r="O1858" s="9">
        <v>0.1</v>
      </c>
      <c r="P1858" s="8">
        <v>190.66</v>
      </c>
      <c r="Q1858" s="8">
        <v>307.68299999999999</v>
      </c>
      <c r="R1858" s="8">
        <v>190.66</v>
      </c>
      <c r="S1858" s="8">
        <v>117.023</v>
      </c>
      <c r="T1858" s="10">
        <v>0.38033625517171893</v>
      </c>
      <c r="U1858" s="7"/>
      <c r="V1858" s="10"/>
      <c r="W1858" s="11"/>
      <c r="X1858" s="10"/>
    </row>
    <row r="1859" spans="1:24" ht="15.6">
      <c r="A1859" s="4">
        <v>4210</v>
      </c>
      <c r="B1859" s="5">
        <v>46274</v>
      </c>
      <c r="C1859" s="1">
        <f t="shared" ref="C1859:C1922" si="58">YEAR(B1859)</f>
        <v>2026</v>
      </c>
      <c r="D1859" s="1" t="str">
        <f>"Q" &amp;ROUNDUP(MONTH(SalesDataTable[[#This Row],[Order Date]])/3,0)</f>
        <v>Q3</v>
      </c>
      <c r="E1859" s="1">
        <f t="shared" ref="E1859:E1922" si="59">MONTH(B1859)</f>
        <v>9</v>
      </c>
      <c r="F1859" s="1" t="str">
        <f>TEXT(SalesDataTable[[#This Row],[Order Date]],"MMM")</f>
        <v>Sep</v>
      </c>
      <c r="G1859" s="6" t="s">
        <v>23</v>
      </c>
      <c r="H1859" s="6" t="s">
        <v>44</v>
      </c>
      <c r="I1859" s="6" t="s">
        <v>19</v>
      </c>
      <c r="J1859" s="6" t="s">
        <v>20</v>
      </c>
      <c r="K1859" s="6" t="s">
        <v>31</v>
      </c>
      <c r="L1859" s="6" t="s">
        <v>65</v>
      </c>
      <c r="M1859" s="11">
        <v>1</v>
      </c>
      <c r="N1859" s="8">
        <v>164.6</v>
      </c>
      <c r="O1859" s="9">
        <v>0</v>
      </c>
      <c r="P1859" s="8">
        <v>87.21</v>
      </c>
      <c r="Q1859" s="8">
        <v>164.6</v>
      </c>
      <c r="R1859" s="8">
        <v>87.21</v>
      </c>
      <c r="S1859" s="8">
        <v>77.39</v>
      </c>
      <c r="T1859" s="10">
        <v>0.47017010935601461</v>
      </c>
      <c r="U1859" s="7"/>
      <c r="V1859" s="10"/>
      <c r="W1859" s="11"/>
      <c r="X1859" s="10"/>
    </row>
    <row r="1860" spans="1:24" ht="15.6">
      <c r="A1860" s="4">
        <v>4584</v>
      </c>
      <c r="B1860" s="5">
        <v>46274</v>
      </c>
      <c r="C1860" s="1">
        <f t="shared" si="58"/>
        <v>2026</v>
      </c>
      <c r="D1860" s="1" t="str">
        <f>"Q" &amp;ROUNDUP(MONTH(SalesDataTable[[#This Row],[Order Date]])/3,0)</f>
        <v>Q3</v>
      </c>
      <c r="E1860" s="1">
        <f t="shared" si="59"/>
        <v>9</v>
      </c>
      <c r="F1860" s="1" t="str">
        <f>TEXT(SalesDataTable[[#This Row],[Order Date]],"MMM")</f>
        <v>Sep</v>
      </c>
      <c r="G1860" s="6" t="s">
        <v>37</v>
      </c>
      <c r="H1860" s="6" t="s">
        <v>50</v>
      </c>
      <c r="I1860" s="6" t="s">
        <v>19</v>
      </c>
      <c r="J1860" s="6" t="s">
        <v>20</v>
      </c>
      <c r="K1860" s="6" t="s">
        <v>51</v>
      </c>
      <c r="L1860" s="6" t="s">
        <v>52</v>
      </c>
      <c r="M1860" s="11">
        <v>2</v>
      </c>
      <c r="N1860" s="8">
        <v>41.24</v>
      </c>
      <c r="O1860" s="9">
        <v>0</v>
      </c>
      <c r="P1860" s="8">
        <v>14.46</v>
      </c>
      <c r="Q1860" s="8">
        <v>82.48</v>
      </c>
      <c r="R1860" s="8">
        <v>28.92</v>
      </c>
      <c r="S1860" s="8">
        <v>53.56</v>
      </c>
      <c r="T1860" s="10">
        <v>0.64936954413191073</v>
      </c>
      <c r="U1860" s="7"/>
      <c r="V1860" s="10"/>
      <c r="W1860" s="11"/>
      <c r="X1860" s="10"/>
    </row>
    <row r="1861" spans="1:24" ht="15.6">
      <c r="A1861" s="4">
        <v>44</v>
      </c>
      <c r="B1861" s="5">
        <v>46275</v>
      </c>
      <c r="C1861" s="1">
        <f t="shared" si="58"/>
        <v>2026</v>
      </c>
      <c r="D1861" s="1" t="str">
        <f>"Q" &amp;ROUNDUP(MONTH(SalesDataTable[[#This Row],[Order Date]])/3,0)</f>
        <v>Q3</v>
      </c>
      <c r="E1861" s="1">
        <f t="shared" si="59"/>
        <v>9</v>
      </c>
      <c r="F1861" s="1" t="str">
        <f>TEXT(SalesDataTable[[#This Row],[Order Date]],"MMM")</f>
        <v>Sep</v>
      </c>
      <c r="G1861" s="6" t="s">
        <v>28</v>
      </c>
      <c r="H1861" s="6" t="s">
        <v>56</v>
      </c>
      <c r="I1861" s="6" t="s">
        <v>36</v>
      </c>
      <c r="J1861" s="6" t="s">
        <v>30</v>
      </c>
      <c r="K1861" s="6" t="s">
        <v>21</v>
      </c>
      <c r="L1861" s="6" t="s">
        <v>43</v>
      </c>
      <c r="M1861" s="11">
        <v>1</v>
      </c>
      <c r="N1861" s="8">
        <v>40.1</v>
      </c>
      <c r="O1861" s="9">
        <v>0</v>
      </c>
      <c r="P1861" s="8">
        <v>16.920000000000002</v>
      </c>
      <c r="Q1861" s="8">
        <v>40.1</v>
      </c>
      <c r="R1861" s="8">
        <v>16.920000000000002</v>
      </c>
      <c r="S1861" s="8">
        <v>23.18</v>
      </c>
      <c r="T1861" s="10">
        <v>0.57805486284289276</v>
      </c>
      <c r="U1861" s="7"/>
      <c r="V1861" s="10"/>
      <c r="W1861" s="11"/>
      <c r="X1861" s="10"/>
    </row>
    <row r="1862" spans="1:24" ht="15.6">
      <c r="A1862" s="4">
        <v>97</v>
      </c>
      <c r="B1862" s="5">
        <v>46275</v>
      </c>
      <c r="C1862" s="1">
        <f t="shared" si="58"/>
        <v>2026</v>
      </c>
      <c r="D1862" s="1" t="str">
        <f>"Q" &amp;ROUNDUP(MONTH(SalesDataTable[[#This Row],[Order Date]])/3,0)</f>
        <v>Q3</v>
      </c>
      <c r="E1862" s="1">
        <f t="shared" si="59"/>
        <v>9</v>
      </c>
      <c r="F1862" s="1" t="str">
        <f>TEXT(SalesDataTable[[#This Row],[Order Date]],"MMM")</f>
        <v>Sep</v>
      </c>
      <c r="G1862" s="6" t="s">
        <v>23</v>
      </c>
      <c r="H1862" s="6" t="s">
        <v>44</v>
      </c>
      <c r="I1862" s="6" t="s">
        <v>19</v>
      </c>
      <c r="J1862" s="6" t="s">
        <v>30</v>
      </c>
      <c r="K1862" s="6" t="s">
        <v>40</v>
      </c>
      <c r="L1862" s="6" t="s">
        <v>57</v>
      </c>
      <c r="M1862" s="11">
        <v>2</v>
      </c>
      <c r="N1862" s="8">
        <v>80.239999999999995</v>
      </c>
      <c r="O1862" s="9">
        <v>0</v>
      </c>
      <c r="P1862" s="8">
        <v>40.5</v>
      </c>
      <c r="Q1862" s="8">
        <v>160.47999999999999</v>
      </c>
      <c r="R1862" s="8">
        <v>81</v>
      </c>
      <c r="S1862" s="8">
        <v>79.47999999999999</v>
      </c>
      <c r="T1862" s="10">
        <v>0.49526420737786636</v>
      </c>
      <c r="U1862" s="7"/>
      <c r="V1862" s="10"/>
      <c r="W1862" s="11"/>
      <c r="X1862" s="10"/>
    </row>
    <row r="1863" spans="1:24" ht="15.6">
      <c r="A1863" s="4">
        <v>1015</v>
      </c>
      <c r="B1863" s="5">
        <v>46275</v>
      </c>
      <c r="C1863" s="1">
        <f t="shared" si="58"/>
        <v>2026</v>
      </c>
      <c r="D1863" s="1" t="str">
        <f>"Q" &amp;ROUNDUP(MONTH(SalesDataTable[[#This Row],[Order Date]])/3,0)</f>
        <v>Q3</v>
      </c>
      <c r="E1863" s="1">
        <f t="shared" si="59"/>
        <v>9</v>
      </c>
      <c r="F1863" s="1" t="str">
        <f>TEXT(SalesDataTable[[#This Row],[Order Date]],"MMM")</f>
        <v>Sep</v>
      </c>
      <c r="G1863" s="6" t="s">
        <v>28</v>
      </c>
      <c r="H1863" s="6" t="s">
        <v>35</v>
      </c>
      <c r="I1863" s="6" t="s">
        <v>19</v>
      </c>
      <c r="J1863" s="6" t="s">
        <v>30</v>
      </c>
      <c r="K1863" s="6" t="s">
        <v>26</v>
      </c>
      <c r="L1863" s="6" t="s">
        <v>54</v>
      </c>
      <c r="M1863" s="11">
        <v>4</v>
      </c>
      <c r="N1863" s="8">
        <v>151.01</v>
      </c>
      <c r="O1863" s="9">
        <v>0</v>
      </c>
      <c r="P1863" s="8">
        <v>80.569999999999993</v>
      </c>
      <c r="Q1863" s="8">
        <v>604.04</v>
      </c>
      <c r="R1863" s="8">
        <v>322.27999999999997</v>
      </c>
      <c r="S1863" s="8">
        <v>281.76</v>
      </c>
      <c r="T1863" s="10">
        <v>0.46645917488908023</v>
      </c>
      <c r="U1863" s="7"/>
      <c r="V1863" s="10"/>
      <c r="W1863" s="11"/>
      <c r="X1863" s="10"/>
    </row>
    <row r="1864" spans="1:24" ht="15.6">
      <c r="A1864" s="4">
        <v>1128</v>
      </c>
      <c r="B1864" s="5">
        <v>46275</v>
      </c>
      <c r="C1864" s="1">
        <f t="shared" si="58"/>
        <v>2026</v>
      </c>
      <c r="D1864" s="1" t="str">
        <f>"Q" &amp;ROUNDUP(MONTH(SalesDataTable[[#This Row],[Order Date]])/3,0)</f>
        <v>Q3</v>
      </c>
      <c r="E1864" s="1">
        <f t="shared" si="59"/>
        <v>9</v>
      </c>
      <c r="F1864" s="1" t="str">
        <f>TEXT(SalesDataTable[[#This Row],[Order Date]],"MMM")</f>
        <v>Sep</v>
      </c>
      <c r="G1864" s="6" t="s">
        <v>17</v>
      </c>
      <c r="H1864" s="6" t="s">
        <v>67</v>
      </c>
      <c r="I1864" s="6" t="s">
        <v>45</v>
      </c>
      <c r="J1864" s="6" t="s">
        <v>20</v>
      </c>
      <c r="K1864" s="6" t="s">
        <v>21</v>
      </c>
      <c r="L1864" s="6" t="s">
        <v>39</v>
      </c>
      <c r="M1864" s="11">
        <v>1</v>
      </c>
      <c r="N1864" s="8">
        <v>51.32</v>
      </c>
      <c r="O1864" s="9">
        <v>0.1</v>
      </c>
      <c r="P1864" s="8">
        <v>22.67</v>
      </c>
      <c r="Q1864" s="8">
        <v>46.188000000000002</v>
      </c>
      <c r="R1864" s="8">
        <v>22.67</v>
      </c>
      <c r="S1864" s="8">
        <v>23.518000000000001</v>
      </c>
      <c r="T1864" s="10">
        <v>0.50917987356023209</v>
      </c>
      <c r="U1864" s="7"/>
      <c r="V1864" s="10"/>
      <c r="W1864" s="11"/>
      <c r="X1864" s="10"/>
    </row>
    <row r="1865" spans="1:24" ht="15.6">
      <c r="A1865" s="4">
        <v>3548</v>
      </c>
      <c r="B1865" s="5">
        <v>46275</v>
      </c>
      <c r="C1865" s="1">
        <f t="shared" si="58"/>
        <v>2026</v>
      </c>
      <c r="D1865" s="1" t="str">
        <f>"Q" &amp;ROUNDUP(MONTH(SalesDataTable[[#This Row],[Order Date]])/3,0)</f>
        <v>Q3</v>
      </c>
      <c r="E1865" s="1">
        <f t="shared" si="59"/>
        <v>9</v>
      </c>
      <c r="F1865" s="1" t="str">
        <f>TEXT(SalesDataTable[[#This Row],[Order Date]],"MMM")</f>
        <v>Sep</v>
      </c>
      <c r="G1865" s="6" t="s">
        <v>37</v>
      </c>
      <c r="H1865" s="6" t="s">
        <v>48</v>
      </c>
      <c r="I1865" s="6" t="s">
        <v>36</v>
      </c>
      <c r="J1865" s="6" t="s">
        <v>20</v>
      </c>
      <c r="K1865" s="6" t="s">
        <v>26</v>
      </c>
      <c r="L1865" s="6" t="s">
        <v>63</v>
      </c>
      <c r="M1865" s="11">
        <v>2</v>
      </c>
      <c r="N1865" s="8">
        <v>72.61</v>
      </c>
      <c r="O1865" s="9">
        <v>0</v>
      </c>
      <c r="P1865" s="8">
        <v>32.68</v>
      </c>
      <c r="Q1865" s="8">
        <v>145.22</v>
      </c>
      <c r="R1865" s="8">
        <v>65.36</v>
      </c>
      <c r="S1865" s="8">
        <v>79.86</v>
      </c>
      <c r="T1865" s="10">
        <v>0.54992425285773305</v>
      </c>
      <c r="U1865" s="7"/>
      <c r="V1865" s="10"/>
      <c r="W1865" s="11"/>
      <c r="X1865" s="10"/>
    </row>
    <row r="1866" spans="1:24" ht="15.6">
      <c r="A1866" s="4">
        <v>242</v>
      </c>
      <c r="B1866" s="5">
        <v>46276</v>
      </c>
      <c r="C1866" s="1">
        <f t="shared" si="58"/>
        <v>2026</v>
      </c>
      <c r="D1866" s="1" t="str">
        <f>"Q" &amp;ROUNDUP(MONTH(SalesDataTable[[#This Row],[Order Date]])/3,0)</f>
        <v>Q3</v>
      </c>
      <c r="E1866" s="1">
        <f t="shared" si="59"/>
        <v>9</v>
      </c>
      <c r="F1866" s="1" t="str">
        <f>TEXT(SalesDataTable[[#This Row],[Order Date]],"MMM")</f>
        <v>Sep</v>
      </c>
      <c r="G1866" s="6" t="s">
        <v>37</v>
      </c>
      <c r="H1866" s="6" t="s">
        <v>64</v>
      </c>
      <c r="I1866" s="6" t="s">
        <v>45</v>
      </c>
      <c r="J1866" s="6" t="s">
        <v>33</v>
      </c>
      <c r="K1866" s="6" t="s">
        <v>51</v>
      </c>
      <c r="L1866" s="6" t="s">
        <v>52</v>
      </c>
      <c r="M1866" s="11">
        <v>5</v>
      </c>
      <c r="N1866" s="8">
        <v>40.94</v>
      </c>
      <c r="O1866" s="9">
        <v>0</v>
      </c>
      <c r="P1866" s="8">
        <v>14.78</v>
      </c>
      <c r="Q1866" s="8">
        <v>204.7</v>
      </c>
      <c r="R1866" s="8">
        <v>73.899999999999991</v>
      </c>
      <c r="S1866" s="8">
        <v>130.80000000000001</v>
      </c>
      <c r="T1866" s="10">
        <v>0.6389838788470934</v>
      </c>
      <c r="U1866" s="7"/>
      <c r="V1866" s="10"/>
      <c r="W1866" s="11"/>
      <c r="X1866" s="10"/>
    </row>
    <row r="1867" spans="1:24" ht="15.6">
      <c r="A1867" s="4">
        <v>784</v>
      </c>
      <c r="B1867" s="5">
        <v>46276</v>
      </c>
      <c r="C1867" s="1">
        <f t="shared" si="58"/>
        <v>2026</v>
      </c>
      <c r="D1867" s="1" t="str">
        <f>"Q" &amp;ROUNDUP(MONTH(SalesDataTable[[#This Row],[Order Date]])/3,0)</f>
        <v>Q3</v>
      </c>
      <c r="E1867" s="1">
        <f t="shared" si="59"/>
        <v>9</v>
      </c>
      <c r="F1867" s="1" t="str">
        <f>TEXT(SalesDataTable[[#This Row],[Order Date]],"MMM")</f>
        <v>Sep</v>
      </c>
      <c r="G1867" s="6" t="s">
        <v>28</v>
      </c>
      <c r="H1867" s="6" t="s">
        <v>69</v>
      </c>
      <c r="I1867" s="6" t="s">
        <v>45</v>
      </c>
      <c r="J1867" s="6" t="s">
        <v>30</v>
      </c>
      <c r="K1867" s="6" t="s">
        <v>21</v>
      </c>
      <c r="L1867" s="6" t="s">
        <v>22</v>
      </c>
      <c r="M1867" s="11">
        <v>4</v>
      </c>
      <c r="N1867" s="8">
        <v>81.69</v>
      </c>
      <c r="O1867" s="9">
        <v>0</v>
      </c>
      <c r="P1867" s="8">
        <v>42.23</v>
      </c>
      <c r="Q1867" s="8">
        <v>326.76</v>
      </c>
      <c r="R1867" s="8">
        <v>168.92</v>
      </c>
      <c r="S1867" s="8">
        <v>157.84</v>
      </c>
      <c r="T1867" s="10">
        <v>0.48304566042355246</v>
      </c>
      <c r="U1867" s="7"/>
      <c r="V1867" s="10"/>
      <c r="W1867" s="11"/>
      <c r="X1867" s="10"/>
    </row>
    <row r="1868" spans="1:24" ht="15.6">
      <c r="A1868" s="4">
        <v>1535</v>
      </c>
      <c r="B1868" s="5">
        <v>46276</v>
      </c>
      <c r="C1868" s="1">
        <f t="shared" si="58"/>
        <v>2026</v>
      </c>
      <c r="D1868" s="1" t="str">
        <f>"Q" &amp;ROUNDUP(MONTH(SalesDataTable[[#This Row],[Order Date]])/3,0)</f>
        <v>Q3</v>
      </c>
      <c r="E1868" s="1">
        <f t="shared" si="59"/>
        <v>9</v>
      </c>
      <c r="F1868" s="1" t="str">
        <f>TEXT(SalesDataTable[[#This Row],[Order Date]],"MMM")</f>
        <v>Sep</v>
      </c>
      <c r="G1868" s="6" t="s">
        <v>17</v>
      </c>
      <c r="H1868" s="6" t="s">
        <v>67</v>
      </c>
      <c r="I1868" s="6" t="s">
        <v>36</v>
      </c>
      <c r="J1868" s="6" t="s">
        <v>30</v>
      </c>
      <c r="K1868" s="6" t="s">
        <v>21</v>
      </c>
      <c r="L1868" s="6" t="s">
        <v>39</v>
      </c>
      <c r="M1868" s="11">
        <v>1</v>
      </c>
      <c r="N1868" s="8">
        <v>51.25</v>
      </c>
      <c r="O1868" s="9">
        <v>0.05</v>
      </c>
      <c r="P1868" s="8">
        <v>21.99</v>
      </c>
      <c r="Q1868" s="8">
        <v>48.6875</v>
      </c>
      <c r="R1868" s="8">
        <v>21.99</v>
      </c>
      <c r="S1868" s="8">
        <v>26.697500000000002</v>
      </c>
      <c r="T1868" s="10">
        <v>0.54834403080872918</v>
      </c>
      <c r="U1868" s="7"/>
      <c r="V1868" s="10"/>
      <c r="W1868" s="11"/>
      <c r="X1868" s="10"/>
    </row>
    <row r="1869" spans="1:24" ht="15.6">
      <c r="A1869" s="4">
        <v>1687</v>
      </c>
      <c r="B1869" s="5">
        <v>46276</v>
      </c>
      <c r="C1869" s="1">
        <f t="shared" si="58"/>
        <v>2026</v>
      </c>
      <c r="D1869" s="1" t="str">
        <f>"Q" &amp;ROUNDUP(MONTH(SalesDataTable[[#This Row],[Order Date]])/3,0)</f>
        <v>Q3</v>
      </c>
      <c r="E1869" s="1">
        <f t="shared" si="59"/>
        <v>9</v>
      </c>
      <c r="F1869" s="1" t="str">
        <f>TEXT(SalesDataTable[[#This Row],[Order Date]],"MMM")</f>
        <v>Sep</v>
      </c>
      <c r="G1869" s="6" t="s">
        <v>28</v>
      </c>
      <c r="H1869" s="6" t="s">
        <v>69</v>
      </c>
      <c r="I1869" s="6" t="s">
        <v>19</v>
      </c>
      <c r="J1869" s="6" t="s">
        <v>20</v>
      </c>
      <c r="K1869" s="6" t="s">
        <v>51</v>
      </c>
      <c r="L1869" s="6" t="s">
        <v>62</v>
      </c>
      <c r="M1869" s="11">
        <v>1</v>
      </c>
      <c r="N1869" s="8">
        <v>50.78</v>
      </c>
      <c r="O1869" s="9">
        <v>0.05</v>
      </c>
      <c r="P1869" s="8">
        <v>22.52</v>
      </c>
      <c r="Q1869" s="8">
        <v>48.241</v>
      </c>
      <c r="R1869" s="8">
        <v>22.52</v>
      </c>
      <c r="S1869" s="8">
        <v>25.721</v>
      </c>
      <c r="T1869" s="10">
        <v>0.5331771729441761</v>
      </c>
      <c r="U1869" s="7"/>
      <c r="V1869" s="10"/>
      <c r="W1869" s="11"/>
      <c r="X1869" s="10"/>
    </row>
    <row r="1870" spans="1:24" ht="15.6">
      <c r="A1870" s="4">
        <v>2162</v>
      </c>
      <c r="B1870" s="5">
        <v>46276</v>
      </c>
      <c r="C1870" s="1">
        <f t="shared" si="58"/>
        <v>2026</v>
      </c>
      <c r="D1870" s="1" t="str">
        <f>"Q" &amp;ROUNDUP(MONTH(SalesDataTable[[#This Row],[Order Date]])/3,0)</f>
        <v>Q3</v>
      </c>
      <c r="E1870" s="1">
        <f t="shared" si="59"/>
        <v>9</v>
      </c>
      <c r="F1870" s="1" t="str">
        <f>TEXT(SalesDataTable[[#This Row],[Order Date]],"MMM")</f>
        <v>Sep</v>
      </c>
      <c r="G1870" s="6" t="s">
        <v>23</v>
      </c>
      <c r="H1870" s="6" t="s">
        <v>24</v>
      </c>
      <c r="I1870" s="6" t="s">
        <v>19</v>
      </c>
      <c r="J1870" s="6" t="s">
        <v>30</v>
      </c>
      <c r="K1870" s="6" t="s">
        <v>31</v>
      </c>
      <c r="L1870" s="6" t="s">
        <v>61</v>
      </c>
      <c r="M1870" s="11">
        <v>1</v>
      </c>
      <c r="N1870" s="8">
        <v>133.31</v>
      </c>
      <c r="O1870" s="9">
        <v>0.05</v>
      </c>
      <c r="P1870" s="8">
        <v>67.790000000000006</v>
      </c>
      <c r="Q1870" s="8">
        <v>126.64449999999999</v>
      </c>
      <c r="R1870" s="8">
        <v>67.790000000000006</v>
      </c>
      <c r="S1870" s="8">
        <v>58.854499999999987</v>
      </c>
      <c r="T1870" s="10">
        <v>0.46472211584395684</v>
      </c>
      <c r="U1870" s="7"/>
      <c r="V1870" s="10"/>
      <c r="W1870" s="11"/>
      <c r="X1870" s="10"/>
    </row>
    <row r="1871" spans="1:24" ht="15.6">
      <c r="A1871" s="4">
        <v>2307</v>
      </c>
      <c r="B1871" s="5">
        <v>46276</v>
      </c>
      <c r="C1871" s="1">
        <f t="shared" si="58"/>
        <v>2026</v>
      </c>
      <c r="D1871" s="1" t="str">
        <f>"Q" &amp;ROUNDUP(MONTH(SalesDataTable[[#This Row],[Order Date]])/3,0)</f>
        <v>Q3</v>
      </c>
      <c r="E1871" s="1">
        <f t="shared" si="59"/>
        <v>9</v>
      </c>
      <c r="F1871" s="1" t="str">
        <f>TEXT(SalesDataTable[[#This Row],[Order Date]],"MMM")</f>
        <v>Sep</v>
      </c>
      <c r="G1871" s="6" t="s">
        <v>28</v>
      </c>
      <c r="H1871" s="6" t="s">
        <v>29</v>
      </c>
      <c r="I1871" s="6" t="s">
        <v>19</v>
      </c>
      <c r="J1871" s="6" t="s">
        <v>20</v>
      </c>
      <c r="K1871" s="6" t="s">
        <v>31</v>
      </c>
      <c r="L1871" s="6" t="s">
        <v>65</v>
      </c>
      <c r="M1871" s="11">
        <v>1</v>
      </c>
      <c r="N1871" s="8">
        <v>162.06</v>
      </c>
      <c r="O1871" s="9">
        <v>0</v>
      </c>
      <c r="P1871" s="8">
        <v>86.95</v>
      </c>
      <c r="Q1871" s="8">
        <v>162.06</v>
      </c>
      <c r="R1871" s="8">
        <v>86.95</v>
      </c>
      <c r="S1871" s="8">
        <v>75.11</v>
      </c>
      <c r="T1871" s="10">
        <v>0.4634703196347032</v>
      </c>
      <c r="U1871" s="7"/>
      <c r="V1871" s="10"/>
      <c r="W1871" s="11"/>
      <c r="X1871" s="10"/>
    </row>
    <row r="1872" spans="1:24" ht="15.6">
      <c r="A1872" s="4">
        <v>3976</v>
      </c>
      <c r="B1872" s="5">
        <v>46276</v>
      </c>
      <c r="C1872" s="1">
        <f t="shared" si="58"/>
        <v>2026</v>
      </c>
      <c r="D1872" s="1" t="str">
        <f>"Q" &amp;ROUNDUP(MONTH(SalesDataTable[[#This Row],[Order Date]])/3,0)</f>
        <v>Q3</v>
      </c>
      <c r="E1872" s="1">
        <f t="shared" si="59"/>
        <v>9</v>
      </c>
      <c r="F1872" s="1" t="str">
        <f>TEXT(SalesDataTable[[#This Row],[Order Date]],"MMM")</f>
        <v>Sep</v>
      </c>
      <c r="G1872" s="6" t="s">
        <v>28</v>
      </c>
      <c r="H1872" s="6" t="s">
        <v>42</v>
      </c>
      <c r="I1872" s="6" t="s">
        <v>36</v>
      </c>
      <c r="J1872" s="6" t="s">
        <v>20</v>
      </c>
      <c r="K1872" s="6" t="s">
        <v>31</v>
      </c>
      <c r="L1872" s="6" t="s">
        <v>32</v>
      </c>
      <c r="M1872" s="11">
        <v>2</v>
      </c>
      <c r="N1872" s="8">
        <v>37.03</v>
      </c>
      <c r="O1872" s="9">
        <v>0.1</v>
      </c>
      <c r="P1872" s="8">
        <v>13.46</v>
      </c>
      <c r="Q1872" s="8">
        <v>66.654000000000011</v>
      </c>
      <c r="R1872" s="8">
        <v>26.92</v>
      </c>
      <c r="S1872" s="8">
        <v>39.734000000000009</v>
      </c>
      <c r="T1872" s="10">
        <v>0.59612326342004984</v>
      </c>
      <c r="U1872" s="7"/>
      <c r="V1872" s="10"/>
      <c r="W1872" s="11"/>
      <c r="X1872" s="10"/>
    </row>
    <row r="1873" spans="1:24" ht="15.6">
      <c r="A1873" s="4">
        <v>5066</v>
      </c>
      <c r="B1873" s="5">
        <v>46276</v>
      </c>
      <c r="C1873" s="1">
        <f t="shared" si="58"/>
        <v>2026</v>
      </c>
      <c r="D1873" s="1" t="str">
        <f>"Q" &amp;ROUNDUP(MONTH(SalesDataTable[[#This Row],[Order Date]])/3,0)</f>
        <v>Q3</v>
      </c>
      <c r="E1873" s="1">
        <f t="shared" si="59"/>
        <v>9</v>
      </c>
      <c r="F1873" s="1" t="str">
        <f>TEXT(SalesDataTable[[#This Row],[Order Date]],"MMM")</f>
        <v>Sep</v>
      </c>
      <c r="G1873" s="6" t="s">
        <v>23</v>
      </c>
      <c r="H1873" s="6" t="s">
        <v>58</v>
      </c>
      <c r="I1873" s="6" t="s">
        <v>19</v>
      </c>
      <c r="J1873" s="6" t="s">
        <v>30</v>
      </c>
      <c r="K1873" s="6" t="s">
        <v>40</v>
      </c>
      <c r="L1873" s="6" t="s">
        <v>41</v>
      </c>
      <c r="M1873" s="11">
        <v>1</v>
      </c>
      <c r="N1873" s="8">
        <v>338.01</v>
      </c>
      <c r="O1873" s="9">
        <v>0</v>
      </c>
      <c r="P1873" s="8">
        <v>190.89</v>
      </c>
      <c r="Q1873" s="8">
        <v>338.01</v>
      </c>
      <c r="R1873" s="8">
        <v>190.89</v>
      </c>
      <c r="S1873" s="8">
        <v>147.12</v>
      </c>
      <c r="T1873" s="10">
        <v>0.43525339486997427</v>
      </c>
      <c r="U1873" s="7"/>
      <c r="V1873" s="10"/>
      <c r="W1873" s="11"/>
      <c r="X1873" s="10"/>
    </row>
    <row r="1874" spans="1:24" ht="15.6">
      <c r="A1874" s="4">
        <v>78</v>
      </c>
      <c r="B1874" s="5">
        <v>46277</v>
      </c>
      <c r="C1874" s="1">
        <f t="shared" si="58"/>
        <v>2026</v>
      </c>
      <c r="D1874" s="1" t="str">
        <f>"Q" &amp;ROUNDUP(MONTH(SalesDataTable[[#This Row],[Order Date]])/3,0)</f>
        <v>Q3</v>
      </c>
      <c r="E1874" s="1">
        <f t="shared" si="59"/>
        <v>9</v>
      </c>
      <c r="F1874" s="1" t="str">
        <f>TEXT(SalesDataTable[[#This Row],[Order Date]],"MMM")</f>
        <v>Sep</v>
      </c>
      <c r="G1874" s="6" t="s">
        <v>37</v>
      </c>
      <c r="H1874" s="6" t="s">
        <v>64</v>
      </c>
      <c r="I1874" s="6" t="s">
        <v>19</v>
      </c>
      <c r="J1874" s="6" t="s">
        <v>30</v>
      </c>
      <c r="K1874" s="6" t="s">
        <v>51</v>
      </c>
      <c r="L1874" s="6" t="s">
        <v>52</v>
      </c>
      <c r="M1874" s="11">
        <v>5</v>
      </c>
      <c r="N1874" s="8">
        <v>40.78</v>
      </c>
      <c r="O1874" s="9">
        <v>0.05</v>
      </c>
      <c r="P1874" s="8">
        <v>14.94</v>
      </c>
      <c r="Q1874" s="8">
        <v>193.70499999999998</v>
      </c>
      <c r="R1874" s="8">
        <v>74.7</v>
      </c>
      <c r="S1874" s="8">
        <v>119.00499999999998</v>
      </c>
      <c r="T1874" s="10">
        <v>0.61436204537828132</v>
      </c>
      <c r="U1874" s="7"/>
      <c r="V1874" s="10"/>
      <c r="W1874" s="11"/>
      <c r="X1874" s="10"/>
    </row>
    <row r="1875" spans="1:24" ht="15.6">
      <c r="A1875" s="4">
        <v>354</v>
      </c>
      <c r="B1875" s="5">
        <v>46277</v>
      </c>
      <c r="C1875" s="1">
        <f t="shared" si="58"/>
        <v>2026</v>
      </c>
      <c r="D1875" s="1" t="str">
        <f>"Q" &amp;ROUNDUP(MONTH(SalesDataTable[[#This Row],[Order Date]])/3,0)</f>
        <v>Q3</v>
      </c>
      <c r="E1875" s="1">
        <f t="shared" si="59"/>
        <v>9</v>
      </c>
      <c r="F1875" s="1" t="str">
        <f>TEXT(SalesDataTable[[#This Row],[Order Date]],"MMM")</f>
        <v>Sep</v>
      </c>
      <c r="G1875" s="6" t="s">
        <v>28</v>
      </c>
      <c r="H1875" s="6" t="s">
        <v>69</v>
      </c>
      <c r="I1875" s="6" t="s">
        <v>19</v>
      </c>
      <c r="J1875" s="6" t="s">
        <v>20</v>
      </c>
      <c r="K1875" s="6" t="s">
        <v>21</v>
      </c>
      <c r="L1875" s="6" t="s">
        <v>39</v>
      </c>
      <c r="M1875" s="11">
        <v>4</v>
      </c>
      <c r="N1875" s="8">
        <v>51.47</v>
      </c>
      <c r="O1875" s="9">
        <v>0</v>
      </c>
      <c r="P1875" s="8">
        <v>21.9</v>
      </c>
      <c r="Q1875" s="8">
        <v>205.88</v>
      </c>
      <c r="R1875" s="8">
        <v>87.6</v>
      </c>
      <c r="S1875" s="8">
        <v>118.28</v>
      </c>
      <c r="T1875" s="10">
        <v>0.57450942296483387</v>
      </c>
      <c r="U1875" s="7"/>
      <c r="V1875" s="10"/>
      <c r="W1875" s="11"/>
      <c r="X1875" s="10"/>
    </row>
    <row r="1876" spans="1:24" ht="15.6">
      <c r="A1876" s="4">
        <v>1738</v>
      </c>
      <c r="B1876" s="5">
        <v>46277</v>
      </c>
      <c r="C1876" s="1">
        <f t="shared" si="58"/>
        <v>2026</v>
      </c>
      <c r="D1876" s="1" t="str">
        <f>"Q" &amp;ROUNDUP(MONTH(SalesDataTable[[#This Row],[Order Date]])/3,0)</f>
        <v>Q3</v>
      </c>
      <c r="E1876" s="1">
        <f t="shared" si="59"/>
        <v>9</v>
      </c>
      <c r="F1876" s="1" t="str">
        <f>TEXT(SalesDataTable[[#This Row],[Order Date]],"MMM")</f>
        <v>Sep</v>
      </c>
      <c r="G1876" s="6" t="s">
        <v>17</v>
      </c>
      <c r="H1876" s="6" t="s">
        <v>67</v>
      </c>
      <c r="I1876" s="6" t="s">
        <v>25</v>
      </c>
      <c r="J1876" s="6" t="s">
        <v>33</v>
      </c>
      <c r="K1876" s="6" t="s">
        <v>26</v>
      </c>
      <c r="L1876" s="6" t="s">
        <v>34</v>
      </c>
      <c r="M1876" s="11">
        <v>10</v>
      </c>
      <c r="N1876" s="8">
        <v>144.4</v>
      </c>
      <c r="O1876" s="9">
        <v>0.1</v>
      </c>
      <c r="P1876" s="8">
        <v>81.069999999999993</v>
      </c>
      <c r="Q1876" s="8">
        <v>1299.6000000000001</v>
      </c>
      <c r="R1876" s="8">
        <v>810.69999999999993</v>
      </c>
      <c r="S1876" s="8">
        <v>488.9000000000002</v>
      </c>
      <c r="T1876" s="10">
        <v>0.37619267466912909</v>
      </c>
      <c r="U1876" s="7"/>
      <c r="V1876" s="10"/>
      <c r="W1876" s="11"/>
      <c r="X1876" s="10"/>
    </row>
    <row r="1877" spans="1:24" ht="15.6">
      <c r="A1877" s="4">
        <v>1900</v>
      </c>
      <c r="B1877" s="5">
        <v>46277</v>
      </c>
      <c r="C1877" s="1">
        <f t="shared" si="58"/>
        <v>2026</v>
      </c>
      <c r="D1877" s="1" t="str">
        <f>"Q" &amp;ROUNDUP(MONTH(SalesDataTable[[#This Row],[Order Date]])/3,0)</f>
        <v>Q3</v>
      </c>
      <c r="E1877" s="1">
        <f t="shared" si="59"/>
        <v>9</v>
      </c>
      <c r="F1877" s="1" t="str">
        <f>TEXT(SalesDataTable[[#This Row],[Order Date]],"MMM")</f>
        <v>Sep</v>
      </c>
      <c r="G1877" s="6" t="s">
        <v>23</v>
      </c>
      <c r="H1877" s="6" t="s">
        <v>44</v>
      </c>
      <c r="I1877" s="6" t="s">
        <v>36</v>
      </c>
      <c r="J1877" s="6" t="s">
        <v>30</v>
      </c>
      <c r="K1877" s="6" t="s">
        <v>51</v>
      </c>
      <c r="L1877" s="6" t="s">
        <v>62</v>
      </c>
      <c r="M1877" s="11">
        <v>1</v>
      </c>
      <c r="N1877" s="8">
        <v>51.34</v>
      </c>
      <c r="O1877" s="9">
        <v>0.1</v>
      </c>
      <c r="P1877" s="8">
        <v>22.63</v>
      </c>
      <c r="Q1877" s="8">
        <v>46.206000000000003</v>
      </c>
      <c r="R1877" s="8">
        <v>22.63</v>
      </c>
      <c r="S1877" s="8">
        <v>23.576000000000004</v>
      </c>
      <c r="T1877" s="10">
        <v>0.51023676578799293</v>
      </c>
      <c r="U1877" s="7"/>
      <c r="V1877" s="10"/>
      <c r="W1877" s="11"/>
      <c r="X1877" s="10"/>
    </row>
    <row r="1878" spans="1:24" ht="15.6">
      <c r="A1878" s="4">
        <v>3375</v>
      </c>
      <c r="B1878" s="5">
        <v>46277</v>
      </c>
      <c r="C1878" s="1">
        <f t="shared" si="58"/>
        <v>2026</v>
      </c>
      <c r="D1878" s="1" t="str">
        <f>"Q" &amp;ROUNDUP(MONTH(SalesDataTable[[#This Row],[Order Date]])/3,0)</f>
        <v>Q3</v>
      </c>
      <c r="E1878" s="1">
        <f t="shared" si="59"/>
        <v>9</v>
      </c>
      <c r="F1878" s="1" t="str">
        <f>TEXT(SalesDataTable[[#This Row],[Order Date]],"MMM")</f>
        <v>Sep</v>
      </c>
      <c r="G1878" s="6" t="s">
        <v>23</v>
      </c>
      <c r="H1878" s="6" t="s">
        <v>24</v>
      </c>
      <c r="I1878" s="6" t="s">
        <v>25</v>
      </c>
      <c r="J1878" s="6" t="s">
        <v>20</v>
      </c>
      <c r="K1878" s="6" t="s">
        <v>31</v>
      </c>
      <c r="L1878" s="6" t="s">
        <v>49</v>
      </c>
      <c r="M1878" s="11">
        <v>6</v>
      </c>
      <c r="N1878" s="8">
        <v>47.72</v>
      </c>
      <c r="O1878" s="9">
        <v>0.1</v>
      </c>
      <c r="P1878" s="8">
        <v>18.41</v>
      </c>
      <c r="Q1878" s="8">
        <v>257.68799999999999</v>
      </c>
      <c r="R1878" s="8">
        <v>110.46000000000001</v>
      </c>
      <c r="S1878" s="8">
        <v>147.22799999999998</v>
      </c>
      <c r="T1878" s="10">
        <v>0.57134208810654741</v>
      </c>
      <c r="U1878" s="7"/>
      <c r="V1878" s="10"/>
      <c r="W1878" s="11"/>
      <c r="X1878" s="10"/>
    </row>
    <row r="1879" spans="1:24" ht="15.6">
      <c r="A1879" s="4">
        <v>3567</v>
      </c>
      <c r="B1879" s="5">
        <v>46277</v>
      </c>
      <c r="C1879" s="1">
        <f t="shared" si="58"/>
        <v>2026</v>
      </c>
      <c r="D1879" s="1" t="str">
        <f>"Q" &amp;ROUNDUP(MONTH(SalesDataTable[[#This Row],[Order Date]])/3,0)</f>
        <v>Q3</v>
      </c>
      <c r="E1879" s="1">
        <f t="shared" si="59"/>
        <v>9</v>
      </c>
      <c r="F1879" s="1" t="str">
        <f>TEXT(SalesDataTable[[#This Row],[Order Date]],"MMM")</f>
        <v>Sep</v>
      </c>
      <c r="G1879" s="6" t="s">
        <v>23</v>
      </c>
      <c r="H1879" s="6" t="s">
        <v>58</v>
      </c>
      <c r="I1879" s="6" t="s">
        <v>19</v>
      </c>
      <c r="J1879" s="6" t="s">
        <v>33</v>
      </c>
      <c r="K1879" s="6" t="s">
        <v>40</v>
      </c>
      <c r="L1879" s="6" t="s">
        <v>57</v>
      </c>
      <c r="M1879" s="11">
        <v>1</v>
      </c>
      <c r="N1879" s="8">
        <v>81.489999999999995</v>
      </c>
      <c r="O1879" s="9">
        <v>0.1</v>
      </c>
      <c r="P1879" s="8">
        <v>38.83</v>
      </c>
      <c r="Q1879" s="8">
        <v>73.340999999999994</v>
      </c>
      <c r="R1879" s="8">
        <v>38.83</v>
      </c>
      <c r="S1879" s="8">
        <v>34.510999999999996</v>
      </c>
      <c r="T1879" s="10">
        <v>0.47055535103148305</v>
      </c>
      <c r="U1879" s="7"/>
      <c r="V1879" s="10"/>
      <c r="W1879" s="11"/>
      <c r="X1879" s="10"/>
    </row>
    <row r="1880" spans="1:24" ht="15.6">
      <c r="A1880" s="4">
        <v>4106</v>
      </c>
      <c r="B1880" s="5">
        <v>46277</v>
      </c>
      <c r="C1880" s="1">
        <f t="shared" si="58"/>
        <v>2026</v>
      </c>
      <c r="D1880" s="1" t="str">
        <f>"Q" &amp;ROUNDUP(MONTH(SalesDataTable[[#This Row],[Order Date]])/3,0)</f>
        <v>Q3</v>
      </c>
      <c r="E1880" s="1">
        <f t="shared" si="59"/>
        <v>9</v>
      </c>
      <c r="F1880" s="1" t="str">
        <f>TEXT(SalesDataTable[[#This Row],[Order Date]],"MMM")</f>
        <v>Sep</v>
      </c>
      <c r="G1880" s="6" t="s">
        <v>23</v>
      </c>
      <c r="H1880" s="6" t="s">
        <v>44</v>
      </c>
      <c r="I1880" s="6" t="s">
        <v>36</v>
      </c>
      <c r="J1880" s="6" t="s">
        <v>20</v>
      </c>
      <c r="K1880" s="6" t="s">
        <v>21</v>
      </c>
      <c r="L1880" s="6" t="s">
        <v>43</v>
      </c>
      <c r="M1880" s="11">
        <v>2</v>
      </c>
      <c r="N1880" s="8">
        <v>39.700000000000003</v>
      </c>
      <c r="O1880" s="9">
        <v>0</v>
      </c>
      <c r="P1880" s="8">
        <v>16.32</v>
      </c>
      <c r="Q1880" s="8">
        <v>79.400000000000006</v>
      </c>
      <c r="R1880" s="8">
        <v>32.64</v>
      </c>
      <c r="S1880" s="8">
        <v>46.760000000000005</v>
      </c>
      <c r="T1880" s="10">
        <v>0.58891687657430736</v>
      </c>
      <c r="U1880" s="7"/>
      <c r="V1880" s="10"/>
      <c r="W1880" s="11"/>
      <c r="X1880" s="10"/>
    </row>
    <row r="1881" spans="1:24" ht="15.6">
      <c r="A1881" s="4">
        <v>4293</v>
      </c>
      <c r="B1881" s="5">
        <v>46277</v>
      </c>
      <c r="C1881" s="1">
        <f t="shared" si="58"/>
        <v>2026</v>
      </c>
      <c r="D1881" s="1" t="str">
        <f>"Q" &amp;ROUNDUP(MONTH(SalesDataTable[[#This Row],[Order Date]])/3,0)</f>
        <v>Q3</v>
      </c>
      <c r="E1881" s="1">
        <f t="shared" si="59"/>
        <v>9</v>
      </c>
      <c r="F1881" s="1" t="str">
        <f>TEXT(SalesDataTable[[#This Row],[Order Date]],"MMM")</f>
        <v>Sep</v>
      </c>
      <c r="G1881" s="6" t="s">
        <v>23</v>
      </c>
      <c r="H1881" s="6" t="s">
        <v>60</v>
      </c>
      <c r="I1881" s="6" t="s">
        <v>25</v>
      </c>
      <c r="J1881" s="6" t="s">
        <v>30</v>
      </c>
      <c r="K1881" s="6" t="s">
        <v>40</v>
      </c>
      <c r="L1881" s="6" t="s">
        <v>41</v>
      </c>
      <c r="M1881" s="11">
        <v>4</v>
      </c>
      <c r="N1881" s="8">
        <v>344.67</v>
      </c>
      <c r="O1881" s="9">
        <v>0.1</v>
      </c>
      <c r="P1881" s="8">
        <v>195.35</v>
      </c>
      <c r="Q1881" s="8">
        <v>1240.8120000000001</v>
      </c>
      <c r="R1881" s="8">
        <v>781.4</v>
      </c>
      <c r="S1881" s="8">
        <v>459.41200000000015</v>
      </c>
      <c r="T1881" s="10">
        <v>0.37025109363868186</v>
      </c>
      <c r="U1881" s="7"/>
      <c r="V1881" s="10"/>
      <c r="W1881" s="11"/>
      <c r="X1881" s="10"/>
    </row>
    <row r="1882" spans="1:24" ht="15.6">
      <c r="A1882" s="4">
        <v>4859</v>
      </c>
      <c r="B1882" s="5">
        <v>46277</v>
      </c>
      <c r="C1882" s="1">
        <f t="shared" si="58"/>
        <v>2026</v>
      </c>
      <c r="D1882" s="1" t="str">
        <f>"Q" &amp;ROUNDUP(MONTH(SalesDataTable[[#This Row],[Order Date]])/3,0)</f>
        <v>Q3</v>
      </c>
      <c r="E1882" s="1">
        <f t="shared" si="59"/>
        <v>9</v>
      </c>
      <c r="F1882" s="1" t="str">
        <f>TEXT(SalesDataTable[[#This Row],[Order Date]],"MMM")</f>
        <v>Sep</v>
      </c>
      <c r="G1882" s="6" t="s">
        <v>17</v>
      </c>
      <c r="H1882" s="6" t="s">
        <v>18</v>
      </c>
      <c r="I1882" s="6" t="s">
        <v>19</v>
      </c>
      <c r="J1882" s="6" t="s">
        <v>20</v>
      </c>
      <c r="K1882" s="6" t="s">
        <v>21</v>
      </c>
      <c r="L1882" s="6" t="s">
        <v>22</v>
      </c>
      <c r="M1882" s="11">
        <v>1</v>
      </c>
      <c r="N1882" s="8">
        <v>80.39</v>
      </c>
      <c r="O1882" s="9">
        <v>0</v>
      </c>
      <c r="P1882" s="8">
        <v>42.85</v>
      </c>
      <c r="Q1882" s="8">
        <v>80.39</v>
      </c>
      <c r="R1882" s="8">
        <v>42.85</v>
      </c>
      <c r="S1882" s="8">
        <v>37.54</v>
      </c>
      <c r="T1882" s="10">
        <v>0.46697350416718497</v>
      </c>
      <c r="U1882" s="7"/>
      <c r="V1882" s="10"/>
      <c r="W1882" s="11"/>
      <c r="X1882" s="10"/>
    </row>
    <row r="1883" spans="1:24" ht="15.6">
      <c r="A1883" s="4">
        <v>770</v>
      </c>
      <c r="B1883" s="5">
        <v>46278</v>
      </c>
      <c r="C1883" s="1">
        <f t="shared" si="58"/>
        <v>2026</v>
      </c>
      <c r="D1883" s="1" t="str">
        <f>"Q" &amp;ROUNDUP(MONTH(SalesDataTable[[#This Row],[Order Date]])/3,0)</f>
        <v>Q3</v>
      </c>
      <c r="E1883" s="1">
        <f t="shared" si="59"/>
        <v>9</v>
      </c>
      <c r="F1883" s="1" t="str">
        <f>TEXT(SalesDataTable[[#This Row],[Order Date]],"MMM")</f>
        <v>Sep</v>
      </c>
      <c r="G1883" s="6" t="s">
        <v>28</v>
      </c>
      <c r="H1883" s="6" t="s">
        <v>35</v>
      </c>
      <c r="I1883" s="6" t="s">
        <v>36</v>
      </c>
      <c r="J1883" s="6" t="s">
        <v>20</v>
      </c>
      <c r="K1883" s="6" t="s">
        <v>26</v>
      </c>
      <c r="L1883" s="6" t="s">
        <v>34</v>
      </c>
      <c r="M1883" s="11">
        <v>1</v>
      </c>
      <c r="N1883" s="8">
        <v>143.66999999999999</v>
      </c>
      <c r="O1883" s="9">
        <v>0.1</v>
      </c>
      <c r="P1883" s="8">
        <v>79.89</v>
      </c>
      <c r="Q1883" s="8">
        <v>129.303</v>
      </c>
      <c r="R1883" s="8">
        <v>79.89</v>
      </c>
      <c r="S1883" s="8">
        <v>49.412999999999997</v>
      </c>
      <c r="T1883" s="10">
        <v>0.38214890605786406</v>
      </c>
      <c r="U1883" s="7"/>
      <c r="V1883" s="10"/>
      <c r="W1883" s="11"/>
      <c r="X1883" s="10"/>
    </row>
    <row r="1884" spans="1:24" ht="15.6">
      <c r="A1884" s="4">
        <v>1375</v>
      </c>
      <c r="B1884" s="5">
        <v>46278</v>
      </c>
      <c r="C1884" s="1">
        <f t="shared" si="58"/>
        <v>2026</v>
      </c>
      <c r="D1884" s="1" t="str">
        <f>"Q" &amp;ROUNDUP(MONTH(SalesDataTable[[#This Row],[Order Date]])/3,0)</f>
        <v>Q3</v>
      </c>
      <c r="E1884" s="1">
        <f t="shared" si="59"/>
        <v>9</v>
      </c>
      <c r="F1884" s="1" t="str">
        <f>TEXT(SalesDataTable[[#This Row],[Order Date]],"MMM")</f>
        <v>Sep</v>
      </c>
      <c r="G1884" s="6" t="s">
        <v>23</v>
      </c>
      <c r="H1884" s="6" t="s">
        <v>60</v>
      </c>
      <c r="I1884" s="6" t="s">
        <v>36</v>
      </c>
      <c r="J1884" s="6" t="s">
        <v>20</v>
      </c>
      <c r="K1884" s="6" t="s">
        <v>31</v>
      </c>
      <c r="L1884" s="6" t="s">
        <v>32</v>
      </c>
      <c r="M1884" s="11">
        <v>1</v>
      </c>
      <c r="N1884" s="8">
        <v>35.86</v>
      </c>
      <c r="O1884" s="9">
        <v>0</v>
      </c>
      <c r="P1884" s="8">
        <v>13.33</v>
      </c>
      <c r="Q1884" s="8">
        <v>35.86</v>
      </c>
      <c r="R1884" s="8">
        <v>13.33</v>
      </c>
      <c r="S1884" s="8">
        <v>22.53</v>
      </c>
      <c r="T1884" s="10">
        <v>0.62827663134411604</v>
      </c>
      <c r="U1884" s="7"/>
      <c r="V1884" s="10"/>
      <c r="W1884" s="11"/>
      <c r="X1884" s="10"/>
    </row>
    <row r="1885" spans="1:24" ht="15.6">
      <c r="A1885" s="4">
        <v>2063</v>
      </c>
      <c r="B1885" s="5">
        <v>46278</v>
      </c>
      <c r="C1885" s="1">
        <f t="shared" si="58"/>
        <v>2026</v>
      </c>
      <c r="D1885" s="1" t="str">
        <f>"Q" &amp;ROUNDUP(MONTH(SalesDataTable[[#This Row],[Order Date]])/3,0)</f>
        <v>Q3</v>
      </c>
      <c r="E1885" s="1">
        <f t="shared" si="59"/>
        <v>9</v>
      </c>
      <c r="F1885" s="1" t="str">
        <f>TEXT(SalesDataTable[[#This Row],[Order Date]],"MMM")</f>
        <v>Sep</v>
      </c>
      <c r="G1885" s="6" t="s">
        <v>23</v>
      </c>
      <c r="H1885" s="6" t="s">
        <v>66</v>
      </c>
      <c r="I1885" s="6" t="s">
        <v>36</v>
      </c>
      <c r="J1885" s="6" t="s">
        <v>20</v>
      </c>
      <c r="K1885" s="6" t="s">
        <v>31</v>
      </c>
      <c r="L1885" s="6" t="s">
        <v>61</v>
      </c>
      <c r="M1885" s="11">
        <v>3</v>
      </c>
      <c r="N1885" s="8">
        <v>130.28</v>
      </c>
      <c r="O1885" s="9">
        <v>0.1</v>
      </c>
      <c r="P1885" s="8">
        <v>65.33</v>
      </c>
      <c r="Q1885" s="8">
        <v>351.75600000000003</v>
      </c>
      <c r="R1885" s="8">
        <v>195.99</v>
      </c>
      <c r="S1885" s="8">
        <v>155.76600000000002</v>
      </c>
      <c r="T1885" s="10">
        <v>0.44282400300208102</v>
      </c>
      <c r="U1885" s="7"/>
      <c r="V1885" s="10"/>
      <c r="W1885" s="11"/>
      <c r="X1885" s="10"/>
    </row>
    <row r="1886" spans="1:24" ht="15.6">
      <c r="A1886" s="4">
        <v>2563</v>
      </c>
      <c r="B1886" s="5">
        <v>46278</v>
      </c>
      <c r="C1886" s="1">
        <f t="shared" si="58"/>
        <v>2026</v>
      </c>
      <c r="D1886" s="1" t="str">
        <f>"Q" &amp;ROUNDUP(MONTH(SalesDataTable[[#This Row],[Order Date]])/3,0)</f>
        <v>Q3</v>
      </c>
      <c r="E1886" s="1">
        <f t="shared" si="59"/>
        <v>9</v>
      </c>
      <c r="F1886" s="1" t="str">
        <f>TEXT(SalesDataTable[[#This Row],[Order Date]],"MMM")</f>
        <v>Sep</v>
      </c>
      <c r="G1886" s="6" t="s">
        <v>23</v>
      </c>
      <c r="H1886" s="6" t="s">
        <v>44</v>
      </c>
      <c r="I1886" s="6" t="s">
        <v>45</v>
      </c>
      <c r="J1886" s="6" t="s">
        <v>20</v>
      </c>
      <c r="K1886" s="6" t="s">
        <v>26</v>
      </c>
      <c r="L1886" s="6" t="s">
        <v>54</v>
      </c>
      <c r="M1886" s="11">
        <v>1</v>
      </c>
      <c r="N1886" s="8">
        <v>157.88999999999999</v>
      </c>
      <c r="O1886" s="9">
        <v>0.1</v>
      </c>
      <c r="P1886" s="8">
        <v>78.209999999999994</v>
      </c>
      <c r="Q1886" s="8">
        <v>142.101</v>
      </c>
      <c r="R1886" s="8">
        <v>78.209999999999994</v>
      </c>
      <c r="S1886" s="8">
        <v>63.891000000000005</v>
      </c>
      <c r="T1886" s="10">
        <v>0.44961682183798851</v>
      </c>
      <c r="U1886" s="7"/>
      <c r="V1886" s="10"/>
      <c r="W1886" s="11"/>
      <c r="X1886" s="10"/>
    </row>
    <row r="1887" spans="1:24" ht="15.6">
      <c r="A1887" s="4">
        <v>2786</v>
      </c>
      <c r="B1887" s="5">
        <v>46278</v>
      </c>
      <c r="C1887" s="1">
        <f t="shared" si="58"/>
        <v>2026</v>
      </c>
      <c r="D1887" s="1" t="str">
        <f>"Q" &amp;ROUNDUP(MONTH(SalesDataTable[[#This Row],[Order Date]])/3,0)</f>
        <v>Q3</v>
      </c>
      <c r="E1887" s="1">
        <f t="shared" si="59"/>
        <v>9</v>
      </c>
      <c r="F1887" s="1" t="str">
        <f>TEXT(SalesDataTable[[#This Row],[Order Date]],"MMM")</f>
        <v>Sep</v>
      </c>
      <c r="G1887" s="6" t="s">
        <v>37</v>
      </c>
      <c r="H1887" s="6" t="s">
        <v>50</v>
      </c>
      <c r="I1887" s="6" t="s">
        <v>19</v>
      </c>
      <c r="J1887" s="6" t="s">
        <v>30</v>
      </c>
      <c r="K1887" s="6" t="s">
        <v>51</v>
      </c>
      <c r="L1887" s="6" t="s">
        <v>52</v>
      </c>
      <c r="M1887" s="11">
        <v>2</v>
      </c>
      <c r="N1887" s="8">
        <v>40.83</v>
      </c>
      <c r="O1887" s="9">
        <v>0</v>
      </c>
      <c r="P1887" s="8">
        <v>14.56</v>
      </c>
      <c r="Q1887" s="8">
        <v>81.66</v>
      </c>
      <c r="R1887" s="8">
        <v>29.12</v>
      </c>
      <c r="S1887" s="8">
        <v>52.539999999999992</v>
      </c>
      <c r="T1887" s="10">
        <v>0.64339946118050451</v>
      </c>
      <c r="U1887" s="7"/>
      <c r="V1887" s="10"/>
      <c r="W1887" s="11"/>
      <c r="X1887" s="10"/>
    </row>
    <row r="1888" spans="1:24" ht="15.6">
      <c r="A1888" s="4">
        <v>3269</v>
      </c>
      <c r="B1888" s="5">
        <v>46278</v>
      </c>
      <c r="C1888" s="1">
        <f t="shared" si="58"/>
        <v>2026</v>
      </c>
      <c r="D1888" s="1" t="str">
        <f>"Q" &amp;ROUNDUP(MONTH(SalesDataTable[[#This Row],[Order Date]])/3,0)</f>
        <v>Q3</v>
      </c>
      <c r="E1888" s="1">
        <f t="shared" si="59"/>
        <v>9</v>
      </c>
      <c r="F1888" s="1" t="str">
        <f>TEXT(SalesDataTable[[#This Row],[Order Date]],"MMM")</f>
        <v>Sep</v>
      </c>
      <c r="G1888" s="6" t="s">
        <v>28</v>
      </c>
      <c r="H1888" s="6" t="s">
        <v>69</v>
      </c>
      <c r="I1888" s="6" t="s">
        <v>36</v>
      </c>
      <c r="J1888" s="6" t="s">
        <v>30</v>
      </c>
      <c r="K1888" s="6" t="s">
        <v>51</v>
      </c>
      <c r="L1888" s="6" t="s">
        <v>59</v>
      </c>
      <c r="M1888" s="11">
        <v>2</v>
      </c>
      <c r="N1888" s="8">
        <v>37.119999999999997</v>
      </c>
      <c r="O1888" s="9">
        <v>0</v>
      </c>
      <c r="P1888" s="8">
        <v>14.26</v>
      </c>
      <c r="Q1888" s="8">
        <v>74.239999999999995</v>
      </c>
      <c r="R1888" s="8">
        <v>28.52</v>
      </c>
      <c r="S1888" s="8">
        <v>45.72</v>
      </c>
      <c r="T1888" s="10">
        <v>0.61584051724137934</v>
      </c>
      <c r="U1888" s="7"/>
      <c r="V1888" s="10"/>
      <c r="W1888" s="11"/>
      <c r="X1888" s="10"/>
    </row>
    <row r="1889" spans="1:24" ht="15.6">
      <c r="A1889" s="4">
        <v>3346</v>
      </c>
      <c r="B1889" s="5">
        <v>46278</v>
      </c>
      <c r="C1889" s="1">
        <f t="shared" si="58"/>
        <v>2026</v>
      </c>
      <c r="D1889" s="1" t="str">
        <f>"Q" &amp;ROUNDUP(MONTH(SalesDataTable[[#This Row],[Order Date]])/3,0)</f>
        <v>Q3</v>
      </c>
      <c r="E1889" s="1">
        <f t="shared" si="59"/>
        <v>9</v>
      </c>
      <c r="F1889" s="1" t="str">
        <f>TEXT(SalesDataTable[[#This Row],[Order Date]],"MMM")</f>
        <v>Sep</v>
      </c>
      <c r="G1889" s="6" t="s">
        <v>37</v>
      </c>
      <c r="H1889" s="6" t="s">
        <v>50</v>
      </c>
      <c r="I1889" s="6" t="s">
        <v>19</v>
      </c>
      <c r="J1889" s="6" t="s">
        <v>20</v>
      </c>
      <c r="K1889" s="6" t="s">
        <v>40</v>
      </c>
      <c r="L1889" s="6" t="s">
        <v>68</v>
      </c>
      <c r="M1889" s="11">
        <v>2</v>
      </c>
      <c r="N1889" s="8">
        <v>124.04</v>
      </c>
      <c r="O1889" s="9">
        <v>0.05</v>
      </c>
      <c r="P1889" s="8">
        <v>59.29</v>
      </c>
      <c r="Q1889" s="8">
        <v>235.67599999999999</v>
      </c>
      <c r="R1889" s="8">
        <v>118.58</v>
      </c>
      <c r="S1889" s="8">
        <v>117.09599999999999</v>
      </c>
      <c r="T1889" s="10">
        <v>0.49685160983723414</v>
      </c>
      <c r="U1889" s="7"/>
      <c r="V1889" s="10"/>
      <c r="W1889" s="11"/>
      <c r="X1889" s="10"/>
    </row>
    <row r="1890" spans="1:24" ht="15.6">
      <c r="A1890" s="4">
        <v>4097</v>
      </c>
      <c r="B1890" s="5">
        <v>46278</v>
      </c>
      <c r="C1890" s="1">
        <f t="shared" si="58"/>
        <v>2026</v>
      </c>
      <c r="D1890" s="1" t="str">
        <f>"Q" &amp;ROUNDUP(MONTH(SalesDataTable[[#This Row],[Order Date]])/3,0)</f>
        <v>Q3</v>
      </c>
      <c r="E1890" s="1">
        <f t="shared" si="59"/>
        <v>9</v>
      </c>
      <c r="F1890" s="1" t="str">
        <f>TEXT(SalesDataTable[[#This Row],[Order Date]],"MMM")</f>
        <v>Sep</v>
      </c>
      <c r="G1890" s="6" t="s">
        <v>23</v>
      </c>
      <c r="H1890" s="6" t="s">
        <v>60</v>
      </c>
      <c r="I1890" s="6" t="s">
        <v>19</v>
      </c>
      <c r="J1890" s="6" t="s">
        <v>20</v>
      </c>
      <c r="K1890" s="6" t="s">
        <v>26</v>
      </c>
      <c r="L1890" s="6" t="s">
        <v>34</v>
      </c>
      <c r="M1890" s="11">
        <v>1</v>
      </c>
      <c r="N1890" s="8">
        <v>142.36000000000001</v>
      </c>
      <c r="O1890" s="9">
        <v>0</v>
      </c>
      <c r="P1890" s="8">
        <v>78.3</v>
      </c>
      <c r="Q1890" s="8">
        <v>142.36000000000001</v>
      </c>
      <c r="R1890" s="8">
        <v>78.3</v>
      </c>
      <c r="S1890" s="8">
        <v>64.060000000000016</v>
      </c>
      <c r="T1890" s="10">
        <v>0.44998595110986239</v>
      </c>
      <c r="U1890" s="7"/>
      <c r="V1890" s="10"/>
      <c r="W1890" s="11"/>
      <c r="X1890" s="10"/>
    </row>
    <row r="1891" spans="1:24" ht="15.6">
      <c r="A1891" s="4">
        <v>4208</v>
      </c>
      <c r="B1891" s="5">
        <v>46278</v>
      </c>
      <c r="C1891" s="1">
        <f t="shared" si="58"/>
        <v>2026</v>
      </c>
      <c r="D1891" s="1" t="str">
        <f>"Q" &amp;ROUNDUP(MONTH(SalesDataTable[[#This Row],[Order Date]])/3,0)</f>
        <v>Q3</v>
      </c>
      <c r="E1891" s="1">
        <f t="shared" si="59"/>
        <v>9</v>
      </c>
      <c r="F1891" s="1" t="str">
        <f>TEXT(SalesDataTable[[#This Row],[Order Date]],"MMM")</f>
        <v>Sep</v>
      </c>
      <c r="G1891" s="6" t="s">
        <v>23</v>
      </c>
      <c r="H1891" s="6" t="s">
        <v>60</v>
      </c>
      <c r="I1891" s="6" t="s">
        <v>25</v>
      </c>
      <c r="J1891" s="6" t="s">
        <v>33</v>
      </c>
      <c r="K1891" s="6" t="s">
        <v>21</v>
      </c>
      <c r="L1891" s="6" t="s">
        <v>47</v>
      </c>
      <c r="M1891" s="11">
        <v>6</v>
      </c>
      <c r="N1891" s="8">
        <v>104.11</v>
      </c>
      <c r="O1891" s="9">
        <v>0.1</v>
      </c>
      <c r="P1891" s="8">
        <v>49</v>
      </c>
      <c r="Q1891" s="8">
        <v>562.19399999999996</v>
      </c>
      <c r="R1891" s="8">
        <v>294</v>
      </c>
      <c r="S1891" s="8">
        <v>268.19399999999996</v>
      </c>
      <c r="T1891" s="10">
        <v>0.47704884790659446</v>
      </c>
      <c r="U1891" s="7"/>
      <c r="V1891" s="10"/>
      <c r="W1891" s="11"/>
      <c r="X1891" s="10"/>
    </row>
    <row r="1892" spans="1:24" ht="15.6">
      <c r="A1892" s="4">
        <v>4606</v>
      </c>
      <c r="B1892" s="5">
        <v>46278</v>
      </c>
      <c r="C1892" s="1">
        <f t="shared" si="58"/>
        <v>2026</v>
      </c>
      <c r="D1892" s="1" t="str">
        <f>"Q" &amp;ROUNDUP(MONTH(SalesDataTable[[#This Row],[Order Date]])/3,0)</f>
        <v>Q3</v>
      </c>
      <c r="E1892" s="1">
        <f t="shared" si="59"/>
        <v>9</v>
      </c>
      <c r="F1892" s="1" t="str">
        <f>TEXT(SalesDataTable[[#This Row],[Order Date]],"MMM")</f>
        <v>Sep</v>
      </c>
      <c r="G1892" s="6" t="s">
        <v>37</v>
      </c>
      <c r="H1892" s="6" t="s">
        <v>50</v>
      </c>
      <c r="I1892" s="6" t="s">
        <v>19</v>
      </c>
      <c r="J1892" s="6" t="s">
        <v>33</v>
      </c>
      <c r="K1892" s="6" t="s">
        <v>40</v>
      </c>
      <c r="L1892" s="6" t="s">
        <v>41</v>
      </c>
      <c r="M1892" s="11">
        <v>1</v>
      </c>
      <c r="N1892" s="8">
        <v>335.02</v>
      </c>
      <c r="O1892" s="9">
        <v>0.05</v>
      </c>
      <c r="P1892" s="8">
        <v>198.44</v>
      </c>
      <c r="Q1892" s="8">
        <v>318.26899999999995</v>
      </c>
      <c r="R1892" s="8">
        <v>198.44</v>
      </c>
      <c r="S1892" s="8">
        <v>119.82899999999995</v>
      </c>
      <c r="T1892" s="10">
        <v>0.3765022669502841</v>
      </c>
      <c r="U1892" s="7"/>
      <c r="V1892" s="10"/>
      <c r="W1892" s="11"/>
      <c r="X1892" s="10"/>
    </row>
    <row r="1893" spans="1:24" ht="15.6">
      <c r="A1893" s="4">
        <v>222</v>
      </c>
      <c r="B1893" s="5">
        <v>46279</v>
      </c>
      <c r="C1893" s="1">
        <f t="shared" si="58"/>
        <v>2026</v>
      </c>
      <c r="D1893" s="1" t="str">
        <f>"Q" &amp;ROUNDUP(MONTH(SalesDataTable[[#This Row],[Order Date]])/3,0)</f>
        <v>Q3</v>
      </c>
      <c r="E1893" s="1">
        <f t="shared" si="59"/>
        <v>9</v>
      </c>
      <c r="F1893" s="1" t="str">
        <f>TEXT(SalesDataTable[[#This Row],[Order Date]],"MMM")</f>
        <v>Sep</v>
      </c>
      <c r="G1893" s="6" t="s">
        <v>23</v>
      </c>
      <c r="H1893" s="6" t="s">
        <v>60</v>
      </c>
      <c r="I1893" s="6" t="s">
        <v>19</v>
      </c>
      <c r="J1893" s="6" t="s">
        <v>20</v>
      </c>
      <c r="K1893" s="6" t="s">
        <v>21</v>
      </c>
      <c r="L1893" s="6" t="s">
        <v>39</v>
      </c>
      <c r="M1893" s="11">
        <v>2</v>
      </c>
      <c r="N1893" s="8">
        <v>49.69</v>
      </c>
      <c r="O1893" s="9">
        <v>0.05</v>
      </c>
      <c r="P1893" s="8">
        <v>22.55</v>
      </c>
      <c r="Q1893" s="8">
        <v>94.410999999999987</v>
      </c>
      <c r="R1893" s="8">
        <v>45.1</v>
      </c>
      <c r="S1893" s="8">
        <v>49.310999999999986</v>
      </c>
      <c r="T1893" s="10">
        <v>0.52230142674052804</v>
      </c>
      <c r="U1893" s="7"/>
      <c r="V1893" s="10"/>
      <c r="W1893" s="11"/>
      <c r="X1893" s="10"/>
    </row>
    <row r="1894" spans="1:24" ht="15.6">
      <c r="A1894" s="4">
        <v>241</v>
      </c>
      <c r="B1894" s="5">
        <v>46279</v>
      </c>
      <c r="C1894" s="1">
        <f t="shared" si="58"/>
        <v>2026</v>
      </c>
      <c r="D1894" s="1" t="str">
        <f>"Q" &amp;ROUNDUP(MONTH(SalesDataTable[[#This Row],[Order Date]])/3,0)</f>
        <v>Q3</v>
      </c>
      <c r="E1894" s="1">
        <f t="shared" si="59"/>
        <v>9</v>
      </c>
      <c r="F1894" s="1" t="str">
        <f>TEXT(SalesDataTable[[#This Row],[Order Date]],"MMM")</f>
        <v>Sep</v>
      </c>
      <c r="G1894" s="6" t="s">
        <v>28</v>
      </c>
      <c r="H1894" s="6" t="s">
        <v>42</v>
      </c>
      <c r="I1894" s="6" t="s">
        <v>19</v>
      </c>
      <c r="J1894" s="6" t="s">
        <v>20</v>
      </c>
      <c r="K1894" s="6" t="s">
        <v>21</v>
      </c>
      <c r="L1894" s="6" t="s">
        <v>39</v>
      </c>
      <c r="M1894" s="11">
        <v>4</v>
      </c>
      <c r="N1894" s="8">
        <v>50.5</v>
      </c>
      <c r="O1894" s="9">
        <v>0</v>
      </c>
      <c r="P1894" s="8">
        <v>23.02</v>
      </c>
      <c r="Q1894" s="8">
        <v>202</v>
      </c>
      <c r="R1894" s="8">
        <v>92.08</v>
      </c>
      <c r="S1894" s="8">
        <v>109.92</v>
      </c>
      <c r="T1894" s="10">
        <v>0.5441584158415842</v>
      </c>
      <c r="U1894" s="7"/>
      <c r="V1894" s="10"/>
      <c r="W1894" s="11"/>
      <c r="X1894" s="10"/>
    </row>
    <row r="1895" spans="1:24" ht="15.6">
      <c r="A1895" s="4">
        <v>753</v>
      </c>
      <c r="B1895" s="5">
        <v>46279</v>
      </c>
      <c r="C1895" s="1">
        <f t="shared" si="58"/>
        <v>2026</v>
      </c>
      <c r="D1895" s="1" t="str">
        <f>"Q" &amp;ROUNDUP(MONTH(SalesDataTable[[#This Row],[Order Date]])/3,0)</f>
        <v>Q3</v>
      </c>
      <c r="E1895" s="1">
        <f t="shared" si="59"/>
        <v>9</v>
      </c>
      <c r="F1895" s="1" t="str">
        <f>TEXT(SalesDataTable[[#This Row],[Order Date]],"MMM")</f>
        <v>Sep</v>
      </c>
      <c r="G1895" s="6" t="s">
        <v>37</v>
      </c>
      <c r="H1895" s="6" t="s">
        <v>38</v>
      </c>
      <c r="I1895" s="6" t="s">
        <v>36</v>
      </c>
      <c r="J1895" s="6" t="s">
        <v>20</v>
      </c>
      <c r="K1895" s="6" t="s">
        <v>31</v>
      </c>
      <c r="L1895" s="6" t="s">
        <v>49</v>
      </c>
      <c r="M1895" s="11">
        <v>1</v>
      </c>
      <c r="N1895" s="8">
        <v>47.55</v>
      </c>
      <c r="O1895" s="9">
        <v>0.05</v>
      </c>
      <c r="P1895" s="8">
        <v>18.350000000000001</v>
      </c>
      <c r="Q1895" s="8">
        <v>45.172499999999992</v>
      </c>
      <c r="R1895" s="8">
        <v>18.350000000000001</v>
      </c>
      <c r="S1895" s="8">
        <v>26.822499999999991</v>
      </c>
      <c r="T1895" s="10">
        <v>0.5937794011843488</v>
      </c>
      <c r="U1895" s="7"/>
      <c r="V1895" s="10"/>
      <c r="W1895" s="11"/>
      <c r="X1895" s="10"/>
    </row>
    <row r="1896" spans="1:24" ht="15.6">
      <c r="A1896" s="4">
        <v>2530</v>
      </c>
      <c r="B1896" s="5">
        <v>46279</v>
      </c>
      <c r="C1896" s="1">
        <f t="shared" si="58"/>
        <v>2026</v>
      </c>
      <c r="D1896" s="1" t="str">
        <f>"Q" &amp;ROUNDUP(MONTH(SalesDataTable[[#This Row],[Order Date]])/3,0)</f>
        <v>Q3</v>
      </c>
      <c r="E1896" s="1">
        <f t="shared" si="59"/>
        <v>9</v>
      </c>
      <c r="F1896" s="1" t="str">
        <f>TEXT(SalesDataTable[[#This Row],[Order Date]],"MMM")</f>
        <v>Sep</v>
      </c>
      <c r="G1896" s="6" t="s">
        <v>37</v>
      </c>
      <c r="H1896" s="6" t="s">
        <v>48</v>
      </c>
      <c r="I1896" s="6" t="s">
        <v>19</v>
      </c>
      <c r="J1896" s="6" t="s">
        <v>30</v>
      </c>
      <c r="K1896" s="6" t="s">
        <v>31</v>
      </c>
      <c r="L1896" s="6" t="s">
        <v>49</v>
      </c>
      <c r="M1896" s="11">
        <v>6</v>
      </c>
      <c r="N1896" s="8">
        <v>46.16</v>
      </c>
      <c r="O1896" s="9">
        <v>0.1</v>
      </c>
      <c r="P1896" s="8">
        <v>18.39</v>
      </c>
      <c r="Q1896" s="8">
        <v>249.26399999999998</v>
      </c>
      <c r="R1896" s="8">
        <v>110.34</v>
      </c>
      <c r="S1896" s="8">
        <v>138.92399999999998</v>
      </c>
      <c r="T1896" s="10">
        <v>0.55733679953783932</v>
      </c>
      <c r="U1896" s="7"/>
      <c r="V1896" s="10"/>
      <c r="W1896" s="11"/>
      <c r="X1896" s="10"/>
    </row>
    <row r="1897" spans="1:24" ht="15.6">
      <c r="A1897" s="4">
        <v>572</v>
      </c>
      <c r="B1897" s="5">
        <v>46280</v>
      </c>
      <c r="C1897" s="1">
        <f t="shared" si="58"/>
        <v>2026</v>
      </c>
      <c r="D1897" s="1" t="str">
        <f>"Q" &amp;ROUNDUP(MONTH(SalesDataTable[[#This Row],[Order Date]])/3,0)</f>
        <v>Q3</v>
      </c>
      <c r="E1897" s="1">
        <f t="shared" si="59"/>
        <v>9</v>
      </c>
      <c r="F1897" s="1" t="str">
        <f>TEXT(SalesDataTable[[#This Row],[Order Date]],"MMM")</f>
        <v>Sep</v>
      </c>
      <c r="G1897" s="6" t="s">
        <v>17</v>
      </c>
      <c r="H1897" s="6" t="s">
        <v>67</v>
      </c>
      <c r="I1897" s="6" t="s">
        <v>36</v>
      </c>
      <c r="J1897" s="6" t="s">
        <v>20</v>
      </c>
      <c r="K1897" s="6" t="s">
        <v>31</v>
      </c>
      <c r="L1897" s="6" t="s">
        <v>61</v>
      </c>
      <c r="M1897" s="11">
        <v>2</v>
      </c>
      <c r="N1897" s="8">
        <v>135.79</v>
      </c>
      <c r="O1897" s="9">
        <v>0.05</v>
      </c>
      <c r="P1897" s="8">
        <v>66.53</v>
      </c>
      <c r="Q1897" s="8">
        <v>258.00099999999998</v>
      </c>
      <c r="R1897" s="8">
        <v>133.06</v>
      </c>
      <c r="S1897" s="8">
        <v>124.94099999999997</v>
      </c>
      <c r="T1897" s="10">
        <v>0.48426556486215167</v>
      </c>
      <c r="U1897" s="7"/>
      <c r="V1897" s="10"/>
      <c r="W1897" s="11"/>
      <c r="X1897" s="10"/>
    </row>
    <row r="1898" spans="1:24" ht="15.6">
      <c r="A1898" s="4">
        <v>874</v>
      </c>
      <c r="B1898" s="5">
        <v>46280</v>
      </c>
      <c r="C1898" s="1">
        <f t="shared" si="58"/>
        <v>2026</v>
      </c>
      <c r="D1898" s="1" t="str">
        <f>"Q" &amp;ROUNDUP(MONTH(SalesDataTable[[#This Row],[Order Date]])/3,0)</f>
        <v>Q3</v>
      </c>
      <c r="E1898" s="1">
        <f t="shared" si="59"/>
        <v>9</v>
      </c>
      <c r="F1898" s="1" t="str">
        <f>TEXT(SalesDataTable[[#This Row],[Order Date]],"MMM")</f>
        <v>Sep</v>
      </c>
      <c r="G1898" s="6" t="s">
        <v>17</v>
      </c>
      <c r="H1898" s="6" t="s">
        <v>67</v>
      </c>
      <c r="I1898" s="6" t="s">
        <v>19</v>
      </c>
      <c r="J1898" s="6" t="s">
        <v>20</v>
      </c>
      <c r="K1898" s="6" t="s">
        <v>26</v>
      </c>
      <c r="L1898" s="6" t="s">
        <v>34</v>
      </c>
      <c r="M1898" s="11">
        <v>2</v>
      </c>
      <c r="N1898" s="8">
        <v>141.91999999999999</v>
      </c>
      <c r="O1898" s="9">
        <v>0</v>
      </c>
      <c r="P1898" s="8">
        <v>79.900000000000006</v>
      </c>
      <c r="Q1898" s="8">
        <v>283.83999999999997</v>
      </c>
      <c r="R1898" s="8">
        <v>159.80000000000001</v>
      </c>
      <c r="S1898" s="8">
        <v>124.03999999999996</v>
      </c>
      <c r="T1898" s="10">
        <v>0.43700676437429531</v>
      </c>
      <c r="U1898" s="7"/>
      <c r="V1898" s="10"/>
      <c r="W1898" s="11"/>
      <c r="X1898" s="10"/>
    </row>
    <row r="1899" spans="1:24" ht="15.6">
      <c r="A1899" s="4">
        <v>937</v>
      </c>
      <c r="B1899" s="5">
        <v>46280</v>
      </c>
      <c r="C1899" s="1">
        <f t="shared" si="58"/>
        <v>2026</v>
      </c>
      <c r="D1899" s="1" t="str">
        <f>"Q" &amp;ROUNDUP(MONTH(SalesDataTable[[#This Row],[Order Date]])/3,0)</f>
        <v>Q3</v>
      </c>
      <c r="E1899" s="1">
        <f t="shared" si="59"/>
        <v>9</v>
      </c>
      <c r="F1899" s="1" t="str">
        <f>TEXT(SalesDataTable[[#This Row],[Order Date]],"MMM")</f>
        <v>Sep</v>
      </c>
      <c r="G1899" s="6" t="s">
        <v>37</v>
      </c>
      <c r="H1899" s="6" t="s">
        <v>38</v>
      </c>
      <c r="I1899" s="6" t="s">
        <v>45</v>
      </c>
      <c r="J1899" s="6" t="s">
        <v>33</v>
      </c>
      <c r="K1899" s="6" t="s">
        <v>26</v>
      </c>
      <c r="L1899" s="6" t="s">
        <v>34</v>
      </c>
      <c r="M1899" s="11">
        <v>1</v>
      </c>
      <c r="N1899" s="8">
        <v>146.41</v>
      </c>
      <c r="O1899" s="9">
        <v>0.15</v>
      </c>
      <c r="P1899" s="8">
        <v>80.87</v>
      </c>
      <c r="Q1899" s="8">
        <v>124.4485</v>
      </c>
      <c r="R1899" s="8">
        <v>80.87</v>
      </c>
      <c r="S1899" s="8">
        <v>43.578499999999991</v>
      </c>
      <c r="T1899" s="10">
        <v>0.35017296311325563</v>
      </c>
      <c r="U1899" s="7"/>
      <c r="V1899" s="10"/>
      <c r="W1899" s="11"/>
      <c r="X1899" s="10"/>
    </row>
    <row r="1900" spans="1:24" ht="15.6">
      <c r="A1900" s="4">
        <v>1229</v>
      </c>
      <c r="B1900" s="5">
        <v>46280</v>
      </c>
      <c r="C1900" s="1">
        <f t="shared" si="58"/>
        <v>2026</v>
      </c>
      <c r="D1900" s="1" t="str">
        <f>"Q" &amp;ROUNDUP(MONTH(SalesDataTable[[#This Row],[Order Date]])/3,0)</f>
        <v>Q3</v>
      </c>
      <c r="E1900" s="1">
        <f t="shared" si="59"/>
        <v>9</v>
      </c>
      <c r="F1900" s="1" t="str">
        <f>TEXT(SalesDataTable[[#This Row],[Order Date]],"MMM")</f>
        <v>Sep</v>
      </c>
      <c r="G1900" s="6" t="s">
        <v>23</v>
      </c>
      <c r="H1900" s="6" t="s">
        <v>24</v>
      </c>
      <c r="I1900" s="6" t="s">
        <v>45</v>
      </c>
      <c r="J1900" s="6" t="s">
        <v>30</v>
      </c>
      <c r="K1900" s="6" t="s">
        <v>21</v>
      </c>
      <c r="L1900" s="6" t="s">
        <v>43</v>
      </c>
      <c r="M1900" s="11">
        <v>5</v>
      </c>
      <c r="N1900" s="8">
        <v>40.17</v>
      </c>
      <c r="O1900" s="9">
        <v>0</v>
      </c>
      <c r="P1900" s="8">
        <v>16.27</v>
      </c>
      <c r="Q1900" s="8">
        <v>200.85000000000002</v>
      </c>
      <c r="R1900" s="8">
        <v>81.349999999999994</v>
      </c>
      <c r="S1900" s="8">
        <v>119.50000000000003</v>
      </c>
      <c r="T1900" s="10">
        <v>0.59497137167040082</v>
      </c>
      <c r="U1900" s="7"/>
      <c r="V1900" s="10"/>
      <c r="W1900" s="11"/>
      <c r="X1900" s="10"/>
    </row>
    <row r="1901" spans="1:24" ht="15.6">
      <c r="A1901" s="4">
        <v>2186</v>
      </c>
      <c r="B1901" s="5">
        <v>46280</v>
      </c>
      <c r="C1901" s="1">
        <f t="shared" si="58"/>
        <v>2026</v>
      </c>
      <c r="D1901" s="1" t="str">
        <f>"Q" &amp;ROUNDUP(MONTH(SalesDataTable[[#This Row],[Order Date]])/3,0)</f>
        <v>Q3</v>
      </c>
      <c r="E1901" s="1">
        <f t="shared" si="59"/>
        <v>9</v>
      </c>
      <c r="F1901" s="1" t="str">
        <f>TEXT(SalesDataTable[[#This Row],[Order Date]],"MMM")</f>
        <v>Sep</v>
      </c>
      <c r="G1901" s="6" t="s">
        <v>28</v>
      </c>
      <c r="H1901" s="6" t="s">
        <v>29</v>
      </c>
      <c r="I1901" s="6" t="s">
        <v>19</v>
      </c>
      <c r="J1901" s="6" t="s">
        <v>20</v>
      </c>
      <c r="K1901" s="6" t="s">
        <v>26</v>
      </c>
      <c r="L1901" s="6" t="s">
        <v>27</v>
      </c>
      <c r="M1901" s="11">
        <v>2</v>
      </c>
      <c r="N1901" s="8">
        <v>91.6</v>
      </c>
      <c r="O1901" s="9">
        <v>0</v>
      </c>
      <c r="P1901" s="8">
        <v>46.54</v>
      </c>
      <c r="Q1901" s="8">
        <v>183.2</v>
      </c>
      <c r="R1901" s="8">
        <v>93.08</v>
      </c>
      <c r="S1901" s="8">
        <v>90.11999999999999</v>
      </c>
      <c r="T1901" s="10">
        <v>0.49192139737991264</v>
      </c>
      <c r="U1901" s="7"/>
      <c r="V1901" s="10"/>
      <c r="W1901" s="11"/>
      <c r="X1901" s="10"/>
    </row>
    <row r="1902" spans="1:24" ht="15.6">
      <c r="A1902" s="4">
        <v>2922</v>
      </c>
      <c r="B1902" s="5">
        <v>46280</v>
      </c>
      <c r="C1902" s="1">
        <f t="shared" si="58"/>
        <v>2026</v>
      </c>
      <c r="D1902" s="1" t="str">
        <f>"Q" &amp;ROUNDUP(MONTH(SalesDataTable[[#This Row],[Order Date]])/3,0)</f>
        <v>Q3</v>
      </c>
      <c r="E1902" s="1">
        <f t="shared" si="59"/>
        <v>9</v>
      </c>
      <c r="F1902" s="1" t="str">
        <f>TEXT(SalesDataTable[[#This Row],[Order Date]],"MMM")</f>
        <v>Sep</v>
      </c>
      <c r="G1902" s="6" t="s">
        <v>28</v>
      </c>
      <c r="H1902" s="6" t="s">
        <v>29</v>
      </c>
      <c r="I1902" s="6" t="s">
        <v>19</v>
      </c>
      <c r="J1902" s="6" t="s">
        <v>30</v>
      </c>
      <c r="K1902" s="6" t="s">
        <v>51</v>
      </c>
      <c r="L1902" s="6" t="s">
        <v>55</v>
      </c>
      <c r="M1902" s="11">
        <v>4</v>
      </c>
      <c r="N1902" s="8">
        <v>121.47</v>
      </c>
      <c r="O1902" s="9">
        <v>0.05</v>
      </c>
      <c r="P1902" s="8">
        <v>67.650000000000006</v>
      </c>
      <c r="Q1902" s="8">
        <v>461.58599999999996</v>
      </c>
      <c r="R1902" s="8">
        <v>270.60000000000002</v>
      </c>
      <c r="S1902" s="8">
        <v>190.98599999999993</v>
      </c>
      <c r="T1902" s="10">
        <v>0.41376038268058379</v>
      </c>
      <c r="U1902" s="7"/>
      <c r="V1902" s="10"/>
      <c r="W1902" s="11"/>
      <c r="X1902" s="10"/>
    </row>
    <row r="1903" spans="1:24" ht="15.6">
      <c r="A1903" s="4">
        <v>3140</v>
      </c>
      <c r="B1903" s="5">
        <v>46280</v>
      </c>
      <c r="C1903" s="1">
        <f t="shared" si="58"/>
        <v>2026</v>
      </c>
      <c r="D1903" s="1" t="str">
        <f>"Q" &amp;ROUNDUP(MONTH(SalesDataTable[[#This Row],[Order Date]])/3,0)</f>
        <v>Q3</v>
      </c>
      <c r="E1903" s="1">
        <f t="shared" si="59"/>
        <v>9</v>
      </c>
      <c r="F1903" s="1" t="str">
        <f>TEXT(SalesDataTable[[#This Row],[Order Date]],"MMM")</f>
        <v>Sep</v>
      </c>
      <c r="G1903" s="6" t="s">
        <v>23</v>
      </c>
      <c r="H1903" s="6" t="s">
        <v>60</v>
      </c>
      <c r="I1903" s="6" t="s">
        <v>45</v>
      </c>
      <c r="J1903" s="6" t="s">
        <v>30</v>
      </c>
      <c r="K1903" s="6" t="s">
        <v>40</v>
      </c>
      <c r="L1903" s="6" t="s">
        <v>68</v>
      </c>
      <c r="M1903" s="11">
        <v>2</v>
      </c>
      <c r="N1903" s="8">
        <v>122.69</v>
      </c>
      <c r="O1903" s="9">
        <v>0</v>
      </c>
      <c r="P1903" s="8">
        <v>61.4</v>
      </c>
      <c r="Q1903" s="8">
        <v>245.38</v>
      </c>
      <c r="R1903" s="8">
        <v>122.8</v>
      </c>
      <c r="S1903" s="8">
        <v>122.58</v>
      </c>
      <c r="T1903" s="10">
        <v>0.49955171570625151</v>
      </c>
      <c r="U1903" s="7"/>
      <c r="V1903" s="10"/>
      <c r="W1903" s="11"/>
      <c r="X1903" s="10"/>
    </row>
    <row r="1904" spans="1:24" ht="15.6">
      <c r="A1904" s="4">
        <v>3369</v>
      </c>
      <c r="B1904" s="5">
        <v>46280</v>
      </c>
      <c r="C1904" s="1">
        <f t="shared" si="58"/>
        <v>2026</v>
      </c>
      <c r="D1904" s="1" t="str">
        <f>"Q" &amp;ROUNDUP(MONTH(SalesDataTable[[#This Row],[Order Date]])/3,0)</f>
        <v>Q3</v>
      </c>
      <c r="E1904" s="1">
        <f t="shared" si="59"/>
        <v>9</v>
      </c>
      <c r="F1904" s="1" t="str">
        <f>TEXT(SalesDataTable[[#This Row],[Order Date]],"MMM")</f>
        <v>Sep</v>
      </c>
      <c r="G1904" s="6" t="s">
        <v>23</v>
      </c>
      <c r="H1904" s="6" t="s">
        <v>60</v>
      </c>
      <c r="I1904" s="6" t="s">
        <v>45</v>
      </c>
      <c r="J1904" s="6" t="s">
        <v>30</v>
      </c>
      <c r="K1904" s="6" t="s">
        <v>31</v>
      </c>
      <c r="L1904" s="6" t="s">
        <v>49</v>
      </c>
      <c r="M1904" s="11">
        <v>1</v>
      </c>
      <c r="N1904" s="8">
        <v>45.59</v>
      </c>
      <c r="O1904" s="9">
        <v>0</v>
      </c>
      <c r="P1904" s="8">
        <v>18.28</v>
      </c>
      <c r="Q1904" s="8">
        <v>45.59</v>
      </c>
      <c r="R1904" s="8">
        <v>18.28</v>
      </c>
      <c r="S1904" s="8">
        <v>27.310000000000002</v>
      </c>
      <c r="T1904" s="10">
        <v>0.59903487606931349</v>
      </c>
      <c r="U1904" s="7"/>
      <c r="V1904" s="10"/>
      <c r="W1904" s="11"/>
      <c r="X1904" s="10"/>
    </row>
    <row r="1905" spans="1:24" ht="15.6">
      <c r="A1905" s="4">
        <v>4865</v>
      </c>
      <c r="B1905" s="5">
        <v>46280</v>
      </c>
      <c r="C1905" s="1">
        <f t="shared" si="58"/>
        <v>2026</v>
      </c>
      <c r="D1905" s="1" t="str">
        <f>"Q" &amp;ROUNDUP(MONTH(SalesDataTable[[#This Row],[Order Date]])/3,0)</f>
        <v>Q3</v>
      </c>
      <c r="E1905" s="1">
        <f t="shared" si="59"/>
        <v>9</v>
      </c>
      <c r="F1905" s="1" t="str">
        <f>TEXT(SalesDataTable[[#This Row],[Order Date]],"MMM")</f>
        <v>Sep</v>
      </c>
      <c r="G1905" s="6" t="s">
        <v>37</v>
      </c>
      <c r="H1905" s="6" t="s">
        <v>38</v>
      </c>
      <c r="I1905" s="6" t="s">
        <v>19</v>
      </c>
      <c r="J1905" s="6" t="s">
        <v>20</v>
      </c>
      <c r="K1905" s="6" t="s">
        <v>21</v>
      </c>
      <c r="L1905" s="6" t="s">
        <v>22</v>
      </c>
      <c r="M1905" s="11">
        <v>1</v>
      </c>
      <c r="N1905" s="8">
        <v>83.8</v>
      </c>
      <c r="O1905" s="9">
        <v>0</v>
      </c>
      <c r="P1905" s="8">
        <v>42.23</v>
      </c>
      <c r="Q1905" s="8">
        <v>83.8</v>
      </c>
      <c r="R1905" s="8">
        <v>42.23</v>
      </c>
      <c r="S1905" s="8">
        <v>41.57</v>
      </c>
      <c r="T1905" s="10">
        <v>0.49606205250596663</v>
      </c>
      <c r="U1905" s="7"/>
      <c r="V1905" s="10"/>
      <c r="W1905" s="11"/>
      <c r="X1905" s="10"/>
    </row>
    <row r="1906" spans="1:24" ht="15.6">
      <c r="A1906" s="4">
        <v>103</v>
      </c>
      <c r="B1906" s="5">
        <v>46281</v>
      </c>
      <c r="C1906" s="1">
        <f t="shared" si="58"/>
        <v>2026</v>
      </c>
      <c r="D1906" s="1" t="str">
        <f>"Q" &amp;ROUNDUP(MONTH(SalesDataTable[[#This Row],[Order Date]])/3,0)</f>
        <v>Q3</v>
      </c>
      <c r="E1906" s="1">
        <f t="shared" si="59"/>
        <v>9</v>
      </c>
      <c r="F1906" s="1" t="str">
        <f>TEXT(SalesDataTable[[#This Row],[Order Date]],"MMM")</f>
        <v>Sep</v>
      </c>
      <c r="G1906" s="6" t="s">
        <v>28</v>
      </c>
      <c r="H1906" s="6" t="s">
        <v>35</v>
      </c>
      <c r="I1906" s="6" t="s">
        <v>19</v>
      </c>
      <c r="J1906" s="6" t="s">
        <v>30</v>
      </c>
      <c r="K1906" s="6" t="s">
        <v>31</v>
      </c>
      <c r="L1906" s="6" t="s">
        <v>61</v>
      </c>
      <c r="M1906" s="11">
        <v>1</v>
      </c>
      <c r="N1906" s="8">
        <v>132.58000000000001</v>
      </c>
      <c r="O1906" s="9">
        <v>0.15</v>
      </c>
      <c r="P1906" s="8">
        <v>67.62</v>
      </c>
      <c r="Q1906" s="8">
        <v>112.69300000000001</v>
      </c>
      <c r="R1906" s="8">
        <v>67.62</v>
      </c>
      <c r="S1906" s="8">
        <v>45.073000000000008</v>
      </c>
      <c r="T1906" s="10">
        <v>0.39996273060438536</v>
      </c>
      <c r="U1906" s="7"/>
      <c r="V1906" s="10"/>
      <c r="W1906" s="11"/>
      <c r="X1906" s="10"/>
    </row>
    <row r="1907" spans="1:24" ht="15.6">
      <c r="A1907" s="4">
        <v>4500</v>
      </c>
      <c r="B1907" s="5">
        <v>46281</v>
      </c>
      <c r="C1907" s="1">
        <f t="shared" si="58"/>
        <v>2026</v>
      </c>
      <c r="D1907" s="1" t="str">
        <f>"Q" &amp;ROUNDUP(MONTH(SalesDataTable[[#This Row],[Order Date]])/3,0)</f>
        <v>Q3</v>
      </c>
      <c r="E1907" s="1">
        <f t="shared" si="59"/>
        <v>9</v>
      </c>
      <c r="F1907" s="1" t="str">
        <f>TEXT(SalesDataTable[[#This Row],[Order Date]],"MMM")</f>
        <v>Sep</v>
      </c>
      <c r="G1907" s="6" t="s">
        <v>37</v>
      </c>
      <c r="H1907" s="6" t="s">
        <v>50</v>
      </c>
      <c r="I1907" s="6" t="s">
        <v>19</v>
      </c>
      <c r="J1907" s="6" t="s">
        <v>30</v>
      </c>
      <c r="K1907" s="6" t="s">
        <v>40</v>
      </c>
      <c r="L1907" s="6" t="s">
        <v>68</v>
      </c>
      <c r="M1907" s="11">
        <v>2</v>
      </c>
      <c r="N1907" s="8">
        <v>122.12</v>
      </c>
      <c r="O1907" s="9">
        <v>0.05</v>
      </c>
      <c r="P1907" s="8">
        <v>61.76</v>
      </c>
      <c r="Q1907" s="8">
        <v>232.02799999999999</v>
      </c>
      <c r="R1907" s="8">
        <v>123.52</v>
      </c>
      <c r="S1907" s="8">
        <v>108.508</v>
      </c>
      <c r="T1907" s="10">
        <v>0.46765045597945076</v>
      </c>
      <c r="U1907" s="7"/>
      <c r="V1907" s="10"/>
      <c r="W1907" s="11"/>
      <c r="X1907" s="10"/>
    </row>
    <row r="1908" spans="1:24" ht="15.6">
      <c r="A1908" s="4">
        <v>5093</v>
      </c>
      <c r="B1908" s="5">
        <v>46281</v>
      </c>
      <c r="C1908" s="1">
        <f t="shared" si="58"/>
        <v>2026</v>
      </c>
      <c r="D1908" s="1" t="str">
        <f>"Q" &amp;ROUNDUP(MONTH(SalesDataTable[[#This Row],[Order Date]])/3,0)</f>
        <v>Q3</v>
      </c>
      <c r="E1908" s="1">
        <f t="shared" si="59"/>
        <v>9</v>
      </c>
      <c r="F1908" s="1" t="str">
        <f>TEXT(SalesDataTable[[#This Row],[Order Date]],"MMM")</f>
        <v>Sep</v>
      </c>
      <c r="G1908" s="6" t="s">
        <v>17</v>
      </c>
      <c r="H1908" s="6" t="s">
        <v>18</v>
      </c>
      <c r="I1908" s="6" t="s">
        <v>25</v>
      </c>
      <c r="J1908" s="6" t="s">
        <v>33</v>
      </c>
      <c r="K1908" s="6" t="s">
        <v>26</v>
      </c>
      <c r="L1908" s="6" t="s">
        <v>34</v>
      </c>
      <c r="M1908" s="11">
        <v>3</v>
      </c>
      <c r="N1908" s="8">
        <v>140.47</v>
      </c>
      <c r="O1908" s="9">
        <v>0.15</v>
      </c>
      <c r="P1908" s="8">
        <v>81.739999999999995</v>
      </c>
      <c r="Q1908" s="8">
        <v>358.19849999999997</v>
      </c>
      <c r="R1908" s="8">
        <v>245.21999999999997</v>
      </c>
      <c r="S1908" s="8">
        <v>112.9785</v>
      </c>
      <c r="T1908" s="10">
        <v>0.31540751845694498</v>
      </c>
      <c r="U1908" s="7"/>
      <c r="V1908" s="10"/>
      <c r="W1908" s="11"/>
      <c r="X1908" s="10"/>
    </row>
    <row r="1909" spans="1:24" ht="15.6">
      <c r="A1909" s="4">
        <v>5147</v>
      </c>
      <c r="B1909" s="5">
        <v>46281</v>
      </c>
      <c r="C1909" s="1">
        <f t="shared" si="58"/>
        <v>2026</v>
      </c>
      <c r="D1909" s="1" t="str">
        <f>"Q" &amp;ROUNDUP(MONTH(SalesDataTable[[#This Row],[Order Date]])/3,0)</f>
        <v>Q3</v>
      </c>
      <c r="E1909" s="1">
        <f t="shared" si="59"/>
        <v>9</v>
      </c>
      <c r="F1909" s="1" t="str">
        <f>TEXT(SalesDataTable[[#This Row],[Order Date]],"MMM")</f>
        <v>Sep</v>
      </c>
      <c r="G1909" s="6" t="s">
        <v>37</v>
      </c>
      <c r="H1909" s="6" t="s">
        <v>64</v>
      </c>
      <c r="I1909" s="6" t="s">
        <v>19</v>
      </c>
      <c r="J1909" s="6" t="s">
        <v>30</v>
      </c>
      <c r="K1909" s="6" t="s">
        <v>26</v>
      </c>
      <c r="L1909" s="6" t="s">
        <v>34</v>
      </c>
      <c r="M1909" s="11">
        <v>2</v>
      </c>
      <c r="N1909" s="8">
        <v>145.35</v>
      </c>
      <c r="O1909" s="9">
        <v>0.05</v>
      </c>
      <c r="P1909" s="8">
        <v>78.39</v>
      </c>
      <c r="Q1909" s="8">
        <v>276.16499999999996</v>
      </c>
      <c r="R1909" s="8">
        <v>156.78</v>
      </c>
      <c r="S1909" s="8">
        <v>119.38499999999996</v>
      </c>
      <c r="T1909" s="10">
        <v>0.4322959100537721</v>
      </c>
      <c r="U1909" s="7"/>
      <c r="V1909" s="10"/>
      <c r="W1909" s="11"/>
      <c r="X1909" s="10"/>
    </row>
    <row r="1910" spans="1:24" ht="15.6">
      <c r="A1910" s="4">
        <v>365</v>
      </c>
      <c r="B1910" s="5">
        <v>46282</v>
      </c>
      <c r="C1910" s="1">
        <f t="shared" si="58"/>
        <v>2026</v>
      </c>
      <c r="D1910" s="1" t="str">
        <f>"Q" &amp;ROUNDUP(MONTH(SalesDataTable[[#This Row],[Order Date]])/3,0)</f>
        <v>Q3</v>
      </c>
      <c r="E1910" s="1">
        <f t="shared" si="59"/>
        <v>9</v>
      </c>
      <c r="F1910" s="1" t="str">
        <f>TEXT(SalesDataTable[[#This Row],[Order Date]],"MMM")</f>
        <v>Sep</v>
      </c>
      <c r="G1910" s="6" t="s">
        <v>37</v>
      </c>
      <c r="H1910" s="6" t="s">
        <v>50</v>
      </c>
      <c r="I1910" s="6" t="s">
        <v>45</v>
      </c>
      <c r="J1910" s="6" t="s">
        <v>20</v>
      </c>
      <c r="K1910" s="6" t="s">
        <v>40</v>
      </c>
      <c r="L1910" s="6" t="s">
        <v>68</v>
      </c>
      <c r="M1910" s="11">
        <v>2</v>
      </c>
      <c r="N1910" s="8">
        <v>121.25</v>
      </c>
      <c r="O1910" s="9">
        <v>0</v>
      </c>
      <c r="P1910" s="8">
        <v>61.5</v>
      </c>
      <c r="Q1910" s="8">
        <v>242.5</v>
      </c>
      <c r="R1910" s="8">
        <v>123</v>
      </c>
      <c r="S1910" s="8">
        <v>119.5</v>
      </c>
      <c r="T1910" s="10">
        <v>0.4927835051546392</v>
      </c>
      <c r="U1910" s="7"/>
      <c r="V1910" s="10"/>
      <c r="W1910" s="11"/>
      <c r="X1910" s="10"/>
    </row>
    <row r="1911" spans="1:24" ht="15.6">
      <c r="A1911" s="4">
        <v>494</v>
      </c>
      <c r="B1911" s="5">
        <v>46282</v>
      </c>
      <c r="C1911" s="1">
        <f t="shared" si="58"/>
        <v>2026</v>
      </c>
      <c r="D1911" s="1" t="str">
        <f>"Q" &amp;ROUNDUP(MONTH(SalesDataTable[[#This Row],[Order Date]])/3,0)</f>
        <v>Q3</v>
      </c>
      <c r="E1911" s="1">
        <f t="shared" si="59"/>
        <v>9</v>
      </c>
      <c r="F1911" s="1" t="str">
        <f>TEXT(SalesDataTable[[#This Row],[Order Date]],"MMM")</f>
        <v>Sep</v>
      </c>
      <c r="G1911" s="6" t="s">
        <v>37</v>
      </c>
      <c r="H1911" s="6" t="s">
        <v>38</v>
      </c>
      <c r="I1911" s="6" t="s">
        <v>19</v>
      </c>
      <c r="J1911" s="6" t="s">
        <v>30</v>
      </c>
      <c r="K1911" s="6" t="s">
        <v>31</v>
      </c>
      <c r="L1911" s="6" t="s">
        <v>32</v>
      </c>
      <c r="M1911" s="11">
        <v>1</v>
      </c>
      <c r="N1911" s="8">
        <v>35.94</v>
      </c>
      <c r="O1911" s="9">
        <v>0.1</v>
      </c>
      <c r="P1911" s="8">
        <v>13.19</v>
      </c>
      <c r="Q1911" s="8">
        <v>32.345999999999997</v>
      </c>
      <c r="R1911" s="8">
        <v>13.19</v>
      </c>
      <c r="S1911" s="8">
        <v>19.155999999999999</v>
      </c>
      <c r="T1911" s="10">
        <v>0.59222160390774747</v>
      </c>
      <c r="U1911" s="7"/>
      <c r="V1911" s="10"/>
      <c r="W1911" s="11"/>
      <c r="X1911" s="10"/>
    </row>
    <row r="1912" spans="1:24" ht="15.6">
      <c r="A1912" s="4">
        <v>665</v>
      </c>
      <c r="B1912" s="5">
        <v>46282</v>
      </c>
      <c r="C1912" s="1">
        <f t="shared" si="58"/>
        <v>2026</v>
      </c>
      <c r="D1912" s="1" t="str">
        <f>"Q" &amp;ROUNDUP(MONTH(SalesDataTable[[#This Row],[Order Date]])/3,0)</f>
        <v>Q3</v>
      </c>
      <c r="E1912" s="1">
        <f t="shared" si="59"/>
        <v>9</v>
      </c>
      <c r="F1912" s="1" t="str">
        <f>TEXT(SalesDataTable[[#This Row],[Order Date]],"MMM")</f>
        <v>Sep</v>
      </c>
      <c r="G1912" s="6" t="s">
        <v>23</v>
      </c>
      <c r="H1912" s="6" t="s">
        <v>66</v>
      </c>
      <c r="I1912" s="6" t="s">
        <v>19</v>
      </c>
      <c r="J1912" s="6" t="s">
        <v>30</v>
      </c>
      <c r="K1912" s="6" t="s">
        <v>21</v>
      </c>
      <c r="L1912" s="6" t="s">
        <v>47</v>
      </c>
      <c r="M1912" s="11">
        <v>1</v>
      </c>
      <c r="N1912" s="8">
        <v>101.18</v>
      </c>
      <c r="O1912" s="9">
        <v>0.1</v>
      </c>
      <c r="P1912" s="8">
        <v>49.38</v>
      </c>
      <c r="Q1912" s="8">
        <v>91.062000000000012</v>
      </c>
      <c r="R1912" s="8">
        <v>49.38</v>
      </c>
      <c r="S1912" s="8">
        <v>41.682000000000009</v>
      </c>
      <c r="T1912" s="10">
        <v>0.45773209461685449</v>
      </c>
      <c r="U1912" s="7"/>
      <c r="V1912" s="10"/>
      <c r="W1912" s="11"/>
      <c r="X1912" s="10"/>
    </row>
    <row r="1913" spans="1:24" ht="15.6">
      <c r="A1913" s="4">
        <v>2067</v>
      </c>
      <c r="B1913" s="5">
        <v>46282</v>
      </c>
      <c r="C1913" s="1">
        <f t="shared" si="58"/>
        <v>2026</v>
      </c>
      <c r="D1913" s="1" t="str">
        <f>"Q" &amp;ROUNDUP(MONTH(SalesDataTable[[#This Row],[Order Date]])/3,0)</f>
        <v>Q3</v>
      </c>
      <c r="E1913" s="1">
        <f t="shared" si="59"/>
        <v>9</v>
      </c>
      <c r="F1913" s="1" t="str">
        <f>TEXT(SalesDataTable[[#This Row],[Order Date]],"MMM")</f>
        <v>Sep</v>
      </c>
      <c r="G1913" s="6" t="s">
        <v>37</v>
      </c>
      <c r="H1913" s="6" t="s">
        <v>48</v>
      </c>
      <c r="I1913" s="6" t="s">
        <v>36</v>
      </c>
      <c r="J1913" s="6" t="s">
        <v>30</v>
      </c>
      <c r="K1913" s="6" t="s">
        <v>21</v>
      </c>
      <c r="L1913" s="6" t="s">
        <v>22</v>
      </c>
      <c r="M1913" s="11">
        <v>2</v>
      </c>
      <c r="N1913" s="8">
        <v>82.47</v>
      </c>
      <c r="O1913" s="9">
        <v>0</v>
      </c>
      <c r="P1913" s="8">
        <v>42.49</v>
      </c>
      <c r="Q1913" s="8">
        <v>164.94</v>
      </c>
      <c r="R1913" s="8">
        <v>84.98</v>
      </c>
      <c r="S1913" s="8">
        <v>79.959999999999994</v>
      </c>
      <c r="T1913" s="10">
        <v>0.48478234509518608</v>
      </c>
      <c r="U1913" s="7"/>
      <c r="V1913" s="10"/>
      <c r="W1913" s="11"/>
      <c r="X1913" s="10"/>
    </row>
    <row r="1914" spans="1:24" ht="15.6">
      <c r="A1914" s="4">
        <v>2648</v>
      </c>
      <c r="B1914" s="5">
        <v>46282</v>
      </c>
      <c r="C1914" s="1">
        <f t="shared" si="58"/>
        <v>2026</v>
      </c>
      <c r="D1914" s="1" t="str">
        <f>"Q" &amp;ROUNDUP(MONTH(SalesDataTable[[#This Row],[Order Date]])/3,0)</f>
        <v>Q3</v>
      </c>
      <c r="E1914" s="1">
        <f t="shared" si="59"/>
        <v>9</v>
      </c>
      <c r="F1914" s="1" t="str">
        <f>TEXT(SalesDataTable[[#This Row],[Order Date]],"MMM")</f>
        <v>Sep</v>
      </c>
      <c r="G1914" s="6" t="s">
        <v>28</v>
      </c>
      <c r="H1914" s="6" t="s">
        <v>69</v>
      </c>
      <c r="I1914" s="6" t="s">
        <v>45</v>
      </c>
      <c r="J1914" s="6" t="s">
        <v>30</v>
      </c>
      <c r="K1914" s="6" t="s">
        <v>51</v>
      </c>
      <c r="L1914" s="6" t="s">
        <v>62</v>
      </c>
      <c r="M1914" s="11">
        <v>1</v>
      </c>
      <c r="N1914" s="8">
        <v>50.47</v>
      </c>
      <c r="O1914" s="9">
        <v>0.05</v>
      </c>
      <c r="P1914" s="8">
        <v>22.27</v>
      </c>
      <c r="Q1914" s="8">
        <v>47.946499999999993</v>
      </c>
      <c r="R1914" s="8">
        <v>22.27</v>
      </c>
      <c r="S1914" s="8">
        <v>25.676499999999994</v>
      </c>
      <c r="T1914" s="10">
        <v>0.53552396942425406</v>
      </c>
      <c r="U1914" s="7"/>
      <c r="V1914" s="10"/>
      <c r="W1914" s="11"/>
      <c r="X1914" s="10"/>
    </row>
    <row r="1915" spans="1:24" ht="15.6">
      <c r="A1915" s="4">
        <v>3074</v>
      </c>
      <c r="B1915" s="5">
        <v>46282</v>
      </c>
      <c r="C1915" s="1">
        <f t="shared" si="58"/>
        <v>2026</v>
      </c>
      <c r="D1915" s="1" t="str">
        <f>"Q" &amp;ROUNDUP(MONTH(SalesDataTable[[#This Row],[Order Date]])/3,0)</f>
        <v>Q3</v>
      </c>
      <c r="E1915" s="1">
        <f t="shared" si="59"/>
        <v>9</v>
      </c>
      <c r="F1915" s="1" t="str">
        <f>TEXT(SalesDataTable[[#This Row],[Order Date]],"MMM")</f>
        <v>Sep</v>
      </c>
      <c r="G1915" s="6" t="s">
        <v>37</v>
      </c>
      <c r="H1915" s="6" t="s">
        <v>50</v>
      </c>
      <c r="I1915" s="6" t="s">
        <v>25</v>
      </c>
      <c r="J1915" s="6" t="s">
        <v>33</v>
      </c>
      <c r="K1915" s="6" t="s">
        <v>40</v>
      </c>
      <c r="L1915" s="6" t="s">
        <v>57</v>
      </c>
      <c r="M1915" s="11">
        <v>5</v>
      </c>
      <c r="N1915" s="8">
        <v>82.63</v>
      </c>
      <c r="O1915" s="9">
        <v>0.15</v>
      </c>
      <c r="P1915" s="8">
        <v>38.630000000000003</v>
      </c>
      <c r="Q1915" s="8">
        <v>351.17749999999995</v>
      </c>
      <c r="R1915" s="8">
        <v>193.15</v>
      </c>
      <c r="S1915" s="8">
        <v>158.02749999999995</v>
      </c>
      <c r="T1915" s="10">
        <v>0.44999323703824978</v>
      </c>
      <c r="U1915" s="7"/>
      <c r="V1915" s="10"/>
      <c r="W1915" s="11"/>
      <c r="X1915" s="10"/>
    </row>
    <row r="1916" spans="1:24" ht="15.6">
      <c r="A1916" s="4">
        <v>259</v>
      </c>
      <c r="B1916" s="5">
        <v>46283</v>
      </c>
      <c r="C1916" s="1">
        <f t="shared" si="58"/>
        <v>2026</v>
      </c>
      <c r="D1916" s="1" t="str">
        <f>"Q" &amp;ROUNDUP(MONTH(SalesDataTable[[#This Row],[Order Date]])/3,0)</f>
        <v>Q3</v>
      </c>
      <c r="E1916" s="1">
        <f t="shared" si="59"/>
        <v>9</v>
      </c>
      <c r="F1916" s="1" t="str">
        <f>TEXT(SalesDataTable[[#This Row],[Order Date]],"MMM")</f>
        <v>Sep</v>
      </c>
      <c r="G1916" s="6" t="s">
        <v>37</v>
      </c>
      <c r="H1916" s="6" t="s">
        <v>50</v>
      </c>
      <c r="I1916" s="6" t="s">
        <v>36</v>
      </c>
      <c r="J1916" s="6" t="s">
        <v>33</v>
      </c>
      <c r="K1916" s="6" t="s">
        <v>31</v>
      </c>
      <c r="L1916" s="6" t="s">
        <v>65</v>
      </c>
      <c r="M1916" s="11">
        <v>4</v>
      </c>
      <c r="N1916" s="8">
        <v>168.48</v>
      </c>
      <c r="O1916" s="9">
        <v>0.1</v>
      </c>
      <c r="P1916" s="8">
        <v>89.85</v>
      </c>
      <c r="Q1916" s="8">
        <v>606.52800000000002</v>
      </c>
      <c r="R1916" s="8">
        <v>359.4</v>
      </c>
      <c r="S1916" s="8">
        <v>247.12800000000004</v>
      </c>
      <c r="T1916" s="10">
        <v>0.4074469768914214</v>
      </c>
      <c r="U1916" s="7"/>
      <c r="V1916" s="10"/>
      <c r="W1916" s="11"/>
      <c r="X1916" s="10"/>
    </row>
    <row r="1917" spans="1:24" ht="15.6">
      <c r="A1917" s="4">
        <v>997</v>
      </c>
      <c r="B1917" s="5">
        <v>46283</v>
      </c>
      <c r="C1917" s="1">
        <f t="shared" si="58"/>
        <v>2026</v>
      </c>
      <c r="D1917" s="1" t="str">
        <f>"Q" &amp;ROUNDUP(MONTH(SalesDataTable[[#This Row],[Order Date]])/3,0)</f>
        <v>Q3</v>
      </c>
      <c r="E1917" s="1">
        <f t="shared" si="59"/>
        <v>9</v>
      </c>
      <c r="F1917" s="1" t="str">
        <f>TEXT(SalesDataTable[[#This Row],[Order Date]],"MMM")</f>
        <v>Sep</v>
      </c>
      <c r="G1917" s="6" t="s">
        <v>23</v>
      </c>
      <c r="H1917" s="6" t="s">
        <v>58</v>
      </c>
      <c r="I1917" s="6" t="s">
        <v>45</v>
      </c>
      <c r="J1917" s="6" t="s">
        <v>20</v>
      </c>
      <c r="K1917" s="6" t="s">
        <v>40</v>
      </c>
      <c r="L1917" s="6" t="s">
        <v>68</v>
      </c>
      <c r="M1917" s="11">
        <v>2</v>
      </c>
      <c r="N1917" s="8">
        <v>121.82</v>
      </c>
      <c r="O1917" s="9">
        <v>0</v>
      </c>
      <c r="P1917" s="8">
        <v>61.92</v>
      </c>
      <c r="Q1917" s="8">
        <v>243.64</v>
      </c>
      <c r="R1917" s="8">
        <v>123.84</v>
      </c>
      <c r="S1917" s="8">
        <v>119.79999999999998</v>
      </c>
      <c r="T1917" s="10">
        <v>0.49170907896897059</v>
      </c>
      <c r="U1917" s="7"/>
      <c r="V1917" s="10"/>
      <c r="W1917" s="11"/>
      <c r="X1917" s="10"/>
    </row>
    <row r="1918" spans="1:24" ht="15.6">
      <c r="A1918" s="4">
        <v>2102</v>
      </c>
      <c r="B1918" s="5">
        <v>46283</v>
      </c>
      <c r="C1918" s="1">
        <f t="shared" si="58"/>
        <v>2026</v>
      </c>
      <c r="D1918" s="1" t="str">
        <f>"Q" &amp;ROUNDUP(MONTH(SalesDataTable[[#This Row],[Order Date]])/3,0)</f>
        <v>Q3</v>
      </c>
      <c r="E1918" s="1">
        <f t="shared" si="59"/>
        <v>9</v>
      </c>
      <c r="F1918" s="1" t="str">
        <f>TEXT(SalesDataTable[[#This Row],[Order Date]],"MMM")</f>
        <v>Sep</v>
      </c>
      <c r="G1918" s="6" t="s">
        <v>17</v>
      </c>
      <c r="H1918" s="6" t="s">
        <v>67</v>
      </c>
      <c r="I1918" s="6" t="s">
        <v>36</v>
      </c>
      <c r="J1918" s="6" t="s">
        <v>20</v>
      </c>
      <c r="K1918" s="6" t="s">
        <v>21</v>
      </c>
      <c r="L1918" s="6" t="s">
        <v>39</v>
      </c>
      <c r="M1918" s="11">
        <v>1</v>
      </c>
      <c r="N1918" s="8">
        <v>50.02</v>
      </c>
      <c r="O1918" s="9">
        <v>0.1</v>
      </c>
      <c r="P1918" s="8">
        <v>22.47</v>
      </c>
      <c r="Q1918" s="8">
        <v>45.018000000000001</v>
      </c>
      <c r="R1918" s="8">
        <v>22.47</v>
      </c>
      <c r="S1918" s="8">
        <v>22.548000000000002</v>
      </c>
      <c r="T1918" s="10">
        <v>0.50086632013861121</v>
      </c>
      <c r="U1918" s="7"/>
      <c r="V1918" s="10"/>
      <c r="W1918" s="11"/>
      <c r="X1918" s="10"/>
    </row>
    <row r="1919" spans="1:24" ht="15.6">
      <c r="A1919" s="4">
        <v>2452</v>
      </c>
      <c r="B1919" s="5">
        <v>46283</v>
      </c>
      <c r="C1919" s="1">
        <f t="shared" si="58"/>
        <v>2026</v>
      </c>
      <c r="D1919" s="1" t="str">
        <f>"Q" &amp;ROUNDUP(MONTH(SalesDataTable[[#This Row],[Order Date]])/3,0)</f>
        <v>Q3</v>
      </c>
      <c r="E1919" s="1">
        <f t="shared" si="59"/>
        <v>9</v>
      </c>
      <c r="F1919" s="1" t="str">
        <f>TEXT(SalesDataTable[[#This Row],[Order Date]],"MMM")</f>
        <v>Sep</v>
      </c>
      <c r="G1919" s="6" t="s">
        <v>28</v>
      </c>
      <c r="H1919" s="6" t="s">
        <v>42</v>
      </c>
      <c r="I1919" s="6" t="s">
        <v>19</v>
      </c>
      <c r="J1919" s="6" t="s">
        <v>30</v>
      </c>
      <c r="K1919" s="6" t="s">
        <v>51</v>
      </c>
      <c r="L1919" s="6" t="s">
        <v>62</v>
      </c>
      <c r="M1919" s="11">
        <v>1</v>
      </c>
      <c r="N1919" s="8">
        <v>50.17</v>
      </c>
      <c r="O1919" s="9">
        <v>0.1</v>
      </c>
      <c r="P1919" s="8">
        <v>21.99</v>
      </c>
      <c r="Q1919" s="8">
        <v>45.153000000000006</v>
      </c>
      <c r="R1919" s="8">
        <v>21.99</v>
      </c>
      <c r="S1919" s="8">
        <v>23.163000000000007</v>
      </c>
      <c r="T1919" s="10">
        <v>0.51298917015480705</v>
      </c>
      <c r="U1919" s="7"/>
      <c r="V1919" s="10"/>
      <c r="W1919" s="11"/>
      <c r="X1919" s="10"/>
    </row>
    <row r="1920" spans="1:24" ht="15.6">
      <c r="A1920" s="4">
        <v>2761</v>
      </c>
      <c r="B1920" s="5">
        <v>46283</v>
      </c>
      <c r="C1920" s="1">
        <f t="shared" si="58"/>
        <v>2026</v>
      </c>
      <c r="D1920" s="1" t="str">
        <f>"Q" &amp;ROUNDUP(MONTH(SalesDataTable[[#This Row],[Order Date]])/3,0)</f>
        <v>Q3</v>
      </c>
      <c r="E1920" s="1">
        <f t="shared" si="59"/>
        <v>9</v>
      </c>
      <c r="F1920" s="1" t="str">
        <f>TEXT(SalesDataTable[[#This Row],[Order Date]],"MMM")</f>
        <v>Sep</v>
      </c>
      <c r="G1920" s="6" t="s">
        <v>17</v>
      </c>
      <c r="H1920" s="6" t="s">
        <v>67</v>
      </c>
      <c r="I1920" s="6" t="s">
        <v>25</v>
      </c>
      <c r="J1920" s="6" t="s">
        <v>33</v>
      </c>
      <c r="K1920" s="6" t="s">
        <v>40</v>
      </c>
      <c r="L1920" s="6" t="s">
        <v>68</v>
      </c>
      <c r="M1920" s="11">
        <v>5</v>
      </c>
      <c r="N1920" s="8">
        <v>124.51</v>
      </c>
      <c r="O1920" s="9">
        <v>0.1</v>
      </c>
      <c r="P1920" s="8">
        <v>60.29</v>
      </c>
      <c r="Q1920" s="8">
        <v>560.29500000000007</v>
      </c>
      <c r="R1920" s="8">
        <v>301.45</v>
      </c>
      <c r="S1920" s="8">
        <v>258.84500000000008</v>
      </c>
      <c r="T1920" s="10">
        <v>0.46197984990049895</v>
      </c>
      <c r="U1920" s="7"/>
      <c r="V1920" s="10"/>
      <c r="W1920" s="11"/>
      <c r="X1920" s="10"/>
    </row>
    <row r="1921" spans="1:24" ht="15.6">
      <c r="A1921" s="4">
        <v>3993</v>
      </c>
      <c r="B1921" s="5">
        <v>46283</v>
      </c>
      <c r="C1921" s="1">
        <f t="shared" si="58"/>
        <v>2026</v>
      </c>
      <c r="D1921" s="1" t="str">
        <f>"Q" &amp;ROUNDUP(MONTH(SalesDataTable[[#This Row],[Order Date]])/3,0)</f>
        <v>Q3</v>
      </c>
      <c r="E1921" s="1">
        <f t="shared" si="59"/>
        <v>9</v>
      </c>
      <c r="F1921" s="1" t="str">
        <f>TEXT(SalesDataTable[[#This Row],[Order Date]],"MMM")</f>
        <v>Sep</v>
      </c>
      <c r="G1921" s="6" t="s">
        <v>23</v>
      </c>
      <c r="H1921" s="6" t="s">
        <v>60</v>
      </c>
      <c r="I1921" s="6" t="s">
        <v>45</v>
      </c>
      <c r="J1921" s="6" t="s">
        <v>20</v>
      </c>
      <c r="K1921" s="6" t="s">
        <v>26</v>
      </c>
      <c r="L1921" s="6" t="s">
        <v>54</v>
      </c>
      <c r="M1921" s="11">
        <v>1</v>
      </c>
      <c r="N1921" s="8">
        <v>153.68</v>
      </c>
      <c r="O1921" s="9">
        <v>0.05</v>
      </c>
      <c r="P1921" s="8">
        <v>77.42</v>
      </c>
      <c r="Q1921" s="8">
        <v>145.99600000000001</v>
      </c>
      <c r="R1921" s="8">
        <v>77.42</v>
      </c>
      <c r="S1921" s="8">
        <v>68.576000000000008</v>
      </c>
      <c r="T1921" s="10">
        <v>0.46971149894517661</v>
      </c>
      <c r="U1921" s="7"/>
      <c r="V1921" s="10"/>
      <c r="W1921" s="11"/>
      <c r="X1921" s="10"/>
    </row>
    <row r="1922" spans="1:24" ht="15.6">
      <c r="A1922" s="4">
        <v>4343</v>
      </c>
      <c r="B1922" s="5">
        <v>46283</v>
      </c>
      <c r="C1922" s="1">
        <f t="shared" si="58"/>
        <v>2026</v>
      </c>
      <c r="D1922" s="1" t="str">
        <f>"Q" &amp;ROUNDUP(MONTH(SalesDataTable[[#This Row],[Order Date]])/3,0)</f>
        <v>Q3</v>
      </c>
      <c r="E1922" s="1">
        <f t="shared" si="59"/>
        <v>9</v>
      </c>
      <c r="F1922" s="1" t="str">
        <f>TEXT(SalesDataTable[[#This Row],[Order Date]],"MMM")</f>
        <v>Sep</v>
      </c>
      <c r="G1922" s="6" t="s">
        <v>23</v>
      </c>
      <c r="H1922" s="6" t="s">
        <v>60</v>
      </c>
      <c r="I1922" s="6" t="s">
        <v>45</v>
      </c>
      <c r="J1922" s="6" t="s">
        <v>30</v>
      </c>
      <c r="K1922" s="6" t="s">
        <v>40</v>
      </c>
      <c r="L1922" s="6" t="s">
        <v>68</v>
      </c>
      <c r="M1922" s="11">
        <v>2</v>
      </c>
      <c r="N1922" s="8">
        <v>121.37</v>
      </c>
      <c r="O1922" s="9">
        <v>0.05</v>
      </c>
      <c r="P1922" s="8">
        <v>60.13</v>
      </c>
      <c r="Q1922" s="8">
        <v>230.60300000000001</v>
      </c>
      <c r="R1922" s="8">
        <v>120.26</v>
      </c>
      <c r="S1922" s="8">
        <v>110.343</v>
      </c>
      <c r="T1922" s="10">
        <v>0.47849767782726155</v>
      </c>
      <c r="U1922" s="7"/>
      <c r="V1922" s="10"/>
      <c r="W1922" s="11"/>
      <c r="X1922" s="10"/>
    </row>
    <row r="1923" spans="1:24" ht="15.6">
      <c r="A1923" s="4">
        <v>4429</v>
      </c>
      <c r="B1923" s="5">
        <v>46283</v>
      </c>
      <c r="C1923" s="1">
        <f t="shared" ref="C1923:C1986" si="60">YEAR(B1923)</f>
        <v>2026</v>
      </c>
      <c r="D1923" s="1" t="str">
        <f>"Q" &amp;ROUNDUP(MONTH(SalesDataTable[[#This Row],[Order Date]])/3,0)</f>
        <v>Q3</v>
      </c>
      <c r="E1923" s="1">
        <f t="shared" ref="E1923:E1986" si="61">MONTH(B1923)</f>
        <v>9</v>
      </c>
      <c r="F1923" s="1" t="str">
        <f>TEXT(SalesDataTable[[#This Row],[Order Date]],"MMM")</f>
        <v>Sep</v>
      </c>
      <c r="G1923" s="6" t="s">
        <v>17</v>
      </c>
      <c r="H1923" s="6" t="s">
        <v>67</v>
      </c>
      <c r="I1923" s="6" t="s">
        <v>19</v>
      </c>
      <c r="J1923" s="6" t="s">
        <v>33</v>
      </c>
      <c r="K1923" s="6" t="s">
        <v>26</v>
      </c>
      <c r="L1923" s="6" t="s">
        <v>34</v>
      </c>
      <c r="M1923" s="11">
        <v>2</v>
      </c>
      <c r="N1923" s="8">
        <v>145.1</v>
      </c>
      <c r="O1923" s="9">
        <v>0.1</v>
      </c>
      <c r="P1923" s="8">
        <v>77.62</v>
      </c>
      <c r="Q1923" s="8">
        <v>261.18</v>
      </c>
      <c r="R1923" s="8">
        <v>155.24</v>
      </c>
      <c r="S1923" s="8">
        <v>105.94</v>
      </c>
      <c r="T1923" s="10">
        <v>0.40562064476606169</v>
      </c>
      <c r="U1923" s="7"/>
      <c r="V1923" s="10"/>
      <c r="W1923" s="11"/>
      <c r="X1923" s="10"/>
    </row>
    <row r="1924" spans="1:24" ht="15.6">
      <c r="A1924" s="4">
        <v>4824</v>
      </c>
      <c r="B1924" s="5">
        <v>46283</v>
      </c>
      <c r="C1924" s="1">
        <f t="shared" si="60"/>
        <v>2026</v>
      </c>
      <c r="D1924" s="1" t="str">
        <f>"Q" &amp;ROUNDUP(MONTH(SalesDataTable[[#This Row],[Order Date]])/3,0)</f>
        <v>Q3</v>
      </c>
      <c r="E1924" s="1">
        <f t="shared" si="61"/>
        <v>9</v>
      </c>
      <c r="F1924" s="1" t="str">
        <f>TEXT(SalesDataTable[[#This Row],[Order Date]],"MMM")</f>
        <v>Sep</v>
      </c>
      <c r="G1924" s="6" t="s">
        <v>37</v>
      </c>
      <c r="H1924" s="6" t="s">
        <v>50</v>
      </c>
      <c r="I1924" s="6" t="s">
        <v>19</v>
      </c>
      <c r="J1924" s="6" t="s">
        <v>20</v>
      </c>
      <c r="K1924" s="6" t="s">
        <v>51</v>
      </c>
      <c r="L1924" s="6" t="s">
        <v>59</v>
      </c>
      <c r="M1924" s="11">
        <v>1</v>
      </c>
      <c r="N1924" s="8">
        <v>36.729999999999997</v>
      </c>
      <c r="O1924" s="9">
        <v>0.05</v>
      </c>
      <c r="P1924" s="8">
        <v>14.11</v>
      </c>
      <c r="Q1924" s="8">
        <v>34.893499999999996</v>
      </c>
      <c r="R1924" s="8">
        <v>14.11</v>
      </c>
      <c r="S1924" s="8">
        <v>20.783499999999997</v>
      </c>
      <c r="T1924" s="10">
        <v>0.59562669265049362</v>
      </c>
      <c r="U1924" s="7"/>
      <c r="V1924" s="10"/>
      <c r="W1924" s="11"/>
      <c r="X1924" s="10"/>
    </row>
    <row r="1925" spans="1:24" ht="15.6">
      <c r="A1925" s="4">
        <v>4881</v>
      </c>
      <c r="B1925" s="5">
        <v>46283</v>
      </c>
      <c r="C1925" s="1">
        <f t="shared" si="60"/>
        <v>2026</v>
      </c>
      <c r="D1925" s="1" t="str">
        <f>"Q" &amp;ROUNDUP(MONTH(SalesDataTable[[#This Row],[Order Date]])/3,0)</f>
        <v>Q3</v>
      </c>
      <c r="E1925" s="1">
        <f t="shared" si="61"/>
        <v>9</v>
      </c>
      <c r="F1925" s="1" t="str">
        <f>TEXT(SalesDataTable[[#This Row],[Order Date]],"MMM")</f>
        <v>Sep</v>
      </c>
      <c r="G1925" s="6" t="s">
        <v>28</v>
      </c>
      <c r="H1925" s="6" t="s">
        <v>29</v>
      </c>
      <c r="I1925" s="6" t="s">
        <v>19</v>
      </c>
      <c r="J1925" s="6" t="s">
        <v>33</v>
      </c>
      <c r="K1925" s="6" t="s">
        <v>31</v>
      </c>
      <c r="L1925" s="6" t="s">
        <v>61</v>
      </c>
      <c r="M1925" s="11">
        <v>4</v>
      </c>
      <c r="N1925" s="8">
        <v>134.15</v>
      </c>
      <c r="O1925" s="9">
        <v>0.05</v>
      </c>
      <c r="P1925" s="8">
        <v>65.58</v>
      </c>
      <c r="Q1925" s="8">
        <v>509.77</v>
      </c>
      <c r="R1925" s="8">
        <v>262.32</v>
      </c>
      <c r="S1925" s="8">
        <v>247.45</v>
      </c>
      <c r="T1925" s="10">
        <v>0.48541499107440611</v>
      </c>
      <c r="U1925" s="7"/>
      <c r="V1925" s="10"/>
      <c r="W1925" s="11"/>
      <c r="X1925" s="10"/>
    </row>
    <row r="1926" spans="1:24" ht="15.6">
      <c r="A1926" s="4">
        <v>5138</v>
      </c>
      <c r="B1926" s="5">
        <v>46283</v>
      </c>
      <c r="C1926" s="1">
        <f t="shared" si="60"/>
        <v>2026</v>
      </c>
      <c r="D1926" s="1" t="str">
        <f>"Q" &amp;ROUNDUP(MONTH(SalesDataTable[[#This Row],[Order Date]])/3,0)</f>
        <v>Q3</v>
      </c>
      <c r="E1926" s="1">
        <f t="shared" si="61"/>
        <v>9</v>
      </c>
      <c r="F1926" s="1" t="str">
        <f>TEXT(SalesDataTable[[#This Row],[Order Date]],"MMM")</f>
        <v>Sep</v>
      </c>
      <c r="G1926" s="6" t="s">
        <v>17</v>
      </c>
      <c r="H1926" s="6" t="s">
        <v>18</v>
      </c>
      <c r="I1926" s="6" t="s">
        <v>25</v>
      </c>
      <c r="J1926" s="6" t="s">
        <v>33</v>
      </c>
      <c r="K1926" s="6" t="s">
        <v>26</v>
      </c>
      <c r="L1926" s="6" t="s">
        <v>27</v>
      </c>
      <c r="M1926" s="11">
        <v>8</v>
      </c>
      <c r="N1926" s="8">
        <v>94.21</v>
      </c>
      <c r="O1926" s="9">
        <v>0.1</v>
      </c>
      <c r="P1926" s="8">
        <v>45.05</v>
      </c>
      <c r="Q1926" s="8">
        <v>678.31200000000001</v>
      </c>
      <c r="R1926" s="8">
        <v>360.4</v>
      </c>
      <c r="S1926" s="8">
        <v>317.91200000000003</v>
      </c>
      <c r="T1926" s="10">
        <v>0.46868107891353833</v>
      </c>
      <c r="U1926" s="7"/>
      <c r="V1926" s="10"/>
      <c r="W1926" s="11"/>
      <c r="X1926" s="10"/>
    </row>
    <row r="1927" spans="1:24" ht="15.6">
      <c r="A1927" s="4">
        <v>1214</v>
      </c>
      <c r="B1927" s="5">
        <v>46284</v>
      </c>
      <c r="C1927" s="1">
        <f t="shared" si="60"/>
        <v>2026</v>
      </c>
      <c r="D1927" s="1" t="str">
        <f>"Q" &amp;ROUNDUP(MONTH(SalesDataTable[[#This Row],[Order Date]])/3,0)</f>
        <v>Q3</v>
      </c>
      <c r="E1927" s="1">
        <f t="shared" si="61"/>
        <v>9</v>
      </c>
      <c r="F1927" s="1" t="str">
        <f>TEXT(SalesDataTable[[#This Row],[Order Date]],"MMM")</f>
        <v>Sep</v>
      </c>
      <c r="G1927" s="6" t="s">
        <v>17</v>
      </c>
      <c r="H1927" s="6" t="s">
        <v>67</v>
      </c>
      <c r="I1927" s="6" t="s">
        <v>36</v>
      </c>
      <c r="J1927" s="6" t="s">
        <v>20</v>
      </c>
      <c r="K1927" s="6" t="s">
        <v>40</v>
      </c>
      <c r="L1927" s="6" t="s">
        <v>46</v>
      </c>
      <c r="M1927" s="11">
        <v>1</v>
      </c>
      <c r="N1927" s="8">
        <v>198.29</v>
      </c>
      <c r="O1927" s="9">
        <v>0.05</v>
      </c>
      <c r="P1927" s="8">
        <v>106.24</v>
      </c>
      <c r="Q1927" s="8">
        <v>188.37549999999999</v>
      </c>
      <c r="R1927" s="8">
        <v>106.24</v>
      </c>
      <c r="S1927" s="8">
        <v>82.135499999999993</v>
      </c>
      <c r="T1927" s="10">
        <v>0.436020076920831</v>
      </c>
      <c r="U1927" s="7"/>
      <c r="V1927" s="10"/>
      <c r="W1927" s="11"/>
      <c r="X1927" s="10"/>
    </row>
    <row r="1928" spans="1:24" ht="15.6">
      <c r="A1928" s="4">
        <v>1346</v>
      </c>
      <c r="B1928" s="5">
        <v>46284</v>
      </c>
      <c r="C1928" s="1">
        <f t="shared" si="60"/>
        <v>2026</v>
      </c>
      <c r="D1928" s="1" t="str">
        <f>"Q" &amp;ROUNDUP(MONTH(SalesDataTable[[#This Row],[Order Date]])/3,0)</f>
        <v>Q3</v>
      </c>
      <c r="E1928" s="1">
        <f t="shared" si="61"/>
        <v>9</v>
      </c>
      <c r="F1928" s="1" t="str">
        <f>TEXT(SalesDataTable[[#This Row],[Order Date]],"MMM")</f>
        <v>Sep</v>
      </c>
      <c r="G1928" s="6" t="s">
        <v>23</v>
      </c>
      <c r="H1928" s="6" t="s">
        <v>66</v>
      </c>
      <c r="I1928" s="6" t="s">
        <v>45</v>
      </c>
      <c r="J1928" s="6" t="s">
        <v>20</v>
      </c>
      <c r="K1928" s="6" t="s">
        <v>31</v>
      </c>
      <c r="L1928" s="6" t="s">
        <v>65</v>
      </c>
      <c r="M1928" s="11">
        <v>3</v>
      </c>
      <c r="N1928" s="8">
        <v>166.21</v>
      </c>
      <c r="O1928" s="9">
        <v>0.05</v>
      </c>
      <c r="P1928" s="8">
        <v>85.03</v>
      </c>
      <c r="Q1928" s="8">
        <v>473.69849999999997</v>
      </c>
      <c r="R1928" s="8">
        <v>255.09</v>
      </c>
      <c r="S1928" s="8">
        <v>218.60849999999996</v>
      </c>
      <c r="T1928" s="10">
        <v>0.4614929116304991</v>
      </c>
      <c r="U1928" s="7"/>
      <c r="V1928" s="10"/>
      <c r="W1928" s="11"/>
      <c r="X1928" s="10"/>
    </row>
    <row r="1929" spans="1:24" ht="15.6">
      <c r="A1929" s="4">
        <v>1361</v>
      </c>
      <c r="B1929" s="5">
        <v>46284</v>
      </c>
      <c r="C1929" s="1">
        <f t="shared" si="60"/>
        <v>2026</v>
      </c>
      <c r="D1929" s="1" t="str">
        <f>"Q" &amp;ROUNDUP(MONTH(SalesDataTable[[#This Row],[Order Date]])/3,0)</f>
        <v>Q3</v>
      </c>
      <c r="E1929" s="1">
        <f t="shared" si="61"/>
        <v>9</v>
      </c>
      <c r="F1929" s="1" t="str">
        <f>TEXT(SalesDataTable[[#This Row],[Order Date]],"MMM")</f>
        <v>Sep</v>
      </c>
      <c r="G1929" s="6" t="s">
        <v>23</v>
      </c>
      <c r="H1929" s="6" t="s">
        <v>44</v>
      </c>
      <c r="I1929" s="6" t="s">
        <v>45</v>
      </c>
      <c r="J1929" s="6" t="s">
        <v>30</v>
      </c>
      <c r="K1929" s="6" t="s">
        <v>21</v>
      </c>
      <c r="L1929" s="6" t="s">
        <v>43</v>
      </c>
      <c r="M1929" s="11">
        <v>1</v>
      </c>
      <c r="N1929" s="8">
        <v>40.700000000000003</v>
      </c>
      <c r="O1929" s="9">
        <v>0.05</v>
      </c>
      <c r="P1929" s="8">
        <v>16.43</v>
      </c>
      <c r="Q1929" s="8">
        <v>38.664999999999999</v>
      </c>
      <c r="R1929" s="8">
        <v>16.43</v>
      </c>
      <c r="S1929" s="8">
        <v>22.234999999999999</v>
      </c>
      <c r="T1929" s="10">
        <v>0.57506789085736454</v>
      </c>
      <c r="U1929" s="7"/>
      <c r="V1929" s="10"/>
      <c r="W1929" s="11"/>
      <c r="X1929" s="10"/>
    </row>
    <row r="1930" spans="1:24" ht="15.6">
      <c r="A1930" s="4">
        <v>2728</v>
      </c>
      <c r="B1930" s="5">
        <v>46284</v>
      </c>
      <c r="C1930" s="1">
        <f t="shared" si="60"/>
        <v>2026</v>
      </c>
      <c r="D1930" s="1" t="str">
        <f>"Q" &amp;ROUNDUP(MONTH(SalesDataTable[[#This Row],[Order Date]])/3,0)</f>
        <v>Q3</v>
      </c>
      <c r="E1930" s="1">
        <f t="shared" si="61"/>
        <v>9</v>
      </c>
      <c r="F1930" s="1" t="str">
        <f>TEXT(SalesDataTable[[#This Row],[Order Date]],"MMM")</f>
        <v>Sep</v>
      </c>
      <c r="G1930" s="6" t="s">
        <v>17</v>
      </c>
      <c r="H1930" s="6" t="s">
        <v>67</v>
      </c>
      <c r="I1930" s="6" t="s">
        <v>19</v>
      </c>
      <c r="J1930" s="6" t="s">
        <v>30</v>
      </c>
      <c r="K1930" s="6" t="s">
        <v>26</v>
      </c>
      <c r="L1930" s="6" t="s">
        <v>54</v>
      </c>
      <c r="M1930" s="11">
        <v>3</v>
      </c>
      <c r="N1930" s="8">
        <v>153.5</v>
      </c>
      <c r="O1930" s="9">
        <v>0</v>
      </c>
      <c r="P1930" s="8">
        <v>80.819999999999993</v>
      </c>
      <c r="Q1930" s="8">
        <v>460.5</v>
      </c>
      <c r="R1930" s="8">
        <v>242.45999999999998</v>
      </c>
      <c r="S1930" s="8">
        <v>218.04000000000002</v>
      </c>
      <c r="T1930" s="10">
        <v>0.47348534201954401</v>
      </c>
      <c r="U1930" s="7"/>
      <c r="V1930" s="10"/>
      <c r="W1930" s="11"/>
      <c r="X1930" s="10"/>
    </row>
    <row r="1931" spans="1:24" ht="15.6">
      <c r="A1931" s="4">
        <v>2788</v>
      </c>
      <c r="B1931" s="5">
        <v>46284</v>
      </c>
      <c r="C1931" s="1">
        <f t="shared" si="60"/>
        <v>2026</v>
      </c>
      <c r="D1931" s="1" t="str">
        <f>"Q" &amp;ROUNDUP(MONTH(SalesDataTable[[#This Row],[Order Date]])/3,0)</f>
        <v>Q3</v>
      </c>
      <c r="E1931" s="1">
        <f t="shared" si="61"/>
        <v>9</v>
      </c>
      <c r="F1931" s="1" t="str">
        <f>TEXT(SalesDataTable[[#This Row],[Order Date]],"MMM")</f>
        <v>Sep</v>
      </c>
      <c r="G1931" s="6" t="s">
        <v>23</v>
      </c>
      <c r="H1931" s="6" t="s">
        <v>60</v>
      </c>
      <c r="I1931" s="6" t="s">
        <v>45</v>
      </c>
      <c r="J1931" s="6" t="s">
        <v>30</v>
      </c>
      <c r="K1931" s="6" t="s">
        <v>26</v>
      </c>
      <c r="L1931" s="6" t="s">
        <v>63</v>
      </c>
      <c r="M1931" s="11">
        <v>1</v>
      </c>
      <c r="N1931" s="8">
        <v>70.430000000000007</v>
      </c>
      <c r="O1931" s="9">
        <v>0</v>
      </c>
      <c r="P1931" s="8">
        <v>31.51</v>
      </c>
      <c r="Q1931" s="8">
        <v>70.430000000000007</v>
      </c>
      <c r="R1931" s="8">
        <v>31.51</v>
      </c>
      <c r="S1931" s="8">
        <v>38.92</v>
      </c>
      <c r="T1931" s="10">
        <v>0.55260542382507449</v>
      </c>
      <c r="U1931" s="7"/>
      <c r="V1931" s="10"/>
      <c r="W1931" s="11"/>
      <c r="X1931" s="10"/>
    </row>
    <row r="1932" spans="1:24" ht="15.6">
      <c r="A1932" s="4">
        <v>2932</v>
      </c>
      <c r="B1932" s="5">
        <v>46284</v>
      </c>
      <c r="C1932" s="1">
        <f t="shared" si="60"/>
        <v>2026</v>
      </c>
      <c r="D1932" s="1" t="str">
        <f>"Q" &amp;ROUNDUP(MONTH(SalesDataTable[[#This Row],[Order Date]])/3,0)</f>
        <v>Q3</v>
      </c>
      <c r="E1932" s="1">
        <f t="shared" si="61"/>
        <v>9</v>
      </c>
      <c r="F1932" s="1" t="str">
        <f>TEXT(SalesDataTable[[#This Row],[Order Date]],"MMM")</f>
        <v>Sep</v>
      </c>
      <c r="G1932" s="6" t="s">
        <v>17</v>
      </c>
      <c r="H1932" s="6" t="s">
        <v>67</v>
      </c>
      <c r="I1932" s="6" t="s">
        <v>36</v>
      </c>
      <c r="J1932" s="6" t="s">
        <v>33</v>
      </c>
      <c r="K1932" s="6" t="s">
        <v>21</v>
      </c>
      <c r="L1932" s="6" t="s">
        <v>39</v>
      </c>
      <c r="M1932" s="11">
        <v>4</v>
      </c>
      <c r="N1932" s="8">
        <v>49.93</v>
      </c>
      <c r="O1932" s="9">
        <v>0</v>
      </c>
      <c r="P1932" s="8">
        <v>22.99</v>
      </c>
      <c r="Q1932" s="8">
        <v>199.72</v>
      </c>
      <c r="R1932" s="8">
        <v>91.96</v>
      </c>
      <c r="S1932" s="8">
        <v>107.76</v>
      </c>
      <c r="T1932" s="10">
        <v>0.53955537752853999</v>
      </c>
      <c r="U1932" s="7"/>
      <c r="V1932" s="10"/>
      <c r="W1932" s="11"/>
      <c r="X1932" s="10"/>
    </row>
    <row r="1933" spans="1:24" ht="15.6">
      <c r="A1933" s="4">
        <v>3399</v>
      </c>
      <c r="B1933" s="5">
        <v>46284</v>
      </c>
      <c r="C1933" s="1">
        <f t="shared" si="60"/>
        <v>2026</v>
      </c>
      <c r="D1933" s="1" t="str">
        <f>"Q" &amp;ROUNDUP(MONTH(SalesDataTable[[#This Row],[Order Date]])/3,0)</f>
        <v>Q3</v>
      </c>
      <c r="E1933" s="1">
        <f t="shared" si="61"/>
        <v>9</v>
      </c>
      <c r="F1933" s="1" t="str">
        <f>TEXT(SalesDataTable[[#This Row],[Order Date]],"MMM")</f>
        <v>Sep</v>
      </c>
      <c r="G1933" s="6" t="s">
        <v>23</v>
      </c>
      <c r="H1933" s="6" t="s">
        <v>60</v>
      </c>
      <c r="I1933" s="6" t="s">
        <v>36</v>
      </c>
      <c r="J1933" s="6" t="s">
        <v>20</v>
      </c>
      <c r="K1933" s="6" t="s">
        <v>21</v>
      </c>
      <c r="L1933" s="6" t="s">
        <v>39</v>
      </c>
      <c r="M1933" s="11">
        <v>1</v>
      </c>
      <c r="N1933" s="8">
        <v>50.18</v>
      </c>
      <c r="O1933" s="9">
        <v>0</v>
      </c>
      <c r="P1933" s="8">
        <v>22.92</v>
      </c>
      <c r="Q1933" s="8">
        <v>50.18</v>
      </c>
      <c r="R1933" s="8">
        <v>22.92</v>
      </c>
      <c r="S1933" s="8">
        <v>27.259999999999998</v>
      </c>
      <c r="T1933" s="10">
        <v>0.54324432044639293</v>
      </c>
      <c r="U1933" s="7"/>
      <c r="V1933" s="10"/>
      <c r="W1933" s="11"/>
      <c r="X1933" s="10"/>
    </row>
    <row r="1934" spans="1:24" ht="15.6">
      <c r="A1934" s="4">
        <v>3588</v>
      </c>
      <c r="B1934" s="5">
        <v>46284</v>
      </c>
      <c r="C1934" s="1">
        <f t="shared" si="60"/>
        <v>2026</v>
      </c>
      <c r="D1934" s="1" t="str">
        <f>"Q" &amp;ROUNDUP(MONTH(SalesDataTable[[#This Row],[Order Date]])/3,0)</f>
        <v>Q3</v>
      </c>
      <c r="E1934" s="1">
        <f t="shared" si="61"/>
        <v>9</v>
      </c>
      <c r="F1934" s="1" t="str">
        <f>TEXT(SalesDataTable[[#This Row],[Order Date]],"MMM")</f>
        <v>Sep</v>
      </c>
      <c r="G1934" s="6" t="s">
        <v>37</v>
      </c>
      <c r="H1934" s="6" t="s">
        <v>64</v>
      </c>
      <c r="I1934" s="6" t="s">
        <v>36</v>
      </c>
      <c r="J1934" s="6" t="s">
        <v>30</v>
      </c>
      <c r="K1934" s="6" t="s">
        <v>31</v>
      </c>
      <c r="L1934" s="6" t="s">
        <v>65</v>
      </c>
      <c r="M1934" s="11">
        <v>2</v>
      </c>
      <c r="N1934" s="8">
        <v>164.01</v>
      </c>
      <c r="O1934" s="9">
        <v>0.15</v>
      </c>
      <c r="P1934" s="8">
        <v>87.14</v>
      </c>
      <c r="Q1934" s="8">
        <v>278.81699999999995</v>
      </c>
      <c r="R1934" s="8">
        <v>174.28</v>
      </c>
      <c r="S1934" s="8">
        <v>104.53699999999995</v>
      </c>
      <c r="T1934" s="10">
        <v>0.37493050997607741</v>
      </c>
      <c r="U1934" s="7"/>
      <c r="V1934" s="10"/>
      <c r="W1934" s="11"/>
      <c r="X1934" s="10"/>
    </row>
    <row r="1935" spans="1:24" ht="15.6">
      <c r="A1935" s="4">
        <v>3603</v>
      </c>
      <c r="B1935" s="5">
        <v>46284</v>
      </c>
      <c r="C1935" s="1">
        <f t="shared" si="60"/>
        <v>2026</v>
      </c>
      <c r="D1935" s="1" t="str">
        <f>"Q" &amp;ROUNDUP(MONTH(SalesDataTable[[#This Row],[Order Date]])/3,0)</f>
        <v>Q3</v>
      </c>
      <c r="E1935" s="1">
        <f t="shared" si="61"/>
        <v>9</v>
      </c>
      <c r="F1935" s="1" t="str">
        <f>TEXT(SalesDataTable[[#This Row],[Order Date]],"MMM")</f>
        <v>Sep</v>
      </c>
      <c r="G1935" s="6" t="s">
        <v>23</v>
      </c>
      <c r="H1935" s="6" t="s">
        <v>66</v>
      </c>
      <c r="I1935" s="6" t="s">
        <v>45</v>
      </c>
      <c r="J1935" s="6" t="s">
        <v>20</v>
      </c>
      <c r="K1935" s="6" t="s">
        <v>21</v>
      </c>
      <c r="L1935" s="6" t="s">
        <v>22</v>
      </c>
      <c r="M1935" s="11">
        <v>2</v>
      </c>
      <c r="N1935" s="8">
        <v>83.77</v>
      </c>
      <c r="O1935" s="9">
        <v>0</v>
      </c>
      <c r="P1935" s="8">
        <v>43.32</v>
      </c>
      <c r="Q1935" s="8">
        <v>167.54</v>
      </c>
      <c r="R1935" s="8">
        <v>86.64</v>
      </c>
      <c r="S1935" s="8">
        <v>80.899999999999991</v>
      </c>
      <c r="T1935" s="10">
        <v>0.4828697624447893</v>
      </c>
      <c r="U1935" s="7"/>
      <c r="V1935" s="10"/>
      <c r="W1935" s="11"/>
      <c r="X1935" s="10"/>
    </row>
    <row r="1936" spans="1:24" ht="15.6">
      <c r="A1936" s="4">
        <v>3845</v>
      </c>
      <c r="B1936" s="5">
        <v>46284</v>
      </c>
      <c r="C1936" s="1">
        <f t="shared" si="60"/>
        <v>2026</v>
      </c>
      <c r="D1936" s="1" t="str">
        <f>"Q" &amp;ROUNDUP(MONTH(SalesDataTable[[#This Row],[Order Date]])/3,0)</f>
        <v>Q3</v>
      </c>
      <c r="E1936" s="1">
        <f t="shared" si="61"/>
        <v>9</v>
      </c>
      <c r="F1936" s="1" t="str">
        <f>TEXT(SalesDataTable[[#This Row],[Order Date]],"MMM")</f>
        <v>Sep</v>
      </c>
      <c r="G1936" s="6" t="s">
        <v>37</v>
      </c>
      <c r="H1936" s="6" t="s">
        <v>50</v>
      </c>
      <c r="I1936" s="6" t="s">
        <v>19</v>
      </c>
      <c r="J1936" s="6" t="s">
        <v>30</v>
      </c>
      <c r="K1936" s="6" t="s">
        <v>40</v>
      </c>
      <c r="L1936" s="6" t="s">
        <v>57</v>
      </c>
      <c r="M1936" s="11">
        <v>1</v>
      </c>
      <c r="N1936" s="8">
        <v>81.84</v>
      </c>
      <c r="O1936" s="9">
        <v>0</v>
      </c>
      <c r="P1936" s="8">
        <v>38.5</v>
      </c>
      <c r="Q1936" s="8">
        <v>81.84</v>
      </c>
      <c r="R1936" s="8">
        <v>38.5</v>
      </c>
      <c r="S1936" s="8">
        <v>43.34</v>
      </c>
      <c r="T1936" s="10">
        <v>0.52956989247311825</v>
      </c>
      <c r="U1936" s="7"/>
      <c r="V1936" s="10"/>
      <c r="W1936" s="11"/>
      <c r="X1936" s="10"/>
    </row>
    <row r="1937" spans="1:24" ht="15.6">
      <c r="A1937" s="4">
        <v>4191</v>
      </c>
      <c r="B1937" s="5">
        <v>46284</v>
      </c>
      <c r="C1937" s="1">
        <f t="shared" si="60"/>
        <v>2026</v>
      </c>
      <c r="D1937" s="1" t="str">
        <f>"Q" &amp;ROUNDUP(MONTH(SalesDataTable[[#This Row],[Order Date]])/3,0)</f>
        <v>Q3</v>
      </c>
      <c r="E1937" s="1">
        <f t="shared" si="61"/>
        <v>9</v>
      </c>
      <c r="F1937" s="1" t="str">
        <f>TEXT(SalesDataTable[[#This Row],[Order Date]],"MMM")</f>
        <v>Sep</v>
      </c>
      <c r="G1937" s="6" t="s">
        <v>28</v>
      </c>
      <c r="H1937" s="6" t="s">
        <v>42</v>
      </c>
      <c r="I1937" s="6" t="s">
        <v>45</v>
      </c>
      <c r="J1937" s="6" t="s">
        <v>20</v>
      </c>
      <c r="K1937" s="6" t="s">
        <v>51</v>
      </c>
      <c r="L1937" s="6" t="s">
        <v>52</v>
      </c>
      <c r="M1937" s="11">
        <v>1</v>
      </c>
      <c r="N1937" s="8">
        <v>40.32</v>
      </c>
      <c r="O1937" s="9">
        <v>0.15</v>
      </c>
      <c r="P1937" s="8">
        <v>14.39</v>
      </c>
      <c r="Q1937" s="8">
        <v>34.271999999999998</v>
      </c>
      <c r="R1937" s="8">
        <v>14.39</v>
      </c>
      <c r="S1937" s="8">
        <v>19.881999999999998</v>
      </c>
      <c r="T1937" s="10">
        <v>0.58012371615312786</v>
      </c>
      <c r="U1937" s="7"/>
      <c r="V1937" s="10"/>
      <c r="W1937" s="11"/>
      <c r="X1937" s="10"/>
    </row>
    <row r="1938" spans="1:24" ht="15.6">
      <c r="A1938" s="4">
        <v>4269</v>
      </c>
      <c r="B1938" s="5">
        <v>46284</v>
      </c>
      <c r="C1938" s="1">
        <f t="shared" si="60"/>
        <v>2026</v>
      </c>
      <c r="D1938" s="1" t="str">
        <f>"Q" &amp;ROUNDUP(MONTH(SalesDataTable[[#This Row],[Order Date]])/3,0)</f>
        <v>Q3</v>
      </c>
      <c r="E1938" s="1">
        <f t="shared" si="61"/>
        <v>9</v>
      </c>
      <c r="F1938" s="1" t="str">
        <f>TEXT(SalesDataTable[[#This Row],[Order Date]],"MMM")</f>
        <v>Sep</v>
      </c>
      <c r="G1938" s="6" t="s">
        <v>28</v>
      </c>
      <c r="H1938" s="6" t="s">
        <v>69</v>
      </c>
      <c r="I1938" s="6" t="s">
        <v>25</v>
      </c>
      <c r="J1938" s="6" t="s">
        <v>33</v>
      </c>
      <c r="K1938" s="6" t="s">
        <v>26</v>
      </c>
      <c r="L1938" s="6" t="s">
        <v>54</v>
      </c>
      <c r="M1938" s="11">
        <v>4</v>
      </c>
      <c r="N1938" s="8">
        <v>155.84</v>
      </c>
      <c r="O1938" s="9">
        <v>0.05</v>
      </c>
      <c r="P1938" s="8">
        <v>80.790000000000006</v>
      </c>
      <c r="Q1938" s="8">
        <v>592.19200000000001</v>
      </c>
      <c r="R1938" s="8">
        <v>323.16000000000003</v>
      </c>
      <c r="S1938" s="8">
        <v>269.03199999999998</v>
      </c>
      <c r="T1938" s="10">
        <v>0.45429860585755966</v>
      </c>
      <c r="U1938" s="7"/>
      <c r="V1938" s="10"/>
      <c r="W1938" s="11"/>
      <c r="X1938" s="10"/>
    </row>
    <row r="1939" spans="1:24" ht="15.6">
      <c r="A1939" s="4">
        <v>5</v>
      </c>
      <c r="B1939" s="5">
        <v>46285</v>
      </c>
      <c r="C1939" s="1">
        <f t="shared" si="60"/>
        <v>2026</v>
      </c>
      <c r="D1939" s="1" t="str">
        <f>"Q" &amp;ROUNDUP(MONTH(SalesDataTable[[#This Row],[Order Date]])/3,0)</f>
        <v>Q3</v>
      </c>
      <c r="E1939" s="1">
        <f t="shared" si="61"/>
        <v>9</v>
      </c>
      <c r="F1939" s="1" t="str">
        <f>TEXT(SalesDataTable[[#This Row],[Order Date]],"MMM")</f>
        <v>Sep</v>
      </c>
      <c r="G1939" s="6" t="s">
        <v>23</v>
      </c>
      <c r="H1939" s="6" t="s">
        <v>44</v>
      </c>
      <c r="I1939" s="6" t="s">
        <v>19</v>
      </c>
      <c r="J1939" s="6" t="s">
        <v>33</v>
      </c>
      <c r="K1939" s="6" t="s">
        <v>51</v>
      </c>
      <c r="L1939" s="6" t="s">
        <v>62</v>
      </c>
      <c r="M1939" s="11">
        <v>1</v>
      </c>
      <c r="N1939" s="8">
        <v>51.83</v>
      </c>
      <c r="O1939" s="9">
        <v>0</v>
      </c>
      <c r="P1939" s="8">
        <v>21.9</v>
      </c>
      <c r="Q1939" s="8">
        <v>51.83</v>
      </c>
      <c r="R1939" s="8">
        <v>21.9</v>
      </c>
      <c r="S1939" s="8">
        <v>29.93</v>
      </c>
      <c r="T1939" s="10">
        <v>0.57746478873239437</v>
      </c>
      <c r="U1939" s="7"/>
      <c r="V1939" s="10"/>
      <c r="W1939" s="11"/>
      <c r="X1939" s="10"/>
    </row>
    <row r="1940" spans="1:24" ht="15.6">
      <c r="A1940" s="4">
        <v>210</v>
      </c>
      <c r="B1940" s="5">
        <v>46285</v>
      </c>
      <c r="C1940" s="1">
        <f t="shared" si="60"/>
        <v>2026</v>
      </c>
      <c r="D1940" s="1" t="str">
        <f>"Q" &amp;ROUNDUP(MONTH(SalesDataTable[[#This Row],[Order Date]])/3,0)</f>
        <v>Q3</v>
      </c>
      <c r="E1940" s="1">
        <f t="shared" si="61"/>
        <v>9</v>
      </c>
      <c r="F1940" s="1" t="str">
        <f>TEXT(SalesDataTable[[#This Row],[Order Date]],"MMM")</f>
        <v>Sep</v>
      </c>
      <c r="G1940" s="6" t="s">
        <v>28</v>
      </c>
      <c r="H1940" s="6" t="s">
        <v>35</v>
      </c>
      <c r="I1940" s="6" t="s">
        <v>36</v>
      </c>
      <c r="J1940" s="6" t="s">
        <v>20</v>
      </c>
      <c r="K1940" s="6" t="s">
        <v>40</v>
      </c>
      <c r="L1940" s="6" t="s">
        <v>46</v>
      </c>
      <c r="M1940" s="11">
        <v>1</v>
      </c>
      <c r="N1940" s="8">
        <v>190.77</v>
      </c>
      <c r="O1940" s="9">
        <v>0.05</v>
      </c>
      <c r="P1940" s="8">
        <v>104.69</v>
      </c>
      <c r="Q1940" s="8">
        <v>181.23150000000001</v>
      </c>
      <c r="R1940" s="8">
        <v>104.69</v>
      </c>
      <c r="S1940" s="8">
        <v>76.541500000000013</v>
      </c>
      <c r="T1940" s="10">
        <v>0.42234103894742364</v>
      </c>
      <c r="U1940" s="7"/>
      <c r="V1940" s="10"/>
      <c r="W1940" s="11"/>
      <c r="X1940" s="10"/>
    </row>
    <row r="1941" spans="1:24" ht="15.6">
      <c r="A1941" s="4">
        <v>462</v>
      </c>
      <c r="B1941" s="5">
        <v>46285</v>
      </c>
      <c r="C1941" s="1">
        <f t="shared" si="60"/>
        <v>2026</v>
      </c>
      <c r="D1941" s="1" t="str">
        <f>"Q" &amp;ROUNDUP(MONTH(SalesDataTable[[#This Row],[Order Date]])/3,0)</f>
        <v>Q3</v>
      </c>
      <c r="E1941" s="1">
        <f t="shared" si="61"/>
        <v>9</v>
      </c>
      <c r="F1941" s="1" t="str">
        <f>TEXT(SalesDataTable[[#This Row],[Order Date]],"MMM")</f>
        <v>Sep</v>
      </c>
      <c r="G1941" s="6" t="s">
        <v>23</v>
      </c>
      <c r="H1941" s="6" t="s">
        <v>60</v>
      </c>
      <c r="I1941" s="6" t="s">
        <v>36</v>
      </c>
      <c r="J1941" s="6" t="s">
        <v>30</v>
      </c>
      <c r="K1941" s="6" t="s">
        <v>21</v>
      </c>
      <c r="L1941" s="6" t="s">
        <v>43</v>
      </c>
      <c r="M1941" s="11">
        <v>2</v>
      </c>
      <c r="N1941" s="8">
        <v>40.049999999999997</v>
      </c>
      <c r="O1941" s="9">
        <v>0.05</v>
      </c>
      <c r="P1941" s="8">
        <v>16.97</v>
      </c>
      <c r="Q1941" s="8">
        <v>76.094999999999985</v>
      </c>
      <c r="R1941" s="8">
        <v>33.94</v>
      </c>
      <c r="S1941" s="8">
        <v>42.154999999999987</v>
      </c>
      <c r="T1941" s="10">
        <v>0.55397857940731976</v>
      </c>
      <c r="U1941" s="7"/>
      <c r="V1941" s="10"/>
      <c r="W1941" s="11"/>
      <c r="X1941" s="10"/>
    </row>
    <row r="1942" spans="1:24" ht="15.6">
      <c r="A1942" s="4">
        <v>725</v>
      </c>
      <c r="B1942" s="5">
        <v>46285</v>
      </c>
      <c r="C1942" s="1">
        <f t="shared" si="60"/>
        <v>2026</v>
      </c>
      <c r="D1942" s="1" t="str">
        <f>"Q" &amp;ROUNDUP(MONTH(SalesDataTable[[#This Row],[Order Date]])/3,0)</f>
        <v>Q3</v>
      </c>
      <c r="E1942" s="1">
        <f t="shared" si="61"/>
        <v>9</v>
      </c>
      <c r="F1942" s="1" t="str">
        <f>TEXT(SalesDataTable[[#This Row],[Order Date]],"MMM")</f>
        <v>Sep</v>
      </c>
      <c r="G1942" s="6" t="s">
        <v>23</v>
      </c>
      <c r="H1942" s="6" t="s">
        <v>60</v>
      </c>
      <c r="I1942" s="6" t="s">
        <v>19</v>
      </c>
      <c r="J1942" s="6" t="s">
        <v>30</v>
      </c>
      <c r="K1942" s="6" t="s">
        <v>21</v>
      </c>
      <c r="L1942" s="6" t="s">
        <v>22</v>
      </c>
      <c r="M1942" s="11">
        <v>1</v>
      </c>
      <c r="N1942" s="8">
        <v>82.08</v>
      </c>
      <c r="O1942" s="9">
        <v>0.05</v>
      </c>
      <c r="P1942" s="8">
        <v>43.18</v>
      </c>
      <c r="Q1942" s="8">
        <v>77.975999999999999</v>
      </c>
      <c r="R1942" s="8">
        <v>43.18</v>
      </c>
      <c r="S1942" s="8">
        <v>34.795999999999999</v>
      </c>
      <c r="T1942" s="10">
        <v>0.44623986867754178</v>
      </c>
      <c r="U1942" s="7"/>
      <c r="V1942" s="10"/>
      <c r="W1942" s="11"/>
      <c r="X1942" s="10"/>
    </row>
    <row r="1943" spans="1:24" ht="15.6">
      <c r="A1943" s="4">
        <v>918</v>
      </c>
      <c r="B1943" s="5">
        <v>46285</v>
      </c>
      <c r="C1943" s="1">
        <f t="shared" si="60"/>
        <v>2026</v>
      </c>
      <c r="D1943" s="1" t="str">
        <f>"Q" &amp;ROUNDUP(MONTH(SalesDataTable[[#This Row],[Order Date]])/3,0)</f>
        <v>Q3</v>
      </c>
      <c r="E1943" s="1">
        <f t="shared" si="61"/>
        <v>9</v>
      </c>
      <c r="F1943" s="1" t="str">
        <f>TEXT(SalesDataTable[[#This Row],[Order Date]],"MMM")</f>
        <v>Sep</v>
      </c>
      <c r="G1943" s="6" t="s">
        <v>17</v>
      </c>
      <c r="H1943" s="6" t="s">
        <v>67</v>
      </c>
      <c r="I1943" s="6" t="s">
        <v>19</v>
      </c>
      <c r="J1943" s="6" t="s">
        <v>20</v>
      </c>
      <c r="K1943" s="6" t="s">
        <v>21</v>
      </c>
      <c r="L1943" s="6" t="s">
        <v>39</v>
      </c>
      <c r="M1943" s="11">
        <v>1</v>
      </c>
      <c r="N1943" s="8">
        <v>50.3</v>
      </c>
      <c r="O1943" s="9">
        <v>0.05</v>
      </c>
      <c r="P1943" s="8">
        <v>22.14</v>
      </c>
      <c r="Q1943" s="8">
        <v>47.784999999999997</v>
      </c>
      <c r="R1943" s="8">
        <v>22.14</v>
      </c>
      <c r="S1943" s="8">
        <v>25.644999999999996</v>
      </c>
      <c r="T1943" s="10">
        <v>0.53667468870984614</v>
      </c>
      <c r="U1943" s="7"/>
      <c r="V1943" s="10"/>
      <c r="W1943" s="11"/>
      <c r="X1943" s="10"/>
    </row>
    <row r="1944" spans="1:24" ht="15.6">
      <c r="A1944" s="4">
        <v>1442</v>
      </c>
      <c r="B1944" s="5">
        <v>46285</v>
      </c>
      <c r="C1944" s="1">
        <f t="shared" si="60"/>
        <v>2026</v>
      </c>
      <c r="D1944" s="1" t="str">
        <f>"Q" &amp;ROUNDUP(MONTH(SalesDataTable[[#This Row],[Order Date]])/3,0)</f>
        <v>Q3</v>
      </c>
      <c r="E1944" s="1">
        <f t="shared" si="61"/>
        <v>9</v>
      </c>
      <c r="F1944" s="1" t="str">
        <f>TEXT(SalesDataTable[[#This Row],[Order Date]],"MMM")</f>
        <v>Sep</v>
      </c>
      <c r="G1944" s="6" t="s">
        <v>28</v>
      </c>
      <c r="H1944" s="6" t="s">
        <v>69</v>
      </c>
      <c r="I1944" s="6" t="s">
        <v>19</v>
      </c>
      <c r="J1944" s="6" t="s">
        <v>30</v>
      </c>
      <c r="K1944" s="6" t="s">
        <v>31</v>
      </c>
      <c r="L1944" s="6" t="s">
        <v>49</v>
      </c>
      <c r="M1944" s="11">
        <v>1</v>
      </c>
      <c r="N1944" s="8">
        <v>47.68</v>
      </c>
      <c r="O1944" s="9">
        <v>0.1</v>
      </c>
      <c r="P1944" s="8">
        <v>18.03</v>
      </c>
      <c r="Q1944" s="8">
        <v>42.911999999999999</v>
      </c>
      <c r="R1944" s="8">
        <v>18.03</v>
      </c>
      <c r="S1944" s="8">
        <v>24.881999999999998</v>
      </c>
      <c r="T1944" s="10">
        <v>0.57983780760626391</v>
      </c>
      <c r="U1944" s="7"/>
      <c r="V1944" s="10"/>
      <c r="W1944" s="11"/>
      <c r="X1944" s="10"/>
    </row>
    <row r="1945" spans="1:24" ht="15.6">
      <c r="A1945" s="4">
        <v>4290</v>
      </c>
      <c r="B1945" s="5">
        <v>46285</v>
      </c>
      <c r="C1945" s="1">
        <f t="shared" si="60"/>
        <v>2026</v>
      </c>
      <c r="D1945" s="1" t="str">
        <f>"Q" &amp;ROUNDUP(MONTH(SalesDataTable[[#This Row],[Order Date]])/3,0)</f>
        <v>Q3</v>
      </c>
      <c r="E1945" s="1">
        <f t="shared" si="61"/>
        <v>9</v>
      </c>
      <c r="F1945" s="1" t="str">
        <f>TEXT(SalesDataTable[[#This Row],[Order Date]],"MMM")</f>
        <v>Sep</v>
      </c>
      <c r="G1945" s="6" t="s">
        <v>28</v>
      </c>
      <c r="H1945" s="6" t="s">
        <v>29</v>
      </c>
      <c r="I1945" s="6" t="s">
        <v>36</v>
      </c>
      <c r="J1945" s="6" t="s">
        <v>20</v>
      </c>
      <c r="K1945" s="6" t="s">
        <v>21</v>
      </c>
      <c r="L1945" s="6" t="s">
        <v>39</v>
      </c>
      <c r="M1945" s="11">
        <v>2</v>
      </c>
      <c r="N1945" s="8">
        <v>51.48</v>
      </c>
      <c r="O1945" s="9">
        <v>0.05</v>
      </c>
      <c r="P1945" s="8">
        <v>22.38</v>
      </c>
      <c r="Q1945" s="8">
        <v>97.811999999999983</v>
      </c>
      <c r="R1945" s="8">
        <v>44.76</v>
      </c>
      <c r="S1945" s="8">
        <v>53.051999999999985</v>
      </c>
      <c r="T1945" s="10">
        <v>0.54238743712427917</v>
      </c>
      <c r="U1945" s="7"/>
      <c r="V1945" s="10"/>
      <c r="W1945" s="11"/>
      <c r="X1945" s="10"/>
    </row>
    <row r="1946" spans="1:24" ht="15.6">
      <c r="A1946" s="4">
        <v>4666</v>
      </c>
      <c r="B1946" s="5">
        <v>46285</v>
      </c>
      <c r="C1946" s="1">
        <f t="shared" si="60"/>
        <v>2026</v>
      </c>
      <c r="D1946" s="1" t="str">
        <f>"Q" &amp;ROUNDUP(MONTH(SalesDataTable[[#This Row],[Order Date]])/3,0)</f>
        <v>Q3</v>
      </c>
      <c r="E1946" s="1">
        <f t="shared" si="61"/>
        <v>9</v>
      </c>
      <c r="F1946" s="1" t="str">
        <f>TEXT(SalesDataTable[[#This Row],[Order Date]],"MMM")</f>
        <v>Sep</v>
      </c>
      <c r="G1946" s="6" t="s">
        <v>28</v>
      </c>
      <c r="H1946" s="6" t="s">
        <v>35</v>
      </c>
      <c r="I1946" s="6" t="s">
        <v>19</v>
      </c>
      <c r="J1946" s="6" t="s">
        <v>33</v>
      </c>
      <c r="K1946" s="6" t="s">
        <v>51</v>
      </c>
      <c r="L1946" s="6" t="s">
        <v>55</v>
      </c>
      <c r="M1946" s="11">
        <v>2</v>
      </c>
      <c r="N1946" s="8">
        <v>123.73</v>
      </c>
      <c r="O1946" s="9">
        <v>0</v>
      </c>
      <c r="P1946" s="8">
        <v>68.459999999999994</v>
      </c>
      <c r="Q1946" s="8">
        <v>247.46</v>
      </c>
      <c r="R1946" s="8">
        <v>136.91999999999999</v>
      </c>
      <c r="S1946" s="8">
        <v>110.54000000000002</v>
      </c>
      <c r="T1946" s="10">
        <v>0.44669845631617239</v>
      </c>
      <c r="U1946" s="7"/>
      <c r="V1946" s="10"/>
      <c r="W1946" s="11"/>
      <c r="X1946" s="10"/>
    </row>
    <row r="1947" spans="1:24" ht="15.6">
      <c r="A1947" s="4">
        <v>234</v>
      </c>
      <c r="B1947" s="5">
        <v>46286</v>
      </c>
      <c r="C1947" s="1">
        <f t="shared" si="60"/>
        <v>2026</v>
      </c>
      <c r="D1947" s="1" t="str">
        <f>"Q" &amp;ROUNDUP(MONTH(SalesDataTable[[#This Row],[Order Date]])/3,0)</f>
        <v>Q3</v>
      </c>
      <c r="E1947" s="1">
        <f t="shared" si="61"/>
        <v>9</v>
      </c>
      <c r="F1947" s="1" t="str">
        <f>TEXT(SalesDataTable[[#This Row],[Order Date]],"MMM")</f>
        <v>Sep</v>
      </c>
      <c r="G1947" s="6" t="s">
        <v>28</v>
      </c>
      <c r="H1947" s="6" t="s">
        <v>42</v>
      </c>
      <c r="I1947" s="6" t="s">
        <v>19</v>
      </c>
      <c r="J1947" s="6" t="s">
        <v>33</v>
      </c>
      <c r="K1947" s="6" t="s">
        <v>26</v>
      </c>
      <c r="L1947" s="6" t="s">
        <v>34</v>
      </c>
      <c r="M1947" s="11">
        <v>2</v>
      </c>
      <c r="N1947" s="8">
        <v>146.81</v>
      </c>
      <c r="O1947" s="9">
        <v>0</v>
      </c>
      <c r="P1947" s="8">
        <v>79.72</v>
      </c>
      <c r="Q1947" s="8">
        <v>293.62</v>
      </c>
      <c r="R1947" s="8">
        <v>159.44</v>
      </c>
      <c r="S1947" s="8">
        <v>134.18</v>
      </c>
      <c r="T1947" s="10">
        <v>0.45698521899053202</v>
      </c>
      <c r="U1947" s="7"/>
      <c r="V1947" s="10"/>
      <c r="W1947" s="11"/>
      <c r="X1947" s="10"/>
    </row>
    <row r="1948" spans="1:24" ht="15.6">
      <c r="A1948" s="4">
        <v>802</v>
      </c>
      <c r="B1948" s="5">
        <v>46286</v>
      </c>
      <c r="C1948" s="1">
        <f t="shared" si="60"/>
        <v>2026</v>
      </c>
      <c r="D1948" s="1" t="str">
        <f>"Q" &amp;ROUNDUP(MONTH(SalesDataTable[[#This Row],[Order Date]])/3,0)</f>
        <v>Q3</v>
      </c>
      <c r="E1948" s="1">
        <f t="shared" si="61"/>
        <v>9</v>
      </c>
      <c r="F1948" s="1" t="str">
        <f>TEXT(SalesDataTable[[#This Row],[Order Date]],"MMM")</f>
        <v>Sep</v>
      </c>
      <c r="G1948" s="6" t="s">
        <v>23</v>
      </c>
      <c r="H1948" s="6" t="s">
        <v>60</v>
      </c>
      <c r="I1948" s="6" t="s">
        <v>36</v>
      </c>
      <c r="J1948" s="6" t="s">
        <v>20</v>
      </c>
      <c r="K1948" s="6" t="s">
        <v>31</v>
      </c>
      <c r="L1948" s="6" t="s">
        <v>65</v>
      </c>
      <c r="M1948" s="11">
        <v>2</v>
      </c>
      <c r="N1948" s="8">
        <v>167.16</v>
      </c>
      <c r="O1948" s="9">
        <v>0</v>
      </c>
      <c r="P1948" s="8">
        <v>88.51</v>
      </c>
      <c r="Q1948" s="8">
        <v>334.32</v>
      </c>
      <c r="R1948" s="8">
        <v>177.02</v>
      </c>
      <c r="S1948" s="8">
        <v>157.29999999999998</v>
      </c>
      <c r="T1948" s="10">
        <v>0.4705072983967456</v>
      </c>
      <c r="U1948" s="7"/>
      <c r="V1948" s="10"/>
      <c r="W1948" s="11"/>
      <c r="X1948" s="10"/>
    </row>
    <row r="1949" spans="1:24" ht="15.6">
      <c r="A1949" s="4">
        <v>1942</v>
      </c>
      <c r="B1949" s="5">
        <v>46286</v>
      </c>
      <c r="C1949" s="1">
        <f t="shared" si="60"/>
        <v>2026</v>
      </c>
      <c r="D1949" s="1" t="str">
        <f>"Q" &amp;ROUNDUP(MONTH(SalesDataTable[[#This Row],[Order Date]])/3,0)</f>
        <v>Q3</v>
      </c>
      <c r="E1949" s="1">
        <f t="shared" si="61"/>
        <v>9</v>
      </c>
      <c r="F1949" s="1" t="str">
        <f>TEXT(SalesDataTable[[#This Row],[Order Date]],"MMM")</f>
        <v>Sep</v>
      </c>
      <c r="G1949" s="6" t="s">
        <v>28</v>
      </c>
      <c r="H1949" s="6" t="s">
        <v>29</v>
      </c>
      <c r="I1949" s="6" t="s">
        <v>19</v>
      </c>
      <c r="J1949" s="6" t="s">
        <v>30</v>
      </c>
      <c r="K1949" s="6" t="s">
        <v>21</v>
      </c>
      <c r="L1949" s="6" t="s">
        <v>22</v>
      </c>
      <c r="M1949" s="11">
        <v>1</v>
      </c>
      <c r="N1949" s="8">
        <v>83.69</v>
      </c>
      <c r="O1949" s="9">
        <v>0</v>
      </c>
      <c r="P1949" s="8">
        <v>42.76</v>
      </c>
      <c r="Q1949" s="8">
        <v>83.69</v>
      </c>
      <c r="R1949" s="8">
        <v>42.76</v>
      </c>
      <c r="S1949" s="8">
        <v>40.93</v>
      </c>
      <c r="T1949" s="10">
        <v>0.48906679412116144</v>
      </c>
      <c r="U1949" s="7"/>
      <c r="V1949" s="10"/>
      <c r="W1949" s="11"/>
      <c r="X1949" s="10"/>
    </row>
    <row r="1950" spans="1:24" ht="15.6">
      <c r="A1950" s="4">
        <v>2200</v>
      </c>
      <c r="B1950" s="5">
        <v>46286</v>
      </c>
      <c r="C1950" s="1">
        <f t="shared" si="60"/>
        <v>2026</v>
      </c>
      <c r="D1950" s="1" t="str">
        <f>"Q" &amp;ROUNDUP(MONTH(SalesDataTable[[#This Row],[Order Date]])/3,0)</f>
        <v>Q3</v>
      </c>
      <c r="E1950" s="1">
        <f t="shared" si="61"/>
        <v>9</v>
      </c>
      <c r="F1950" s="1" t="str">
        <f>TEXT(SalesDataTable[[#This Row],[Order Date]],"MMM")</f>
        <v>Sep</v>
      </c>
      <c r="G1950" s="6" t="s">
        <v>17</v>
      </c>
      <c r="H1950" s="6" t="s">
        <v>18</v>
      </c>
      <c r="I1950" s="6" t="s">
        <v>19</v>
      </c>
      <c r="J1950" s="6" t="s">
        <v>30</v>
      </c>
      <c r="K1950" s="6" t="s">
        <v>21</v>
      </c>
      <c r="L1950" s="6" t="s">
        <v>43</v>
      </c>
      <c r="M1950" s="11">
        <v>1</v>
      </c>
      <c r="N1950" s="8">
        <v>40.4</v>
      </c>
      <c r="O1950" s="9">
        <v>0.15</v>
      </c>
      <c r="P1950" s="8">
        <v>16.47</v>
      </c>
      <c r="Q1950" s="8">
        <v>34.339999999999996</v>
      </c>
      <c r="R1950" s="8">
        <v>16.47</v>
      </c>
      <c r="S1950" s="8">
        <v>17.869999999999997</v>
      </c>
      <c r="T1950" s="10">
        <v>0.52038439138031445</v>
      </c>
      <c r="U1950" s="7"/>
      <c r="V1950" s="10"/>
      <c r="W1950" s="11"/>
      <c r="X1950" s="10"/>
    </row>
    <row r="1951" spans="1:24" ht="15.6">
      <c r="A1951" s="4">
        <v>2236</v>
      </c>
      <c r="B1951" s="5">
        <v>46286</v>
      </c>
      <c r="C1951" s="1">
        <f t="shared" si="60"/>
        <v>2026</v>
      </c>
      <c r="D1951" s="1" t="str">
        <f>"Q" &amp;ROUNDUP(MONTH(SalesDataTable[[#This Row],[Order Date]])/3,0)</f>
        <v>Q3</v>
      </c>
      <c r="E1951" s="1">
        <f t="shared" si="61"/>
        <v>9</v>
      </c>
      <c r="F1951" s="1" t="str">
        <f>TEXT(SalesDataTable[[#This Row],[Order Date]],"MMM")</f>
        <v>Sep</v>
      </c>
      <c r="G1951" s="6" t="s">
        <v>23</v>
      </c>
      <c r="H1951" s="6" t="s">
        <v>58</v>
      </c>
      <c r="I1951" s="6" t="s">
        <v>19</v>
      </c>
      <c r="J1951" s="6" t="s">
        <v>20</v>
      </c>
      <c r="K1951" s="6" t="s">
        <v>26</v>
      </c>
      <c r="L1951" s="6" t="s">
        <v>34</v>
      </c>
      <c r="M1951" s="11">
        <v>3</v>
      </c>
      <c r="N1951" s="8">
        <v>143.31</v>
      </c>
      <c r="O1951" s="9">
        <v>0</v>
      </c>
      <c r="P1951" s="8">
        <v>81.36</v>
      </c>
      <c r="Q1951" s="8">
        <v>429.93</v>
      </c>
      <c r="R1951" s="8">
        <v>244.07999999999998</v>
      </c>
      <c r="S1951" s="8">
        <v>185.85000000000002</v>
      </c>
      <c r="T1951" s="10">
        <v>0.43227967343521045</v>
      </c>
      <c r="U1951" s="7"/>
      <c r="V1951" s="10"/>
      <c r="W1951" s="11"/>
      <c r="X1951" s="10"/>
    </row>
    <row r="1952" spans="1:24" ht="15.6">
      <c r="A1952" s="4">
        <v>4041</v>
      </c>
      <c r="B1952" s="5">
        <v>46286</v>
      </c>
      <c r="C1952" s="1">
        <f t="shared" si="60"/>
        <v>2026</v>
      </c>
      <c r="D1952" s="1" t="str">
        <f>"Q" &amp;ROUNDUP(MONTH(SalesDataTable[[#This Row],[Order Date]])/3,0)</f>
        <v>Q3</v>
      </c>
      <c r="E1952" s="1">
        <f t="shared" si="61"/>
        <v>9</v>
      </c>
      <c r="F1952" s="1" t="str">
        <f>TEXT(SalesDataTable[[#This Row],[Order Date]],"MMM")</f>
        <v>Sep</v>
      </c>
      <c r="G1952" s="6" t="s">
        <v>23</v>
      </c>
      <c r="H1952" s="6" t="s">
        <v>58</v>
      </c>
      <c r="I1952" s="6" t="s">
        <v>25</v>
      </c>
      <c r="J1952" s="6" t="s">
        <v>20</v>
      </c>
      <c r="K1952" s="6" t="s">
        <v>51</v>
      </c>
      <c r="L1952" s="6" t="s">
        <v>62</v>
      </c>
      <c r="M1952" s="11">
        <v>15</v>
      </c>
      <c r="N1952" s="8">
        <v>51.1</v>
      </c>
      <c r="O1952" s="9">
        <v>0.1</v>
      </c>
      <c r="P1952" s="8">
        <v>21.9</v>
      </c>
      <c r="Q1952" s="8">
        <v>689.85</v>
      </c>
      <c r="R1952" s="8">
        <v>328.5</v>
      </c>
      <c r="S1952" s="8">
        <v>361.35</v>
      </c>
      <c r="T1952" s="10">
        <v>0.52380952380952384</v>
      </c>
      <c r="U1952" s="7"/>
      <c r="V1952" s="10"/>
      <c r="W1952" s="11"/>
      <c r="X1952" s="10"/>
    </row>
    <row r="1953" spans="1:24" ht="15.6">
      <c r="A1953" s="4">
        <v>4435</v>
      </c>
      <c r="B1953" s="5">
        <v>46286</v>
      </c>
      <c r="C1953" s="1">
        <f t="shared" si="60"/>
        <v>2026</v>
      </c>
      <c r="D1953" s="1" t="str">
        <f>"Q" &amp;ROUNDUP(MONTH(SalesDataTable[[#This Row],[Order Date]])/3,0)</f>
        <v>Q3</v>
      </c>
      <c r="E1953" s="1">
        <f t="shared" si="61"/>
        <v>9</v>
      </c>
      <c r="F1953" s="1" t="str">
        <f>TEXT(SalesDataTable[[#This Row],[Order Date]],"MMM")</f>
        <v>Sep</v>
      </c>
      <c r="G1953" s="6" t="s">
        <v>37</v>
      </c>
      <c r="H1953" s="6" t="s">
        <v>64</v>
      </c>
      <c r="I1953" s="6" t="s">
        <v>45</v>
      </c>
      <c r="J1953" s="6" t="s">
        <v>30</v>
      </c>
      <c r="K1953" s="6" t="s">
        <v>26</v>
      </c>
      <c r="L1953" s="6" t="s">
        <v>34</v>
      </c>
      <c r="M1953" s="11">
        <v>1</v>
      </c>
      <c r="N1953" s="8">
        <v>146.33000000000001</v>
      </c>
      <c r="O1953" s="9">
        <v>0</v>
      </c>
      <c r="P1953" s="8">
        <v>80.05</v>
      </c>
      <c r="Q1953" s="8">
        <v>146.33000000000001</v>
      </c>
      <c r="R1953" s="8">
        <v>80.05</v>
      </c>
      <c r="S1953" s="8">
        <v>66.280000000000015</v>
      </c>
      <c r="T1953" s="10">
        <v>0.45294881432378875</v>
      </c>
      <c r="U1953" s="7"/>
      <c r="V1953" s="10"/>
      <c r="W1953" s="11"/>
      <c r="X1953" s="10"/>
    </row>
    <row r="1954" spans="1:24" ht="15.6">
      <c r="A1954" s="4">
        <v>305</v>
      </c>
      <c r="B1954" s="5">
        <v>46287</v>
      </c>
      <c r="C1954" s="1">
        <f t="shared" si="60"/>
        <v>2026</v>
      </c>
      <c r="D1954" s="1" t="str">
        <f>"Q" &amp;ROUNDUP(MONTH(SalesDataTable[[#This Row],[Order Date]])/3,0)</f>
        <v>Q3</v>
      </c>
      <c r="E1954" s="1">
        <f t="shared" si="61"/>
        <v>9</v>
      </c>
      <c r="F1954" s="1" t="str">
        <f>TEXT(SalesDataTable[[#This Row],[Order Date]],"MMM")</f>
        <v>Sep</v>
      </c>
      <c r="G1954" s="6" t="s">
        <v>37</v>
      </c>
      <c r="H1954" s="6" t="s">
        <v>50</v>
      </c>
      <c r="I1954" s="6" t="s">
        <v>19</v>
      </c>
      <c r="J1954" s="6" t="s">
        <v>20</v>
      </c>
      <c r="K1954" s="6" t="s">
        <v>31</v>
      </c>
      <c r="L1954" s="6" t="s">
        <v>61</v>
      </c>
      <c r="M1954" s="11">
        <v>1</v>
      </c>
      <c r="N1954" s="8">
        <v>130.69999999999999</v>
      </c>
      <c r="O1954" s="9">
        <v>0.05</v>
      </c>
      <c r="P1954" s="8">
        <v>68.23</v>
      </c>
      <c r="Q1954" s="8">
        <v>124.16499999999998</v>
      </c>
      <c r="R1954" s="8">
        <v>68.23</v>
      </c>
      <c r="S1954" s="8">
        <v>55.934999999999974</v>
      </c>
      <c r="T1954" s="10">
        <v>0.45048926831232622</v>
      </c>
      <c r="U1954" s="7"/>
      <c r="V1954" s="10"/>
      <c r="W1954" s="11"/>
      <c r="X1954" s="10"/>
    </row>
    <row r="1955" spans="1:24" ht="15.6">
      <c r="A1955" s="4">
        <v>808</v>
      </c>
      <c r="B1955" s="5">
        <v>46287</v>
      </c>
      <c r="C1955" s="1">
        <f t="shared" si="60"/>
        <v>2026</v>
      </c>
      <c r="D1955" s="1" t="str">
        <f>"Q" &amp;ROUNDUP(MONTH(SalesDataTable[[#This Row],[Order Date]])/3,0)</f>
        <v>Q3</v>
      </c>
      <c r="E1955" s="1">
        <f t="shared" si="61"/>
        <v>9</v>
      </c>
      <c r="F1955" s="1" t="str">
        <f>TEXT(SalesDataTable[[#This Row],[Order Date]],"MMM")</f>
        <v>Sep</v>
      </c>
      <c r="G1955" s="6" t="s">
        <v>23</v>
      </c>
      <c r="H1955" s="6" t="s">
        <v>60</v>
      </c>
      <c r="I1955" s="6" t="s">
        <v>25</v>
      </c>
      <c r="J1955" s="6" t="s">
        <v>33</v>
      </c>
      <c r="K1955" s="6" t="s">
        <v>51</v>
      </c>
      <c r="L1955" s="6" t="s">
        <v>52</v>
      </c>
      <c r="M1955" s="11">
        <v>8</v>
      </c>
      <c r="N1955" s="8">
        <v>39.630000000000003</v>
      </c>
      <c r="O1955" s="9">
        <v>0.15</v>
      </c>
      <c r="P1955" s="8">
        <v>14.61</v>
      </c>
      <c r="Q1955" s="8">
        <v>269.48400000000004</v>
      </c>
      <c r="R1955" s="8">
        <v>116.88</v>
      </c>
      <c r="S1955" s="8">
        <v>152.60400000000004</v>
      </c>
      <c r="T1955" s="10">
        <v>0.56628222825844954</v>
      </c>
      <c r="U1955" s="7"/>
      <c r="V1955" s="10"/>
      <c r="W1955" s="11"/>
      <c r="X1955" s="10"/>
    </row>
    <row r="1956" spans="1:24" ht="15.6">
      <c r="A1956" s="4">
        <v>1029</v>
      </c>
      <c r="B1956" s="5">
        <v>46287</v>
      </c>
      <c r="C1956" s="1">
        <f t="shared" si="60"/>
        <v>2026</v>
      </c>
      <c r="D1956" s="1" t="str">
        <f>"Q" &amp;ROUNDUP(MONTH(SalesDataTable[[#This Row],[Order Date]])/3,0)</f>
        <v>Q3</v>
      </c>
      <c r="E1956" s="1">
        <f t="shared" si="61"/>
        <v>9</v>
      </c>
      <c r="F1956" s="1" t="str">
        <f>TEXT(SalesDataTable[[#This Row],[Order Date]],"MMM")</f>
        <v>Sep</v>
      </c>
      <c r="G1956" s="6" t="s">
        <v>23</v>
      </c>
      <c r="H1956" s="6" t="s">
        <v>44</v>
      </c>
      <c r="I1956" s="6" t="s">
        <v>19</v>
      </c>
      <c r="J1956" s="6" t="s">
        <v>20</v>
      </c>
      <c r="K1956" s="6" t="s">
        <v>31</v>
      </c>
      <c r="L1956" s="6" t="s">
        <v>61</v>
      </c>
      <c r="M1956" s="11">
        <v>1</v>
      </c>
      <c r="N1956" s="8">
        <v>132.36000000000001</v>
      </c>
      <c r="O1956" s="9">
        <v>0.05</v>
      </c>
      <c r="P1956" s="8">
        <v>66.63</v>
      </c>
      <c r="Q1956" s="8">
        <v>125.742</v>
      </c>
      <c r="R1956" s="8">
        <v>66.63</v>
      </c>
      <c r="S1956" s="8">
        <v>59.112000000000009</v>
      </c>
      <c r="T1956" s="10">
        <v>0.47010545402490822</v>
      </c>
      <c r="U1956" s="7"/>
      <c r="V1956" s="10"/>
      <c r="W1956" s="11"/>
      <c r="X1956" s="10"/>
    </row>
    <row r="1957" spans="1:24" ht="15.6">
      <c r="A1957" s="4">
        <v>1721</v>
      </c>
      <c r="B1957" s="5">
        <v>46287</v>
      </c>
      <c r="C1957" s="1">
        <f t="shared" si="60"/>
        <v>2026</v>
      </c>
      <c r="D1957" s="1" t="str">
        <f>"Q" &amp;ROUNDUP(MONTH(SalesDataTable[[#This Row],[Order Date]])/3,0)</f>
        <v>Q3</v>
      </c>
      <c r="E1957" s="1">
        <f t="shared" si="61"/>
        <v>9</v>
      </c>
      <c r="F1957" s="1" t="str">
        <f>TEXT(SalesDataTable[[#This Row],[Order Date]],"MMM")</f>
        <v>Sep</v>
      </c>
      <c r="G1957" s="6" t="s">
        <v>37</v>
      </c>
      <c r="H1957" s="6" t="s">
        <v>48</v>
      </c>
      <c r="I1957" s="6" t="s">
        <v>19</v>
      </c>
      <c r="J1957" s="6" t="s">
        <v>33</v>
      </c>
      <c r="K1957" s="6" t="s">
        <v>26</v>
      </c>
      <c r="L1957" s="6" t="s">
        <v>54</v>
      </c>
      <c r="M1957" s="11">
        <v>1</v>
      </c>
      <c r="N1957" s="8">
        <v>156.81</v>
      </c>
      <c r="O1957" s="9">
        <v>0</v>
      </c>
      <c r="P1957" s="8">
        <v>78.2</v>
      </c>
      <c r="Q1957" s="8">
        <v>156.81</v>
      </c>
      <c r="R1957" s="8">
        <v>78.2</v>
      </c>
      <c r="S1957" s="8">
        <v>78.61</v>
      </c>
      <c r="T1957" s="10">
        <v>0.50130731458452904</v>
      </c>
      <c r="U1957" s="7"/>
      <c r="V1957" s="10"/>
      <c r="W1957" s="11"/>
      <c r="X1957" s="10"/>
    </row>
    <row r="1958" spans="1:24" ht="15.6">
      <c r="A1958" s="4">
        <v>2425</v>
      </c>
      <c r="B1958" s="5">
        <v>46287</v>
      </c>
      <c r="C1958" s="1">
        <f t="shared" si="60"/>
        <v>2026</v>
      </c>
      <c r="D1958" s="1" t="str">
        <f>"Q" &amp;ROUNDUP(MONTH(SalesDataTable[[#This Row],[Order Date]])/3,0)</f>
        <v>Q3</v>
      </c>
      <c r="E1958" s="1">
        <f t="shared" si="61"/>
        <v>9</v>
      </c>
      <c r="F1958" s="1" t="str">
        <f>TEXT(SalesDataTable[[#This Row],[Order Date]],"MMM")</f>
        <v>Sep</v>
      </c>
      <c r="G1958" s="6" t="s">
        <v>37</v>
      </c>
      <c r="H1958" s="6" t="s">
        <v>50</v>
      </c>
      <c r="I1958" s="6" t="s">
        <v>45</v>
      </c>
      <c r="J1958" s="6" t="s">
        <v>30</v>
      </c>
      <c r="K1958" s="6" t="s">
        <v>31</v>
      </c>
      <c r="L1958" s="6" t="s">
        <v>61</v>
      </c>
      <c r="M1958" s="11">
        <v>3</v>
      </c>
      <c r="N1958" s="8">
        <v>134.52000000000001</v>
      </c>
      <c r="O1958" s="9">
        <v>0.05</v>
      </c>
      <c r="P1958" s="8">
        <v>65.19</v>
      </c>
      <c r="Q1958" s="8">
        <v>383.38200000000006</v>
      </c>
      <c r="R1958" s="8">
        <v>195.57</v>
      </c>
      <c r="S1958" s="8">
        <v>187.81200000000007</v>
      </c>
      <c r="T1958" s="10">
        <v>0.48988215409174152</v>
      </c>
      <c r="U1958" s="7"/>
      <c r="V1958" s="10"/>
      <c r="W1958" s="11"/>
      <c r="X1958" s="10"/>
    </row>
    <row r="1959" spans="1:24" ht="15.6">
      <c r="A1959" s="4">
        <v>3322</v>
      </c>
      <c r="B1959" s="5">
        <v>46287</v>
      </c>
      <c r="C1959" s="1">
        <f t="shared" si="60"/>
        <v>2026</v>
      </c>
      <c r="D1959" s="1" t="str">
        <f>"Q" &amp;ROUNDUP(MONTH(SalesDataTable[[#This Row],[Order Date]])/3,0)</f>
        <v>Q3</v>
      </c>
      <c r="E1959" s="1">
        <f t="shared" si="61"/>
        <v>9</v>
      </c>
      <c r="F1959" s="1" t="str">
        <f>TEXT(SalesDataTable[[#This Row],[Order Date]],"MMM")</f>
        <v>Sep</v>
      </c>
      <c r="G1959" s="6" t="s">
        <v>37</v>
      </c>
      <c r="H1959" s="6" t="s">
        <v>50</v>
      </c>
      <c r="I1959" s="6" t="s">
        <v>19</v>
      </c>
      <c r="J1959" s="6" t="s">
        <v>20</v>
      </c>
      <c r="K1959" s="6" t="s">
        <v>40</v>
      </c>
      <c r="L1959" s="6" t="s">
        <v>68</v>
      </c>
      <c r="M1959" s="11">
        <v>1</v>
      </c>
      <c r="N1959" s="8">
        <v>124.51</v>
      </c>
      <c r="O1959" s="9">
        <v>0</v>
      </c>
      <c r="P1959" s="8">
        <v>59.97</v>
      </c>
      <c r="Q1959" s="8">
        <v>124.51</v>
      </c>
      <c r="R1959" s="8">
        <v>59.97</v>
      </c>
      <c r="S1959" s="8">
        <v>64.540000000000006</v>
      </c>
      <c r="T1959" s="10">
        <v>0.51835193960324477</v>
      </c>
      <c r="U1959" s="7"/>
      <c r="V1959" s="10"/>
      <c r="W1959" s="11"/>
      <c r="X1959" s="10"/>
    </row>
    <row r="1960" spans="1:24" ht="15.6">
      <c r="A1960" s="4">
        <v>3821</v>
      </c>
      <c r="B1960" s="5">
        <v>46287</v>
      </c>
      <c r="C1960" s="1">
        <f t="shared" si="60"/>
        <v>2026</v>
      </c>
      <c r="D1960" s="1" t="str">
        <f>"Q" &amp;ROUNDUP(MONTH(SalesDataTable[[#This Row],[Order Date]])/3,0)</f>
        <v>Q3</v>
      </c>
      <c r="E1960" s="1">
        <f t="shared" si="61"/>
        <v>9</v>
      </c>
      <c r="F1960" s="1" t="str">
        <f>TEXT(SalesDataTable[[#This Row],[Order Date]],"MMM")</f>
        <v>Sep</v>
      </c>
      <c r="G1960" s="6" t="s">
        <v>28</v>
      </c>
      <c r="H1960" s="6" t="s">
        <v>35</v>
      </c>
      <c r="I1960" s="6" t="s">
        <v>19</v>
      </c>
      <c r="J1960" s="6" t="s">
        <v>20</v>
      </c>
      <c r="K1960" s="6" t="s">
        <v>26</v>
      </c>
      <c r="L1960" s="6" t="s">
        <v>34</v>
      </c>
      <c r="M1960" s="11">
        <v>1</v>
      </c>
      <c r="N1960" s="8">
        <v>141</v>
      </c>
      <c r="O1960" s="9">
        <v>0</v>
      </c>
      <c r="P1960" s="8">
        <v>79.010000000000005</v>
      </c>
      <c r="Q1960" s="8">
        <v>141</v>
      </c>
      <c r="R1960" s="8">
        <v>79.010000000000005</v>
      </c>
      <c r="S1960" s="8">
        <v>61.989999999999995</v>
      </c>
      <c r="T1960" s="10">
        <v>0.43964539007092196</v>
      </c>
      <c r="U1960" s="7"/>
      <c r="V1960" s="10"/>
      <c r="W1960" s="11"/>
      <c r="X1960" s="10"/>
    </row>
    <row r="1961" spans="1:24" ht="15.6">
      <c r="A1961" s="4">
        <v>3899</v>
      </c>
      <c r="B1961" s="5">
        <v>46287</v>
      </c>
      <c r="C1961" s="1">
        <f t="shared" si="60"/>
        <v>2026</v>
      </c>
      <c r="D1961" s="1" t="str">
        <f>"Q" &amp;ROUNDUP(MONTH(SalesDataTable[[#This Row],[Order Date]])/3,0)</f>
        <v>Q3</v>
      </c>
      <c r="E1961" s="1">
        <f t="shared" si="61"/>
        <v>9</v>
      </c>
      <c r="F1961" s="1" t="str">
        <f>TEXT(SalesDataTable[[#This Row],[Order Date]],"MMM")</f>
        <v>Sep</v>
      </c>
      <c r="G1961" s="6" t="s">
        <v>37</v>
      </c>
      <c r="H1961" s="6" t="s">
        <v>38</v>
      </c>
      <c r="I1961" s="6" t="s">
        <v>25</v>
      </c>
      <c r="J1961" s="6" t="s">
        <v>20</v>
      </c>
      <c r="K1961" s="6" t="s">
        <v>40</v>
      </c>
      <c r="L1961" s="6" t="s">
        <v>68</v>
      </c>
      <c r="M1961" s="11">
        <v>6</v>
      </c>
      <c r="N1961" s="8">
        <v>121.7</v>
      </c>
      <c r="O1961" s="9">
        <v>0.15</v>
      </c>
      <c r="P1961" s="8">
        <v>61.26</v>
      </c>
      <c r="Q1961" s="8">
        <v>620.67000000000007</v>
      </c>
      <c r="R1961" s="8">
        <v>367.56</v>
      </c>
      <c r="S1961" s="8">
        <v>253.11000000000007</v>
      </c>
      <c r="T1961" s="10">
        <v>0.40780124703948967</v>
      </c>
      <c r="U1961" s="7"/>
      <c r="V1961" s="10"/>
      <c r="W1961" s="11"/>
      <c r="X1961" s="10"/>
    </row>
    <row r="1962" spans="1:24" ht="15.6">
      <c r="A1962" s="4">
        <v>4807</v>
      </c>
      <c r="B1962" s="5">
        <v>46287</v>
      </c>
      <c r="C1962" s="1">
        <f t="shared" si="60"/>
        <v>2026</v>
      </c>
      <c r="D1962" s="1" t="str">
        <f>"Q" &amp;ROUNDUP(MONTH(SalesDataTable[[#This Row],[Order Date]])/3,0)</f>
        <v>Q3</v>
      </c>
      <c r="E1962" s="1">
        <f t="shared" si="61"/>
        <v>9</v>
      </c>
      <c r="F1962" s="1" t="str">
        <f>TEXT(SalesDataTable[[#This Row],[Order Date]],"MMM")</f>
        <v>Sep</v>
      </c>
      <c r="G1962" s="6" t="s">
        <v>37</v>
      </c>
      <c r="H1962" s="6" t="s">
        <v>48</v>
      </c>
      <c r="I1962" s="6" t="s">
        <v>25</v>
      </c>
      <c r="J1962" s="6" t="s">
        <v>33</v>
      </c>
      <c r="K1962" s="6" t="s">
        <v>21</v>
      </c>
      <c r="L1962" s="6" t="s">
        <v>47</v>
      </c>
      <c r="M1962" s="11">
        <v>4</v>
      </c>
      <c r="N1962" s="8">
        <v>103.86</v>
      </c>
      <c r="O1962" s="9">
        <v>0.1</v>
      </c>
      <c r="P1962" s="8">
        <v>50.12</v>
      </c>
      <c r="Q1962" s="8">
        <v>373.89600000000002</v>
      </c>
      <c r="R1962" s="8">
        <v>200.48</v>
      </c>
      <c r="S1962" s="8">
        <v>173.41600000000003</v>
      </c>
      <c r="T1962" s="10">
        <v>0.46380811776536796</v>
      </c>
      <c r="U1962" s="7"/>
      <c r="V1962" s="10"/>
      <c r="W1962" s="11"/>
      <c r="X1962" s="10"/>
    </row>
    <row r="1963" spans="1:24" ht="15.6">
      <c r="A1963" s="4">
        <v>30</v>
      </c>
      <c r="B1963" s="5">
        <v>46288</v>
      </c>
      <c r="C1963" s="1">
        <f t="shared" si="60"/>
        <v>2026</v>
      </c>
      <c r="D1963" s="1" t="str">
        <f>"Q" &amp;ROUNDUP(MONTH(SalesDataTable[[#This Row],[Order Date]])/3,0)</f>
        <v>Q3</v>
      </c>
      <c r="E1963" s="1">
        <f t="shared" si="61"/>
        <v>9</v>
      </c>
      <c r="F1963" s="1" t="str">
        <f>TEXT(SalesDataTable[[#This Row],[Order Date]],"MMM")</f>
        <v>Sep</v>
      </c>
      <c r="G1963" s="6" t="s">
        <v>28</v>
      </c>
      <c r="H1963" s="6" t="s">
        <v>42</v>
      </c>
      <c r="I1963" s="6" t="s">
        <v>45</v>
      </c>
      <c r="J1963" s="6" t="s">
        <v>20</v>
      </c>
      <c r="K1963" s="6" t="s">
        <v>26</v>
      </c>
      <c r="L1963" s="6" t="s">
        <v>27</v>
      </c>
      <c r="M1963" s="11">
        <v>2</v>
      </c>
      <c r="N1963" s="8">
        <v>93.82</v>
      </c>
      <c r="O1963" s="9">
        <v>0.05</v>
      </c>
      <c r="P1963" s="8">
        <v>45.57</v>
      </c>
      <c r="Q1963" s="8">
        <v>178.25799999999998</v>
      </c>
      <c r="R1963" s="8">
        <v>91.14</v>
      </c>
      <c r="S1963" s="8">
        <v>87.117999999999981</v>
      </c>
      <c r="T1963" s="10">
        <v>0.48871859888476249</v>
      </c>
      <c r="U1963" s="7"/>
      <c r="V1963" s="10"/>
      <c r="W1963" s="11"/>
      <c r="X1963" s="10"/>
    </row>
    <row r="1964" spans="1:24" ht="15.6">
      <c r="A1964" s="4">
        <v>3027</v>
      </c>
      <c r="B1964" s="5">
        <v>46288</v>
      </c>
      <c r="C1964" s="1">
        <f t="shared" si="60"/>
        <v>2026</v>
      </c>
      <c r="D1964" s="1" t="str">
        <f>"Q" &amp;ROUNDUP(MONTH(SalesDataTable[[#This Row],[Order Date]])/3,0)</f>
        <v>Q3</v>
      </c>
      <c r="E1964" s="1">
        <f t="shared" si="61"/>
        <v>9</v>
      </c>
      <c r="F1964" s="1" t="str">
        <f>TEXT(SalesDataTable[[#This Row],[Order Date]],"MMM")</f>
        <v>Sep</v>
      </c>
      <c r="G1964" s="6" t="s">
        <v>37</v>
      </c>
      <c r="H1964" s="6" t="s">
        <v>50</v>
      </c>
      <c r="I1964" s="6" t="s">
        <v>25</v>
      </c>
      <c r="J1964" s="6" t="s">
        <v>33</v>
      </c>
      <c r="K1964" s="6" t="s">
        <v>26</v>
      </c>
      <c r="L1964" s="6" t="s">
        <v>54</v>
      </c>
      <c r="M1964" s="11">
        <v>8</v>
      </c>
      <c r="N1964" s="8">
        <v>155.13999999999999</v>
      </c>
      <c r="O1964" s="9">
        <v>0.1</v>
      </c>
      <c r="P1964" s="8">
        <v>76.87</v>
      </c>
      <c r="Q1964" s="8">
        <v>1117.008</v>
      </c>
      <c r="R1964" s="8">
        <v>614.96</v>
      </c>
      <c r="S1964" s="8">
        <v>502.048</v>
      </c>
      <c r="T1964" s="10">
        <v>0.44945783736553363</v>
      </c>
      <c r="U1964" s="7"/>
      <c r="V1964" s="10"/>
      <c r="W1964" s="11"/>
      <c r="X1964" s="10"/>
    </row>
    <row r="1965" spans="1:24" ht="15.6">
      <c r="A1965" s="4">
        <v>3690</v>
      </c>
      <c r="B1965" s="5">
        <v>46288</v>
      </c>
      <c r="C1965" s="1">
        <f t="shared" si="60"/>
        <v>2026</v>
      </c>
      <c r="D1965" s="1" t="str">
        <f>"Q" &amp;ROUNDUP(MONTH(SalesDataTable[[#This Row],[Order Date]])/3,0)</f>
        <v>Q3</v>
      </c>
      <c r="E1965" s="1">
        <f t="shared" si="61"/>
        <v>9</v>
      </c>
      <c r="F1965" s="1" t="str">
        <f>TEXT(SalesDataTable[[#This Row],[Order Date]],"MMM")</f>
        <v>Sep</v>
      </c>
      <c r="G1965" s="6" t="s">
        <v>37</v>
      </c>
      <c r="H1965" s="6" t="s">
        <v>50</v>
      </c>
      <c r="I1965" s="6" t="s">
        <v>19</v>
      </c>
      <c r="J1965" s="6" t="s">
        <v>20</v>
      </c>
      <c r="K1965" s="6" t="s">
        <v>26</v>
      </c>
      <c r="L1965" s="6" t="s">
        <v>27</v>
      </c>
      <c r="M1965" s="11">
        <v>3</v>
      </c>
      <c r="N1965" s="8">
        <v>92.14</v>
      </c>
      <c r="O1965" s="9">
        <v>0.05</v>
      </c>
      <c r="P1965" s="8">
        <v>45.25</v>
      </c>
      <c r="Q1965" s="8">
        <v>262.59899999999999</v>
      </c>
      <c r="R1965" s="8">
        <v>135.75</v>
      </c>
      <c r="S1965" s="8">
        <v>126.84899999999999</v>
      </c>
      <c r="T1965" s="10">
        <v>0.48305210606285626</v>
      </c>
      <c r="U1965" s="7"/>
      <c r="V1965" s="10"/>
      <c r="W1965" s="11"/>
      <c r="X1965" s="10"/>
    </row>
    <row r="1966" spans="1:24" ht="15.6">
      <c r="A1966" s="4">
        <v>600</v>
      </c>
      <c r="B1966" s="5">
        <v>46289</v>
      </c>
      <c r="C1966" s="1">
        <f t="shared" si="60"/>
        <v>2026</v>
      </c>
      <c r="D1966" s="1" t="str">
        <f>"Q" &amp;ROUNDUP(MONTH(SalesDataTable[[#This Row],[Order Date]])/3,0)</f>
        <v>Q3</v>
      </c>
      <c r="E1966" s="1">
        <f t="shared" si="61"/>
        <v>9</v>
      </c>
      <c r="F1966" s="1" t="str">
        <f>TEXT(SalesDataTable[[#This Row],[Order Date]],"MMM")</f>
        <v>Sep</v>
      </c>
      <c r="G1966" s="6" t="s">
        <v>23</v>
      </c>
      <c r="H1966" s="6" t="s">
        <v>60</v>
      </c>
      <c r="I1966" s="6" t="s">
        <v>36</v>
      </c>
      <c r="J1966" s="6" t="s">
        <v>20</v>
      </c>
      <c r="K1966" s="6" t="s">
        <v>21</v>
      </c>
      <c r="L1966" s="6" t="s">
        <v>43</v>
      </c>
      <c r="M1966" s="11">
        <v>6</v>
      </c>
      <c r="N1966" s="8">
        <v>39.880000000000003</v>
      </c>
      <c r="O1966" s="9">
        <v>0.05</v>
      </c>
      <c r="P1966" s="8">
        <v>16.79</v>
      </c>
      <c r="Q1966" s="8">
        <v>227.31600000000003</v>
      </c>
      <c r="R1966" s="8">
        <v>100.74</v>
      </c>
      <c r="S1966" s="8">
        <v>126.57600000000004</v>
      </c>
      <c r="T1966" s="10">
        <v>0.5568283798764716</v>
      </c>
      <c r="U1966" s="7"/>
      <c r="V1966" s="10"/>
      <c r="W1966" s="11"/>
      <c r="X1966" s="10"/>
    </row>
    <row r="1967" spans="1:24" ht="15.6">
      <c r="A1967" s="4">
        <v>1931</v>
      </c>
      <c r="B1967" s="5">
        <v>46289</v>
      </c>
      <c r="C1967" s="1">
        <f t="shared" si="60"/>
        <v>2026</v>
      </c>
      <c r="D1967" s="1" t="str">
        <f>"Q" &amp;ROUNDUP(MONTH(SalesDataTable[[#This Row],[Order Date]])/3,0)</f>
        <v>Q3</v>
      </c>
      <c r="E1967" s="1">
        <f t="shared" si="61"/>
        <v>9</v>
      </c>
      <c r="F1967" s="1" t="str">
        <f>TEXT(SalesDataTable[[#This Row],[Order Date]],"MMM")</f>
        <v>Sep</v>
      </c>
      <c r="G1967" s="6" t="s">
        <v>28</v>
      </c>
      <c r="H1967" s="6" t="s">
        <v>69</v>
      </c>
      <c r="I1967" s="6" t="s">
        <v>19</v>
      </c>
      <c r="J1967" s="6" t="s">
        <v>20</v>
      </c>
      <c r="K1967" s="6" t="s">
        <v>31</v>
      </c>
      <c r="L1967" s="6" t="s">
        <v>32</v>
      </c>
      <c r="M1967" s="11">
        <v>4</v>
      </c>
      <c r="N1967" s="8">
        <v>35.700000000000003</v>
      </c>
      <c r="O1967" s="9">
        <v>0</v>
      </c>
      <c r="P1967" s="8">
        <v>13.91</v>
      </c>
      <c r="Q1967" s="8">
        <v>142.80000000000001</v>
      </c>
      <c r="R1967" s="8">
        <v>55.64</v>
      </c>
      <c r="S1967" s="8">
        <v>87.160000000000011</v>
      </c>
      <c r="T1967" s="10">
        <v>0.61036414565826336</v>
      </c>
      <c r="U1967" s="7"/>
      <c r="V1967" s="10"/>
      <c r="W1967" s="11"/>
      <c r="X1967" s="10"/>
    </row>
    <row r="1968" spans="1:24" ht="15.6">
      <c r="A1968" s="4">
        <v>2124</v>
      </c>
      <c r="B1968" s="5">
        <v>46289</v>
      </c>
      <c r="C1968" s="1">
        <f t="shared" si="60"/>
        <v>2026</v>
      </c>
      <c r="D1968" s="1" t="str">
        <f>"Q" &amp;ROUNDUP(MONTH(SalesDataTable[[#This Row],[Order Date]])/3,0)</f>
        <v>Q3</v>
      </c>
      <c r="E1968" s="1">
        <f t="shared" si="61"/>
        <v>9</v>
      </c>
      <c r="F1968" s="1" t="str">
        <f>TEXT(SalesDataTable[[#This Row],[Order Date]],"MMM")</f>
        <v>Sep</v>
      </c>
      <c r="G1968" s="6" t="s">
        <v>37</v>
      </c>
      <c r="H1968" s="6" t="s">
        <v>50</v>
      </c>
      <c r="I1968" s="6" t="s">
        <v>36</v>
      </c>
      <c r="J1968" s="6" t="s">
        <v>30</v>
      </c>
      <c r="K1968" s="6" t="s">
        <v>21</v>
      </c>
      <c r="L1968" s="6" t="s">
        <v>47</v>
      </c>
      <c r="M1968" s="11">
        <v>6</v>
      </c>
      <c r="N1968" s="8">
        <v>104.16</v>
      </c>
      <c r="O1968" s="9">
        <v>0</v>
      </c>
      <c r="P1968" s="8">
        <v>51.76</v>
      </c>
      <c r="Q1968" s="8">
        <v>624.96</v>
      </c>
      <c r="R1968" s="8">
        <v>310.56</v>
      </c>
      <c r="S1968" s="8">
        <v>314.40000000000003</v>
      </c>
      <c r="T1968" s="10">
        <v>0.50307219662058378</v>
      </c>
      <c r="U1968" s="7"/>
      <c r="V1968" s="10"/>
      <c r="W1968" s="11"/>
      <c r="X1968" s="10"/>
    </row>
    <row r="1969" spans="1:24" ht="15.6">
      <c r="A1969" s="4">
        <v>2789</v>
      </c>
      <c r="B1969" s="5">
        <v>46289</v>
      </c>
      <c r="C1969" s="1">
        <f t="shared" si="60"/>
        <v>2026</v>
      </c>
      <c r="D1969" s="1" t="str">
        <f>"Q" &amp;ROUNDUP(MONTH(SalesDataTable[[#This Row],[Order Date]])/3,0)</f>
        <v>Q3</v>
      </c>
      <c r="E1969" s="1">
        <f t="shared" si="61"/>
        <v>9</v>
      </c>
      <c r="F1969" s="1" t="str">
        <f>TEXT(SalesDataTable[[#This Row],[Order Date]],"MMM")</f>
        <v>Sep</v>
      </c>
      <c r="G1969" s="6" t="s">
        <v>28</v>
      </c>
      <c r="H1969" s="6" t="s">
        <v>69</v>
      </c>
      <c r="I1969" s="6" t="s">
        <v>19</v>
      </c>
      <c r="J1969" s="6" t="s">
        <v>30</v>
      </c>
      <c r="K1969" s="6" t="s">
        <v>26</v>
      </c>
      <c r="L1969" s="6" t="s">
        <v>34</v>
      </c>
      <c r="M1969" s="11">
        <v>5</v>
      </c>
      <c r="N1969" s="8">
        <v>147.21</v>
      </c>
      <c r="O1969" s="9">
        <v>0.05</v>
      </c>
      <c r="P1969" s="8">
        <v>79.14</v>
      </c>
      <c r="Q1969" s="8">
        <v>699.24750000000006</v>
      </c>
      <c r="R1969" s="8">
        <v>395.7</v>
      </c>
      <c r="S1969" s="8">
        <v>303.54750000000007</v>
      </c>
      <c r="T1969" s="10">
        <v>0.43410594961011667</v>
      </c>
      <c r="U1969" s="7"/>
      <c r="V1969" s="10"/>
      <c r="W1969" s="11"/>
      <c r="X1969" s="10"/>
    </row>
    <row r="1970" spans="1:24" ht="15.6">
      <c r="A1970" s="4">
        <v>2921</v>
      </c>
      <c r="B1970" s="5">
        <v>46289</v>
      </c>
      <c r="C1970" s="1">
        <f t="shared" si="60"/>
        <v>2026</v>
      </c>
      <c r="D1970" s="1" t="str">
        <f>"Q" &amp;ROUNDUP(MONTH(SalesDataTable[[#This Row],[Order Date]])/3,0)</f>
        <v>Q3</v>
      </c>
      <c r="E1970" s="1">
        <f t="shared" si="61"/>
        <v>9</v>
      </c>
      <c r="F1970" s="1" t="str">
        <f>TEXT(SalesDataTable[[#This Row],[Order Date]],"MMM")</f>
        <v>Sep</v>
      </c>
      <c r="G1970" s="6" t="s">
        <v>17</v>
      </c>
      <c r="H1970" s="6" t="s">
        <v>18</v>
      </c>
      <c r="I1970" s="6" t="s">
        <v>19</v>
      </c>
      <c r="J1970" s="6" t="s">
        <v>30</v>
      </c>
      <c r="K1970" s="6" t="s">
        <v>40</v>
      </c>
      <c r="L1970" s="6" t="s">
        <v>46</v>
      </c>
      <c r="M1970" s="11">
        <v>3</v>
      </c>
      <c r="N1970" s="8">
        <v>195.68</v>
      </c>
      <c r="O1970" s="9">
        <v>0.05</v>
      </c>
      <c r="P1970" s="8">
        <v>102.16</v>
      </c>
      <c r="Q1970" s="8">
        <v>557.68799999999999</v>
      </c>
      <c r="R1970" s="8">
        <v>306.48</v>
      </c>
      <c r="S1970" s="8">
        <v>251.20799999999997</v>
      </c>
      <c r="T1970" s="10">
        <v>0.45044541033696256</v>
      </c>
      <c r="U1970" s="7"/>
      <c r="V1970" s="10"/>
      <c r="W1970" s="11"/>
      <c r="X1970" s="10"/>
    </row>
    <row r="1971" spans="1:24" ht="15.6">
      <c r="A1971" s="4">
        <v>3108</v>
      </c>
      <c r="B1971" s="5">
        <v>46289</v>
      </c>
      <c r="C1971" s="1">
        <f t="shared" si="60"/>
        <v>2026</v>
      </c>
      <c r="D1971" s="1" t="str">
        <f>"Q" &amp;ROUNDUP(MONTH(SalesDataTable[[#This Row],[Order Date]])/3,0)</f>
        <v>Q3</v>
      </c>
      <c r="E1971" s="1">
        <f t="shared" si="61"/>
        <v>9</v>
      </c>
      <c r="F1971" s="1" t="str">
        <f>TEXT(SalesDataTable[[#This Row],[Order Date]],"MMM")</f>
        <v>Sep</v>
      </c>
      <c r="G1971" s="6" t="s">
        <v>23</v>
      </c>
      <c r="H1971" s="6" t="s">
        <v>58</v>
      </c>
      <c r="I1971" s="6" t="s">
        <v>25</v>
      </c>
      <c r="J1971" s="6" t="s">
        <v>33</v>
      </c>
      <c r="K1971" s="6" t="s">
        <v>26</v>
      </c>
      <c r="L1971" s="6" t="s">
        <v>27</v>
      </c>
      <c r="M1971" s="11">
        <v>5</v>
      </c>
      <c r="N1971" s="8">
        <v>90.05</v>
      </c>
      <c r="O1971" s="9">
        <v>0.15</v>
      </c>
      <c r="P1971" s="8">
        <v>44.12</v>
      </c>
      <c r="Q1971" s="8">
        <v>382.71249999999998</v>
      </c>
      <c r="R1971" s="8">
        <v>220.6</v>
      </c>
      <c r="S1971" s="8">
        <v>162.11249999999998</v>
      </c>
      <c r="T1971" s="10">
        <v>0.42358820263252439</v>
      </c>
      <c r="U1971" s="7"/>
      <c r="V1971" s="10"/>
      <c r="W1971" s="11"/>
      <c r="X1971" s="10"/>
    </row>
    <row r="1972" spans="1:24" ht="15.6">
      <c r="A1972" s="4">
        <v>3226</v>
      </c>
      <c r="B1972" s="5">
        <v>46289</v>
      </c>
      <c r="C1972" s="1">
        <f t="shared" si="60"/>
        <v>2026</v>
      </c>
      <c r="D1972" s="1" t="str">
        <f>"Q" &amp;ROUNDUP(MONTH(SalesDataTable[[#This Row],[Order Date]])/3,0)</f>
        <v>Q3</v>
      </c>
      <c r="E1972" s="1">
        <f t="shared" si="61"/>
        <v>9</v>
      </c>
      <c r="F1972" s="1" t="str">
        <f>TEXT(SalesDataTable[[#This Row],[Order Date]],"MMM")</f>
        <v>Sep</v>
      </c>
      <c r="G1972" s="6" t="s">
        <v>37</v>
      </c>
      <c r="H1972" s="6" t="s">
        <v>64</v>
      </c>
      <c r="I1972" s="6" t="s">
        <v>45</v>
      </c>
      <c r="J1972" s="6" t="s">
        <v>20</v>
      </c>
      <c r="K1972" s="6" t="s">
        <v>40</v>
      </c>
      <c r="L1972" s="6" t="s">
        <v>41</v>
      </c>
      <c r="M1972" s="11">
        <v>1</v>
      </c>
      <c r="N1972" s="8">
        <v>345.48</v>
      </c>
      <c r="O1972" s="9">
        <v>0</v>
      </c>
      <c r="P1972" s="8">
        <v>196.31</v>
      </c>
      <c r="Q1972" s="8">
        <v>345.48</v>
      </c>
      <c r="R1972" s="8">
        <v>196.31</v>
      </c>
      <c r="S1972" s="8">
        <v>149.17000000000002</v>
      </c>
      <c r="T1972" s="10">
        <v>0.43177607965728843</v>
      </c>
      <c r="U1972" s="7"/>
      <c r="V1972" s="10"/>
      <c r="W1972" s="11"/>
      <c r="X1972" s="10"/>
    </row>
    <row r="1973" spans="1:24" ht="15.6">
      <c r="A1973" s="4">
        <v>3286</v>
      </c>
      <c r="B1973" s="5">
        <v>46289</v>
      </c>
      <c r="C1973" s="1">
        <f t="shared" si="60"/>
        <v>2026</v>
      </c>
      <c r="D1973" s="1" t="str">
        <f>"Q" &amp;ROUNDUP(MONTH(SalesDataTable[[#This Row],[Order Date]])/3,0)</f>
        <v>Q3</v>
      </c>
      <c r="E1973" s="1">
        <f t="shared" si="61"/>
        <v>9</v>
      </c>
      <c r="F1973" s="1" t="str">
        <f>TEXT(SalesDataTable[[#This Row],[Order Date]],"MMM")</f>
        <v>Sep</v>
      </c>
      <c r="G1973" s="6" t="s">
        <v>37</v>
      </c>
      <c r="H1973" s="6" t="s">
        <v>38</v>
      </c>
      <c r="I1973" s="6" t="s">
        <v>19</v>
      </c>
      <c r="J1973" s="6" t="s">
        <v>30</v>
      </c>
      <c r="K1973" s="6" t="s">
        <v>31</v>
      </c>
      <c r="L1973" s="6" t="s">
        <v>49</v>
      </c>
      <c r="M1973" s="11">
        <v>1</v>
      </c>
      <c r="N1973" s="8">
        <v>46.23</v>
      </c>
      <c r="O1973" s="9">
        <v>0.1</v>
      </c>
      <c r="P1973" s="8">
        <v>18.34</v>
      </c>
      <c r="Q1973" s="8">
        <v>41.606999999999999</v>
      </c>
      <c r="R1973" s="8">
        <v>18.34</v>
      </c>
      <c r="S1973" s="8">
        <v>23.266999999999999</v>
      </c>
      <c r="T1973" s="10">
        <v>0.55920878698295962</v>
      </c>
      <c r="U1973" s="7"/>
      <c r="V1973" s="10"/>
      <c r="W1973" s="11"/>
      <c r="X1973" s="10"/>
    </row>
    <row r="1974" spans="1:24" ht="15.6">
      <c r="A1974" s="4">
        <v>4510</v>
      </c>
      <c r="B1974" s="5">
        <v>46289</v>
      </c>
      <c r="C1974" s="1">
        <f t="shared" si="60"/>
        <v>2026</v>
      </c>
      <c r="D1974" s="1" t="str">
        <f>"Q" &amp;ROUNDUP(MONTH(SalesDataTable[[#This Row],[Order Date]])/3,0)</f>
        <v>Q3</v>
      </c>
      <c r="E1974" s="1">
        <f t="shared" si="61"/>
        <v>9</v>
      </c>
      <c r="F1974" s="1" t="str">
        <f>TEXT(SalesDataTable[[#This Row],[Order Date]],"MMM")</f>
        <v>Sep</v>
      </c>
      <c r="G1974" s="6" t="s">
        <v>17</v>
      </c>
      <c r="H1974" s="6" t="s">
        <v>18</v>
      </c>
      <c r="I1974" s="6" t="s">
        <v>45</v>
      </c>
      <c r="J1974" s="6" t="s">
        <v>20</v>
      </c>
      <c r="K1974" s="6" t="s">
        <v>40</v>
      </c>
      <c r="L1974" s="6" t="s">
        <v>57</v>
      </c>
      <c r="M1974" s="11">
        <v>3</v>
      </c>
      <c r="N1974" s="8">
        <v>82.38</v>
      </c>
      <c r="O1974" s="9">
        <v>0.15</v>
      </c>
      <c r="P1974" s="8">
        <v>39.020000000000003</v>
      </c>
      <c r="Q1974" s="8">
        <v>210.06899999999999</v>
      </c>
      <c r="R1974" s="8">
        <v>117.06</v>
      </c>
      <c r="S1974" s="8">
        <v>93.008999999999986</v>
      </c>
      <c r="T1974" s="10">
        <v>0.44275452351370259</v>
      </c>
      <c r="U1974" s="7"/>
      <c r="V1974" s="10"/>
      <c r="W1974" s="11"/>
      <c r="X1974" s="10"/>
    </row>
    <row r="1975" spans="1:24" ht="15.6">
      <c r="A1975" s="4">
        <v>2069</v>
      </c>
      <c r="B1975" s="5">
        <v>46290</v>
      </c>
      <c r="C1975" s="1">
        <f t="shared" si="60"/>
        <v>2026</v>
      </c>
      <c r="D1975" s="1" t="str">
        <f>"Q" &amp;ROUNDUP(MONTH(SalesDataTable[[#This Row],[Order Date]])/3,0)</f>
        <v>Q3</v>
      </c>
      <c r="E1975" s="1">
        <f t="shared" si="61"/>
        <v>9</v>
      </c>
      <c r="F1975" s="1" t="str">
        <f>TEXT(SalesDataTable[[#This Row],[Order Date]],"MMM")</f>
        <v>Sep</v>
      </c>
      <c r="G1975" s="6" t="s">
        <v>37</v>
      </c>
      <c r="H1975" s="6" t="s">
        <v>48</v>
      </c>
      <c r="I1975" s="6" t="s">
        <v>19</v>
      </c>
      <c r="J1975" s="6" t="s">
        <v>30</v>
      </c>
      <c r="K1975" s="6" t="s">
        <v>40</v>
      </c>
      <c r="L1975" s="6" t="s">
        <v>41</v>
      </c>
      <c r="M1975" s="11">
        <v>1</v>
      </c>
      <c r="N1975" s="8">
        <v>344.79</v>
      </c>
      <c r="O1975" s="9">
        <v>0</v>
      </c>
      <c r="P1975" s="8">
        <v>189.63</v>
      </c>
      <c r="Q1975" s="8">
        <v>344.79</v>
      </c>
      <c r="R1975" s="8">
        <v>189.63</v>
      </c>
      <c r="S1975" s="8">
        <v>155.16000000000003</v>
      </c>
      <c r="T1975" s="10">
        <v>0.45001305142260511</v>
      </c>
      <c r="U1975" s="7"/>
      <c r="V1975" s="10"/>
      <c r="W1975" s="11"/>
      <c r="X1975" s="10"/>
    </row>
    <row r="1976" spans="1:24" ht="15.6">
      <c r="A1976" s="4">
        <v>95</v>
      </c>
      <c r="B1976" s="5">
        <v>46291</v>
      </c>
      <c r="C1976" s="1">
        <f t="shared" si="60"/>
        <v>2026</v>
      </c>
      <c r="D1976" s="1" t="str">
        <f>"Q" &amp;ROUNDUP(MONTH(SalesDataTable[[#This Row],[Order Date]])/3,0)</f>
        <v>Q3</v>
      </c>
      <c r="E1976" s="1">
        <f t="shared" si="61"/>
        <v>9</v>
      </c>
      <c r="F1976" s="1" t="str">
        <f>TEXT(SalesDataTable[[#This Row],[Order Date]],"MMM")</f>
        <v>Sep</v>
      </c>
      <c r="G1976" s="6" t="s">
        <v>17</v>
      </c>
      <c r="H1976" s="6" t="s">
        <v>18</v>
      </c>
      <c r="I1976" s="6" t="s">
        <v>45</v>
      </c>
      <c r="J1976" s="6" t="s">
        <v>20</v>
      </c>
      <c r="K1976" s="6" t="s">
        <v>26</v>
      </c>
      <c r="L1976" s="6" t="s">
        <v>63</v>
      </c>
      <c r="M1976" s="11">
        <v>1</v>
      </c>
      <c r="N1976" s="8">
        <v>73.06</v>
      </c>
      <c r="O1976" s="9">
        <v>0.05</v>
      </c>
      <c r="P1976" s="8">
        <v>31.42</v>
      </c>
      <c r="Q1976" s="8">
        <v>69.406999999999996</v>
      </c>
      <c r="R1976" s="8">
        <v>31.42</v>
      </c>
      <c r="S1976" s="8">
        <v>37.986999999999995</v>
      </c>
      <c r="T1976" s="10">
        <v>0.54730790842422228</v>
      </c>
      <c r="U1976" s="7"/>
      <c r="V1976" s="10"/>
      <c r="W1976" s="11"/>
      <c r="X1976" s="10"/>
    </row>
    <row r="1977" spans="1:24" ht="15.6">
      <c r="A1977" s="4">
        <v>160</v>
      </c>
      <c r="B1977" s="5">
        <v>46291</v>
      </c>
      <c r="C1977" s="1">
        <f t="shared" si="60"/>
        <v>2026</v>
      </c>
      <c r="D1977" s="1" t="str">
        <f>"Q" &amp;ROUNDUP(MONTH(SalesDataTable[[#This Row],[Order Date]])/3,0)</f>
        <v>Q3</v>
      </c>
      <c r="E1977" s="1">
        <f t="shared" si="61"/>
        <v>9</v>
      </c>
      <c r="F1977" s="1" t="str">
        <f>TEXT(SalesDataTable[[#This Row],[Order Date]],"MMM")</f>
        <v>Sep</v>
      </c>
      <c r="G1977" s="6" t="s">
        <v>37</v>
      </c>
      <c r="H1977" s="6" t="s">
        <v>50</v>
      </c>
      <c r="I1977" s="6" t="s">
        <v>19</v>
      </c>
      <c r="J1977" s="6" t="s">
        <v>20</v>
      </c>
      <c r="K1977" s="6" t="s">
        <v>40</v>
      </c>
      <c r="L1977" s="6" t="s">
        <v>57</v>
      </c>
      <c r="M1977" s="11">
        <v>1</v>
      </c>
      <c r="N1977" s="8">
        <v>81.58</v>
      </c>
      <c r="O1977" s="9">
        <v>0.1</v>
      </c>
      <c r="P1977" s="8">
        <v>38.89</v>
      </c>
      <c r="Q1977" s="8">
        <v>73.421999999999997</v>
      </c>
      <c r="R1977" s="8">
        <v>38.89</v>
      </c>
      <c r="S1977" s="8">
        <v>34.531999999999996</v>
      </c>
      <c r="T1977" s="10">
        <v>0.47032224673803491</v>
      </c>
      <c r="U1977" s="7"/>
      <c r="V1977" s="10"/>
      <c r="W1977" s="11"/>
      <c r="X1977" s="10"/>
    </row>
    <row r="1978" spans="1:24" ht="15.6">
      <c r="A1978" s="4">
        <v>407</v>
      </c>
      <c r="B1978" s="5">
        <v>46291</v>
      </c>
      <c r="C1978" s="1">
        <f t="shared" si="60"/>
        <v>2026</v>
      </c>
      <c r="D1978" s="1" t="str">
        <f>"Q" &amp;ROUNDUP(MONTH(SalesDataTable[[#This Row],[Order Date]])/3,0)</f>
        <v>Q3</v>
      </c>
      <c r="E1978" s="1">
        <f t="shared" si="61"/>
        <v>9</v>
      </c>
      <c r="F1978" s="1" t="str">
        <f>TEXT(SalesDataTable[[#This Row],[Order Date]],"MMM")</f>
        <v>Sep</v>
      </c>
      <c r="G1978" s="6" t="s">
        <v>23</v>
      </c>
      <c r="H1978" s="6" t="s">
        <v>60</v>
      </c>
      <c r="I1978" s="6" t="s">
        <v>25</v>
      </c>
      <c r="J1978" s="6" t="s">
        <v>20</v>
      </c>
      <c r="K1978" s="6" t="s">
        <v>51</v>
      </c>
      <c r="L1978" s="6" t="s">
        <v>62</v>
      </c>
      <c r="M1978" s="11">
        <v>6</v>
      </c>
      <c r="N1978" s="8">
        <v>49.87</v>
      </c>
      <c r="O1978" s="9">
        <v>0.1</v>
      </c>
      <c r="P1978" s="8">
        <v>21.75</v>
      </c>
      <c r="Q1978" s="8">
        <v>269.298</v>
      </c>
      <c r="R1978" s="8">
        <v>130.5</v>
      </c>
      <c r="S1978" s="8">
        <v>138.798</v>
      </c>
      <c r="T1978" s="10">
        <v>0.51540672414945521</v>
      </c>
      <c r="U1978" s="7"/>
      <c r="V1978" s="10"/>
      <c r="W1978" s="11"/>
      <c r="X1978" s="10"/>
    </row>
    <row r="1979" spans="1:24" ht="15.6">
      <c r="A1979" s="4">
        <v>1395</v>
      </c>
      <c r="B1979" s="5">
        <v>46291</v>
      </c>
      <c r="C1979" s="1">
        <f t="shared" si="60"/>
        <v>2026</v>
      </c>
      <c r="D1979" s="1" t="str">
        <f>"Q" &amp;ROUNDUP(MONTH(SalesDataTable[[#This Row],[Order Date]])/3,0)</f>
        <v>Q3</v>
      </c>
      <c r="E1979" s="1">
        <f t="shared" si="61"/>
        <v>9</v>
      </c>
      <c r="F1979" s="1" t="str">
        <f>TEXT(SalesDataTable[[#This Row],[Order Date]],"MMM")</f>
        <v>Sep</v>
      </c>
      <c r="G1979" s="6" t="s">
        <v>28</v>
      </c>
      <c r="H1979" s="6" t="s">
        <v>35</v>
      </c>
      <c r="I1979" s="6" t="s">
        <v>19</v>
      </c>
      <c r="J1979" s="6" t="s">
        <v>30</v>
      </c>
      <c r="K1979" s="6" t="s">
        <v>21</v>
      </c>
      <c r="L1979" s="6" t="s">
        <v>43</v>
      </c>
      <c r="M1979" s="11">
        <v>2</v>
      </c>
      <c r="N1979" s="8">
        <v>39.81</v>
      </c>
      <c r="O1979" s="9">
        <v>0.05</v>
      </c>
      <c r="P1979" s="8">
        <v>16.87</v>
      </c>
      <c r="Q1979" s="8">
        <v>75.638999999999996</v>
      </c>
      <c r="R1979" s="8">
        <v>33.74</v>
      </c>
      <c r="S1979" s="8">
        <v>41.898999999999994</v>
      </c>
      <c r="T1979" s="10">
        <v>0.55393381721069812</v>
      </c>
      <c r="U1979" s="7"/>
      <c r="V1979" s="10"/>
      <c r="W1979" s="11"/>
      <c r="X1979" s="10"/>
    </row>
    <row r="1980" spans="1:24" ht="15.6">
      <c r="A1980" s="4">
        <v>2085</v>
      </c>
      <c r="B1980" s="5">
        <v>46291</v>
      </c>
      <c r="C1980" s="1">
        <f t="shared" si="60"/>
        <v>2026</v>
      </c>
      <c r="D1980" s="1" t="str">
        <f>"Q" &amp;ROUNDUP(MONTH(SalesDataTable[[#This Row],[Order Date]])/3,0)</f>
        <v>Q3</v>
      </c>
      <c r="E1980" s="1">
        <f t="shared" si="61"/>
        <v>9</v>
      </c>
      <c r="F1980" s="1" t="str">
        <f>TEXT(SalesDataTable[[#This Row],[Order Date]],"MMM")</f>
        <v>Sep</v>
      </c>
      <c r="G1980" s="6" t="s">
        <v>28</v>
      </c>
      <c r="H1980" s="6" t="s">
        <v>29</v>
      </c>
      <c r="I1980" s="6" t="s">
        <v>19</v>
      </c>
      <c r="J1980" s="6" t="s">
        <v>20</v>
      </c>
      <c r="K1980" s="6" t="s">
        <v>40</v>
      </c>
      <c r="L1980" s="6" t="s">
        <v>46</v>
      </c>
      <c r="M1980" s="11">
        <v>3</v>
      </c>
      <c r="N1980" s="8">
        <v>191.46</v>
      </c>
      <c r="O1980" s="9">
        <v>0</v>
      </c>
      <c r="P1980" s="8">
        <v>104.06</v>
      </c>
      <c r="Q1980" s="8">
        <v>574.38</v>
      </c>
      <c r="R1980" s="8">
        <v>312.18</v>
      </c>
      <c r="S1980" s="8">
        <v>262.2</v>
      </c>
      <c r="T1980" s="10">
        <v>0.45649221769560222</v>
      </c>
      <c r="U1980" s="7"/>
      <c r="V1980" s="10"/>
      <c r="W1980" s="11"/>
      <c r="X1980" s="10"/>
    </row>
    <row r="1981" spans="1:24" ht="15.6">
      <c r="A1981" s="4">
        <v>3124</v>
      </c>
      <c r="B1981" s="5">
        <v>46291</v>
      </c>
      <c r="C1981" s="1">
        <f t="shared" si="60"/>
        <v>2026</v>
      </c>
      <c r="D1981" s="1" t="str">
        <f>"Q" &amp;ROUNDUP(MONTH(SalesDataTable[[#This Row],[Order Date]])/3,0)</f>
        <v>Q3</v>
      </c>
      <c r="E1981" s="1">
        <f t="shared" si="61"/>
        <v>9</v>
      </c>
      <c r="F1981" s="1" t="str">
        <f>TEXT(SalesDataTable[[#This Row],[Order Date]],"MMM")</f>
        <v>Sep</v>
      </c>
      <c r="G1981" s="6" t="s">
        <v>28</v>
      </c>
      <c r="H1981" s="6" t="s">
        <v>42</v>
      </c>
      <c r="I1981" s="6" t="s">
        <v>19</v>
      </c>
      <c r="J1981" s="6" t="s">
        <v>20</v>
      </c>
      <c r="K1981" s="6" t="s">
        <v>31</v>
      </c>
      <c r="L1981" s="6" t="s">
        <v>49</v>
      </c>
      <c r="M1981" s="11">
        <v>3</v>
      </c>
      <c r="N1981" s="8">
        <v>46.48</v>
      </c>
      <c r="O1981" s="9">
        <v>0.05</v>
      </c>
      <c r="P1981" s="8">
        <v>18.82</v>
      </c>
      <c r="Q1981" s="8">
        <v>132.46799999999999</v>
      </c>
      <c r="R1981" s="8">
        <v>56.46</v>
      </c>
      <c r="S1981" s="8">
        <v>76.007999999999981</v>
      </c>
      <c r="T1981" s="10">
        <v>0.57378385723344494</v>
      </c>
      <c r="U1981" s="7"/>
      <c r="V1981" s="10"/>
      <c r="W1981" s="11"/>
      <c r="X1981" s="10"/>
    </row>
    <row r="1982" spans="1:24" ht="15.6">
      <c r="A1982" s="4">
        <v>3216</v>
      </c>
      <c r="B1982" s="5">
        <v>46291</v>
      </c>
      <c r="C1982" s="1">
        <f t="shared" si="60"/>
        <v>2026</v>
      </c>
      <c r="D1982" s="1" t="str">
        <f>"Q" &amp;ROUNDUP(MONTH(SalesDataTable[[#This Row],[Order Date]])/3,0)</f>
        <v>Q3</v>
      </c>
      <c r="E1982" s="1">
        <f t="shared" si="61"/>
        <v>9</v>
      </c>
      <c r="F1982" s="1" t="str">
        <f>TEXT(SalesDataTable[[#This Row],[Order Date]],"MMM")</f>
        <v>Sep</v>
      </c>
      <c r="G1982" s="6" t="s">
        <v>23</v>
      </c>
      <c r="H1982" s="6" t="s">
        <v>60</v>
      </c>
      <c r="I1982" s="6" t="s">
        <v>36</v>
      </c>
      <c r="J1982" s="6" t="s">
        <v>20</v>
      </c>
      <c r="K1982" s="6" t="s">
        <v>31</v>
      </c>
      <c r="L1982" s="6" t="s">
        <v>32</v>
      </c>
      <c r="M1982" s="11">
        <v>2</v>
      </c>
      <c r="N1982" s="8">
        <v>35.44</v>
      </c>
      <c r="O1982" s="9">
        <v>0.1</v>
      </c>
      <c r="P1982" s="8">
        <v>13.2</v>
      </c>
      <c r="Q1982" s="8">
        <v>63.791999999999994</v>
      </c>
      <c r="R1982" s="8">
        <v>26.4</v>
      </c>
      <c r="S1982" s="8">
        <v>37.391999999999996</v>
      </c>
      <c r="T1982" s="10">
        <v>0.58615500376222718</v>
      </c>
      <c r="U1982" s="7"/>
      <c r="V1982" s="10"/>
      <c r="W1982" s="11"/>
      <c r="X1982" s="10"/>
    </row>
    <row r="1983" spans="1:24" ht="15.6">
      <c r="A1983" s="4">
        <v>3743</v>
      </c>
      <c r="B1983" s="5">
        <v>46291</v>
      </c>
      <c r="C1983" s="1">
        <f t="shared" si="60"/>
        <v>2026</v>
      </c>
      <c r="D1983" s="1" t="str">
        <f>"Q" &amp;ROUNDUP(MONTH(SalesDataTable[[#This Row],[Order Date]])/3,0)</f>
        <v>Q3</v>
      </c>
      <c r="E1983" s="1">
        <f t="shared" si="61"/>
        <v>9</v>
      </c>
      <c r="F1983" s="1" t="str">
        <f>TEXT(SalesDataTable[[#This Row],[Order Date]],"MMM")</f>
        <v>Sep</v>
      </c>
      <c r="G1983" s="6" t="s">
        <v>28</v>
      </c>
      <c r="H1983" s="6" t="s">
        <v>29</v>
      </c>
      <c r="I1983" s="6" t="s">
        <v>19</v>
      </c>
      <c r="J1983" s="6" t="s">
        <v>30</v>
      </c>
      <c r="K1983" s="6" t="s">
        <v>51</v>
      </c>
      <c r="L1983" s="6" t="s">
        <v>59</v>
      </c>
      <c r="M1983" s="11">
        <v>4</v>
      </c>
      <c r="N1983" s="8">
        <v>36.159999999999997</v>
      </c>
      <c r="O1983" s="9">
        <v>0.05</v>
      </c>
      <c r="P1983" s="8">
        <v>13.68</v>
      </c>
      <c r="Q1983" s="8">
        <v>137.40799999999999</v>
      </c>
      <c r="R1983" s="8">
        <v>54.72</v>
      </c>
      <c r="S1983" s="8">
        <v>82.687999999999988</v>
      </c>
      <c r="T1983" s="10">
        <v>0.60176991150442471</v>
      </c>
      <c r="U1983" s="7"/>
      <c r="V1983" s="10"/>
      <c r="W1983" s="11"/>
      <c r="X1983" s="10"/>
    </row>
    <row r="1984" spans="1:24" ht="15.6">
      <c r="A1984" s="4">
        <v>3788</v>
      </c>
      <c r="B1984" s="5">
        <v>46291</v>
      </c>
      <c r="C1984" s="1">
        <f t="shared" si="60"/>
        <v>2026</v>
      </c>
      <c r="D1984" s="1" t="str">
        <f>"Q" &amp;ROUNDUP(MONTH(SalesDataTable[[#This Row],[Order Date]])/3,0)</f>
        <v>Q3</v>
      </c>
      <c r="E1984" s="1">
        <f t="shared" si="61"/>
        <v>9</v>
      </c>
      <c r="F1984" s="1" t="str">
        <f>TEXT(SalesDataTable[[#This Row],[Order Date]],"MMM")</f>
        <v>Sep</v>
      </c>
      <c r="G1984" s="6" t="s">
        <v>37</v>
      </c>
      <c r="H1984" s="6" t="s">
        <v>50</v>
      </c>
      <c r="I1984" s="6" t="s">
        <v>19</v>
      </c>
      <c r="J1984" s="6" t="s">
        <v>20</v>
      </c>
      <c r="K1984" s="6" t="s">
        <v>51</v>
      </c>
      <c r="L1984" s="6" t="s">
        <v>59</v>
      </c>
      <c r="M1984" s="11">
        <v>2</v>
      </c>
      <c r="N1984" s="8">
        <v>35.93</v>
      </c>
      <c r="O1984" s="9">
        <v>0</v>
      </c>
      <c r="P1984" s="8">
        <v>13.91</v>
      </c>
      <c r="Q1984" s="8">
        <v>71.86</v>
      </c>
      <c r="R1984" s="8">
        <v>27.82</v>
      </c>
      <c r="S1984" s="8">
        <v>44.04</v>
      </c>
      <c r="T1984" s="10">
        <v>0.6128583356526579</v>
      </c>
      <c r="U1984" s="7"/>
      <c r="V1984" s="10"/>
      <c r="W1984" s="11"/>
      <c r="X1984" s="10"/>
    </row>
    <row r="1985" spans="1:24" ht="15.6">
      <c r="A1985" s="4">
        <v>4883</v>
      </c>
      <c r="B1985" s="5">
        <v>46291</v>
      </c>
      <c r="C1985" s="1">
        <f t="shared" si="60"/>
        <v>2026</v>
      </c>
      <c r="D1985" s="1" t="str">
        <f>"Q" &amp;ROUNDUP(MONTH(SalesDataTable[[#This Row],[Order Date]])/3,0)</f>
        <v>Q3</v>
      </c>
      <c r="E1985" s="1">
        <f t="shared" si="61"/>
        <v>9</v>
      </c>
      <c r="F1985" s="1" t="str">
        <f>TEXT(SalesDataTable[[#This Row],[Order Date]],"MMM")</f>
        <v>Sep</v>
      </c>
      <c r="G1985" s="6" t="s">
        <v>37</v>
      </c>
      <c r="H1985" s="6" t="s">
        <v>50</v>
      </c>
      <c r="I1985" s="6" t="s">
        <v>19</v>
      </c>
      <c r="J1985" s="6" t="s">
        <v>33</v>
      </c>
      <c r="K1985" s="6" t="s">
        <v>40</v>
      </c>
      <c r="L1985" s="6" t="s">
        <v>46</v>
      </c>
      <c r="M1985" s="11">
        <v>1</v>
      </c>
      <c r="N1985" s="8">
        <v>199.7</v>
      </c>
      <c r="O1985" s="9">
        <v>0</v>
      </c>
      <c r="P1985" s="8">
        <v>103.77</v>
      </c>
      <c r="Q1985" s="8">
        <v>199.7</v>
      </c>
      <c r="R1985" s="8">
        <v>103.77</v>
      </c>
      <c r="S1985" s="8">
        <v>95.929999999999993</v>
      </c>
      <c r="T1985" s="10">
        <v>0.4803705558337506</v>
      </c>
      <c r="U1985" s="7"/>
      <c r="V1985" s="10"/>
      <c r="W1985" s="11"/>
      <c r="X1985" s="10"/>
    </row>
    <row r="1986" spans="1:24" ht="15.6">
      <c r="A1986" s="4">
        <v>1577</v>
      </c>
      <c r="B1986" s="5">
        <v>46292</v>
      </c>
      <c r="C1986" s="1">
        <f t="shared" si="60"/>
        <v>2026</v>
      </c>
      <c r="D1986" s="1" t="str">
        <f>"Q" &amp;ROUNDUP(MONTH(SalesDataTable[[#This Row],[Order Date]])/3,0)</f>
        <v>Q3</v>
      </c>
      <c r="E1986" s="1">
        <f t="shared" si="61"/>
        <v>9</v>
      </c>
      <c r="F1986" s="1" t="str">
        <f>TEXT(SalesDataTable[[#This Row],[Order Date]],"MMM")</f>
        <v>Sep</v>
      </c>
      <c r="G1986" s="6" t="s">
        <v>37</v>
      </c>
      <c r="H1986" s="6" t="s">
        <v>38</v>
      </c>
      <c r="I1986" s="6" t="s">
        <v>19</v>
      </c>
      <c r="J1986" s="6" t="s">
        <v>30</v>
      </c>
      <c r="K1986" s="6" t="s">
        <v>26</v>
      </c>
      <c r="L1986" s="6" t="s">
        <v>54</v>
      </c>
      <c r="M1986" s="11">
        <v>4</v>
      </c>
      <c r="N1986" s="8">
        <v>154.28</v>
      </c>
      <c r="O1986" s="9">
        <v>0.05</v>
      </c>
      <c r="P1986" s="8">
        <v>78.180000000000007</v>
      </c>
      <c r="Q1986" s="8">
        <v>586.26400000000001</v>
      </c>
      <c r="R1986" s="8">
        <v>312.72000000000003</v>
      </c>
      <c r="S1986" s="8">
        <v>273.54399999999998</v>
      </c>
      <c r="T1986" s="10">
        <v>0.46658843115047144</v>
      </c>
      <c r="U1986" s="7"/>
      <c r="V1986" s="10"/>
      <c r="W1986" s="11"/>
      <c r="X1986" s="10"/>
    </row>
    <row r="1987" spans="1:24" ht="15.6">
      <c r="A1987" s="4">
        <v>2310</v>
      </c>
      <c r="B1987" s="5">
        <v>46292</v>
      </c>
      <c r="C1987" s="1">
        <f t="shared" ref="C1987:C2050" si="62">YEAR(B1987)</f>
        <v>2026</v>
      </c>
      <c r="D1987" s="1" t="str">
        <f>"Q" &amp;ROUNDUP(MONTH(SalesDataTable[[#This Row],[Order Date]])/3,0)</f>
        <v>Q3</v>
      </c>
      <c r="E1987" s="1">
        <f t="shared" ref="E1987:E2050" si="63">MONTH(B1987)</f>
        <v>9</v>
      </c>
      <c r="F1987" s="1" t="str">
        <f>TEXT(SalesDataTable[[#This Row],[Order Date]],"MMM")</f>
        <v>Sep</v>
      </c>
      <c r="G1987" s="6" t="s">
        <v>17</v>
      </c>
      <c r="H1987" s="6" t="s">
        <v>67</v>
      </c>
      <c r="I1987" s="6" t="s">
        <v>19</v>
      </c>
      <c r="J1987" s="6" t="s">
        <v>20</v>
      </c>
      <c r="K1987" s="6" t="s">
        <v>31</v>
      </c>
      <c r="L1987" s="6" t="s">
        <v>65</v>
      </c>
      <c r="M1987" s="11">
        <v>1</v>
      </c>
      <c r="N1987" s="8">
        <v>165.44</v>
      </c>
      <c r="O1987" s="9">
        <v>0</v>
      </c>
      <c r="P1987" s="8">
        <v>88.25</v>
      </c>
      <c r="Q1987" s="8">
        <v>165.44</v>
      </c>
      <c r="R1987" s="8">
        <v>88.25</v>
      </c>
      <c r="S1987" s="8">
        <v>77.19</v>
      </c>
      <c r="T1987" s="10">
        <v>0.46657398452611215</v>
      </c>
      <c r="U1987" s="7"/>
      <c r="V1987" s="10"/>
      <c r="W1987" s="11"/>
      <c r="X1987" s="10"/>
    </row>
    <row r="1988" spans="1:24" ht="15.6">
      <c r="A1988" s="4">
        <v>2383</v>
      </c>
      <c r="B1988" s="5">
        <v>46292</v>
      </c>
      <c r="C1988" s="1">
        <f t="shared" si="62"/>
        <v>2026</v>
      </c>
      <c r="D1988" s="1" t="str">
        <f>"Q" &amp;ROUNDUP(MONTH(SalesDataTable[[#This Row],[Order Date]])/3,0)</f>
        <v>Q3</v>
      </c>
      <c r="E1988" s="1">
        <f t="shared" si="63"/>
        <v>9</v>
      </c>
      <c r="F1988" s="1" t="str">
        <f>TEXT(SalesDataTable[[#This Row],[Order Date]],"MMM")</f>
        <v>Sep</v>
      </c>
      <c r="G1988" s="6" t="s">
        <v>37</v>
      </c>
      <c r="H1988" s="6" t="s">
        <v>48</v>
      </c>
      <c r="I1988" s="6" t="s">
        <v>19</v>
      </c>
      <c r="J1988" s="6" t="s">
        <v>20</v>
      </c>
      <c r="K1988" s="6" t="s">
        <v>31</v>
      </c>
      <c r="L1988" s="6" t="s">
        <v>61</v>
      </c>
      <c r="M1988" s="11">
        <v>2</v>
      </c>
      <c r="N1988" s="8">
        <v>130.29</v>
      </c>
      <c r="O1988" s="9">
        <v>0.1</v>
      </c>
      <c r="P1988" s="8">
        <v>67.97</v>
      </c>
      <c r="Q1988" s="8">
        <v>234.52199999999999</v>
      </c>
      <c r="R1988" s="8">
        <v>135.94</v>
      </c>
      <c r="S1988" s="8">
        <v>98.581999999999994</v>
      </c>
      <c r="T1988" s="10">
        <v>0.42035288800197845</v>
      </c>
      <c r="U1988" s="7"/>
      <c r="V1988" s="10"/>
      <c r="W1988" s="11"/>
      <c r="X1988" s="10"/>
    </row>
    <row r="1989" spans="1:24" ht="15.6">
      <c r="A1989" s="4">
        <v>2803</v>
      </c>
      <c r="B1989" s="5">
        <v>46292</v>
      </c>
      <c r="C1989" s="1">
        <f t="shared" si="62"/>
        <v>2026</v>
      </c>
      <c r="D1989" s="1" t="str">
        <f>"Q" &amp;ROUNDUP(MONTH(SalesDataTable[[#This Row],[Order Date]])/3,0)</f>
        <v>Q3</v>
      </c>
      <c r="E1989" s="1">
        <f t="shared" si="63"/>
        <v>9</v>
      </c>
      <c r="F1989" s="1" t="str">
        <f>TEXT(SalesDataTable[[#This Row],[Order Date]],"MMM")</f>
        <v>Sep</v>
      </c>
      <c r="G1989" s="6" t="s">
        <v>23</v>
      </c>
      <c r="H1989" s="6" t="s">
        <v>60</v>
      </c>
      <c r="I1989" s="6" t="s">
        <v>19</v>
      </c>
      <c r="J1989" s="6" t="s">
        <v>20</v>
      </c>
      <c r="K1989" s="6" t="s">
        <v>51</v>
      </c>
      <c r="L1989" s="6" t="s">
        <v>59</v>
      </c>
      <c r="M1989" s="11">
        <v>3</v>
      </c>
      <c r="N1989" s="8">
        <v>36.909999999999997</v>
      </c>
      <c r="O1989" s="9">
        <v>0.05</v>
      </c>
      <c r="P1989" s="8">
        <v>13.7</v>
      </c>
      <c r="Q1989" s="8">
        <v>105.19349999999999</v>
      </c>
      <c r="R1989" s="8">
        <v>41.099999999999994</v>
      </c>
      <c r="S1989" s="8">
        <v>64.093499999999992</v>
      </c>
      <c r="T1989" s="10">
        <v>0.60929144861612172</v>
      </c>
      <c r="U1989" s="7"/>
      <c r="V1989" s="10"/>
      <c r="W1989" s="11"/>
      <c r="X1989" s="10"/>
    </row>
    <row r="1990" spans="1:24" ht="15.6">
      <c r="A1990" s="4">
        <v>4199</v>
      </c>
      <c r="B1990" s="5">
        <v>46292</v>
      </c>
      <c r="C1990" s="1">
        <f t="shared" si="62"/>
        <v>2026</v>
      </c>
      <c r="D1990" s="1" t="str">
        <f>"Q" &amp;ROUNDUP(MONTH(SalesDataTable[[#This Row],[Order Date]])/3,0)</f>
        <v>Q3</v>
      </c>
      <c r="E1990" s="1">
        <f t="shared" si="63"/>
        <v>9</v>
      </c>
      <c r="F1990" s="1" t="str">
        <f>TEXT(SalesDataTable[[#This Row],[Order Date]],"MMM")</f>
        <v>Sep</v>
      </c>
      <c r="G1990" s="6" t="s">
        <v>28</v>
      </c>
      <c r="H1990" s="6" t="s">
        <v>42</v>
      </c>
      <c r="I1990" s="6" t="s">
        <v>45</v>
      </c>
      <c r="J1990" s="6" t="s">
        <v>33</v>
      </c>
      <c r="K1990" s="6" t="s">
        <v>21</v>
      </c>
      <c r="L1990" s="6" t="s">
        <v>39</v>
      </c>
      <c r="M1990" s="11">
        <v>1</v>
      </c>
      <c r="N1990" s="8">
        <v>50.02</v>
      </c>
      <c r="O1990" s="9">
        <v>0</v>
      </c>
      <c r="P1990" s="8">
        <v>22.65</v>
      </c>
      <c r="Q1990" s="8">
        <v>50.02</v>
      </c>
      <c r="R1990" s="8">
        <v>22.65</v>
      </c>
      <c r="S1990" s="8">
        <v>27.370000000000005</v>
      </c>
      <c r="T1990" s="10">
        <v>0.54718112754898052</v>
      </c>
      <c r="U1990" s="7"/>
      <c r="V1990" s="10"/>
      <c r="W1990" s="11"/>
      <c r="X1990" s="10"/>
    </row>
    <row r="1991" spans="1:24" ht="15.6">
      <c r="A1991" s="4">
        <v>4517</v>
      </c>
      <c r="B1991" s="5">
        <v>46292</v>
      </c>
      <c r="C1991" s="1">
        <f t="shared" si="62"/>
        <v>2026</v>
      </c>
      <c r="D1991" s="1" t="str">
        <f>"Q" &amp;ROUNDUP(MONTH(SalesDataTable[[#This Row],[Order Date]])/3,0)</f>
        <v>Q3</v>
      </c>
      <c r="E1991" s="1">
        <f t="shared" si="63"/>
        <v>9</v>
      </c>
      <c r="F1991" s="1" t="str">
        <f>TEXT(SalesDataTable[[#This Row],[Order Date]],"MMM")</f>
        <v>Sep</v>
      </c>
      <c r="G1991" s="6" t="s">
        <v>23</v>
      </c>
      <c r="H1991" s="6" t="s">
        <v>60</v>
      </c>
      <c r="I1991" s="6" t="s">
        <v>19</v>
      </c>
      <c r="J1991" s="6" t="s">
        <v>20</v>
      </c>
      <c r="K1991" s="6" t="s">
        <v>40</v>
      </c>
      <c r="L1991" s="6" t="s">
        <v>57</v>
      </c>
      <c r="M1991" s="11">
        <v>1</v>
      </c>
      <c r="N1991" s="8">
        <v>83.32</v>
      </c>
      <c r="O1991" s="9">
        <v>0.05</v>
      </c>
      <c r="P1991" s="8">
        <v>38.93</v>
      </c>
      <c r="Q1991" s="8">
        <v>79.153999999999996</v>
      </c>
      <c r="R1991" s="8">
        <v>38.93</v>
      </c>
      <c r="S1991" s="8">
        <v>40.223999999999997</v>
      </c>
      <c r="T1991" s="10">
        <v>0.50817393940925282</v>
      </c>
      <c r="U1991" s="7"/>
      <c r="V1991" s="10"/>
      <c r="W1991" s="11"/>
      <c r="X1991" s="10"/>
    </row>
    <row r="1992" spans="1:24" ht="15.6">
      <c r="A1992" s="4">
        <v>80</v>
      </c>
      <c r="B1992" s="5">
        <v>46293</v>
      </c>
      <c r="C1992" s="1">
        <f t="shared" si="62"/>
        <v>2026</v>
      </c>
      <c r="D1992" s="1" t="str">
        <f>"Q" &amp;ROUNDUP(MONTH(SalesDataTable[[#This Row],[Order Date]])/3,0)</f>
        <v>Q3</v>
      </c>
      <c r="E1992" s="1">
        <f t="shared" si="63"/>
        <v>9</v>
      </c>
      <c r="F1992" s="1" t="str">
        <f>TEXT(SalesDataTable[[#This Row],[Order Date]],"MMM")</f>
        <v>Sep</v>
      </c>
      <c r="G1992" s="6" t="s">
        <v>17</v>
      </c>
      <c r="H1992" s="6" t="s">
        <v>67</v>
      </c>
      <c r="I1992" s="6" t="s">
        <v>25</v>
      </c>
      <c r="J1992" s="6" t="s">
        <v>33</v>
      </c>
      <c r="K1992" s="6" t="s">
        <v>26</v>
      </c>
      <c r="L1992" s="6" t="s">
        <v>63</v>
      </c>
      <c r="M1992" s="11">
        <v>10</v>
      </c>
      <c r="N1992" s="8">
        <v>71.040000000000006</v>
      </c>
      <c r="O1992" s="9">
        <v>0.2</v>
      </c>
      <c r="P1992" s="8">
        <v>31.7</v>
      </c>
      <c r="Q1992" s="8">
        <v>568.32000000000005</v>
      </c>
      <c r="R1992" s="8">
        <v>317</v>
      </c>
      <c r="S1992" s="8">
        <v>251.32000000000005</v>
      </c>
      <c r="T1992" s="10">
        <v>0.4422156531531532</v>
      </c>
      <c r="U1992" s="7"/>
      <c r="V1992" s="10"/>
      <c r="W1992" s="11"/>
      <c r="X1992" s="10"/>
    </row>
    <row r="1993" spans="1:24" ht="15.6">
      <c r="A1993" s="4">
        <v>370</v>
      </c>
      <c r="B1993" s="5">
        <v>46293</v>
      </c>
      <c r="C1993" s="1">
        <f t="shared" si="62"/>
        <v>2026</v>
      </c>
      <c r="D1993" s="1" t="str">
        <f>"Q" &amp;ROUNDUP(MONTH(SalesDataTable[[#This Row],[Order Date]])/3,0)</f>
        <v>Q3</v>
      </c>
      <c r="E1993" s="1">
        <f t="shared" si="63"/>
        <v>9</v>
      </c>
      <c r="F1993" s="1" t="str">
        <f>TEXT(SalesDataTable[[#This Row],[Order Date]],"MMM")</f>
        <v>Sep</v>
      </c>
      <c r="G1993" s="6" t="s">
        <v>37</v>
      </c>
      <c r="H1993" s="6" t="s">
        <v>48</v>
      </c>
      <c r="I1993" s="6" t="s">
        <v>36</v>
      </c>
      <c r="J1993" s="6" t="s">
        <v>20</v>
      </c>
      <c r="K1993" s="6" t="s">
        <v>21</v>
      </c>
      <c r="L1993" s="6" t="s">
        <v>43</v>
      </c>
      <c r="M1993" s="11">
        <v>2</v>
      </c>
      <c r="N1993" s="8">
        <v>40.83</v>
      </c>
      <c r="O1993" s="9">
        <v>0</v>
      </c>
      <c r="P1993" s="8">
        <v>16.850000000000001</v>
      </c>
      <c r="Q1993" s="8">
        <v>81.66</v>
      </c>
      <c r="R1993" s="8">
        <v>33.700000000000003</v>
      </c>
      <c r="S1993" s="8">
        <v>47.959999999999994</v>
      </c>
      <c r="T1993" s="10">
        <v>0.58731325006122947</v>
      </c>
      <c r="U1993" s="7"/>
      <c r="V1993" s="10"/>
      <c r="W1993" s="11"/>
      <c r="X1993" s="10"/>
    </row>
    <row r="1994" spans="1:24" ht="15.6">
      <c r="A1994" s="4">
        <v>417</v>
      </c>
      <c r="B1994" s="5">
        <v>46293</v>
      </c>
      <c r="C1994" s="1">
        <f t="shared" si="62"/>
        <v>2026</v>
      </c>
      <c r="D1994" s="1" t="str">
        <f>"Q" &amp;ROUNDUP(MONTH(SalesDataTable[[#This Row],[Order Date]])/3,0)</f>
        <v>Q3</v>
      </c>
      <c r="E1994" s="1">
        <f t="shared" si="63"/>
        <v>9</v>
      </c>
      <c r="F1994" s="1" t="str">
        <f>TEXT(SalesDataTable[[#This Row],[Order Date]],"MMM")</f>
        <v>Sep</v>
      </c>
      <c r="G1994" s="6" t="s">
        <v>23</v>
      </c>
      <c r="H1994" s="6" t="s">
        <v>66</v>
      </c>
      <c r="I1994" s="6" t="s">
        <v>45</v>
      </c>
      <c r="J1994" s="6" t="s">
        <v>20</v>
      </c>
      <c r="K1994" s="6" t="s">
        <v>40</v>
      </c>
      <c r="L1994" s="6" t="s">
        <v>68</v>
      </c>
      <c r="M1994" s="11">
        <v>1</v>
      </c>
      <c r="N1994" s="8">
        <v>121.64</v>
      </c>
      <c r="O1994" s="9">
        <v>0.15</v>
      </c>
      <c r="P1994" s="8">
        <v>61.56</v>
      </c>
      <c r="Q1994" s="8">
        <v>103.39399999999999</v>
      </c>
      <c r="R1994" s="8">
        <v>61.56</v>
      </c>
      <c r="S1994" s="8">
        <v>41.833999999999989</v>
      </c>
      <c r="T1994" s="10">
        <v>0.40460761746329565</v>
      </c>
      <c r="U1994" s="7"/>
      <c r="V1994" s="10"/>
      <c r="W1994" s="11"/>
      <c r="X1994" s="10"/>
    </row>
    <row r="1995" spans="1:24" ht="15.6">
      <c r="A1995" s="4">
        <v>437</v>
      </c>
      <c r="B1995" s="5">
        <v>46293</v>
      </c>
      <c r="C1995" s="1">
        <f t="shared" si="62"/>
        <v>2026</v>
      </c>
      <c r="D1995" s="1" t="str">
        <f>"Q" &amp;ROUNDUP(MONTH(SalesDataTable[[#This Row],[Order Date]])/3,0)</f>
        <v>Q3</v>
      </c>
      <c r="E1995" s="1">
        <f t="shared" si="63"/>
        <v>9</v>
      </c>
      <c r="F1995" s="1" t="str">
        <f>TEXT(SalesDataTable[[#This Row],[Order Date]],"MMM")</f>
        <v>Sep</v>
      </c>
      <c r="G1995" s="6" t="s">
        <v>23</v>
      </c>
      <c r="H1995" s="6" t="s">
        <v>24</v>
      </c>
      <c r="I1995" s="6" t="s">
        <v>36</v>
      </c>
      <c r="J1995" s="6" t="s">
        <v>30</v>
      </c>
      <c r="K1995" s="6" t="s">
        <v>31</v>
      </c>
      <c r="L1995" s="6" t="s">
        <v>65</v>
      </c>
      <c r="M1995" s="11">
        <v>1</v>
      </c>
      <c r="N1995" s="8">
        <v>164.7</v>
      </c>
      <c r="O1995" s="9">
        <v>0</v>
      </c>
      <c r="P1995" s="8">
        <v>86.02</v>
      </c>
      <c r="Q1995" s="8">
        <v>164.7</v>
      </c>
      <c r="R1995" s="8">
        <v>86.02</v>
      </c>
      <c r="S1995" s="8">
        <v>78.679999999999993</v>
      </c>
      <c r="T1995" s="10">
        <v>0.47771706132361869</v>
      </c>
      <c r="U1995" s="7"/>
      <c r="V1995" s="10"/>
      <c r="W1995" s="11"/>
      <c r="X1995" s="10"/>
    </row>
    <row r="1996" spans="1:24" ht="15.6">
      <c r="A1996" s="4">
        <v>790</v>
      </c>
      <c r="B1996" s="5">
        <v>46293</v>
      </c>
      <c r="C1996" s="1">
        <f t="shared" si="62"/>
        <v>2026</v>
      </c>
      <c r="D1996" s="1" t="str">
        <f>"Q" &amp;ROUNDUP(MONTH(SalesDataTable[[#This Row],[Order Date]])/3,0)</f>
        <v>Q3</v>
      </c>
      <c r="E1996" s="1">
        <f t="shared" si="63"/>
        <v>9</v>
      </c>
      <c r="F1996" s="1" t="str">
        <f>TEXT(SalesDataTable[[#This Row],[Order Date]],"MMM")</f>
        <v>Sep</v>
      </c>
      <c r="G1996" s="6" t="s">
        <v>37</v>
      </c>
      <c r="H1996" s="6" t="s">
        <v>48</v>
      </c>
      <c r="I1996" s="6" t="s">
        <v>45</v>
      </c>
      <c r="J1996" s="6" t="s">
        <v>30</v>
      </c>
      <c r="K1996" s="6" t="s">
        <v>40</v>
      </c>
      <c r="L1996" s="6" t="s">
        <v>46</v>
      </c>
      <c r="M1996" s="11">
        <v>1</v>
      </c>
      <c r="N1996" s="8">
        <v>199.09</v>
      </c>
      <c r="O1996" s="9">
        <v>0.05</v>
      </c>
      <c r="P1996" s="8">
        <v>106.57</v>
      </c>
      <c r="Q1996" s="8">
        <v>189.13550000000001</v>
      </c>
      <c r="R1996" s="8">
        <v>106.57</v>
      </c>
      <c r="S1996" s="8">
        <v>82.565500000000014</v>
      </c>
      <c r="T1996" s="10">
        <v>0.43654152710622812</v>
      </c>
      <c r="U1996" s="7"/>
      <c r="V1996" s="10"/>
      <c r="W1996" s="11"/>
      <c r="X1996" s="10"/>
    </row>
    <row r="1997" spans="1:24" ht="15.6">
      <c r="A1997" s="4">
        <v>1151</v>
      </c>
      <c r="B1997" s="5">
        <v>46293</v>
      </c>
      <c r="C1997" s="1">
        <f t="shared" si="62"/>
        <v>2026</v>
      </c>
      <c r="D1997" s="1" t="str">
        <f>"Q" &amp;ROUNDUP(MONTH(SalesDataTable[[#This Row],[Order Date]])/3,0)</f>
        <v>Q3</v>
      </c>
      <c r="E1997" s="1">
        <f t="shared" si="63"/>
        <v>9</v>
      </c>
      <c r="F1997" s="1" t="str">
        <f>TEXT(SalesDataTable[[#This Row],[Order Date]],"MMM")</f>
        <v>Sep</v>
      </c>
      <c r="G1997" s="6" t="s">
        <v>17</v>
      </c>
      <c r="H1997" s="6" t="s">
        <v>18</v>
      </c>
      <c r="I1997" s="6" t="s">
        <v>45</v>
      </c>
      <c r="J1997" s="6" t="s">
        <v>20</v>
      </c>
      <c r="K1997" s="6" t="s">
        <v>21</v>
      </c>
      <c r="L1997" s="6" t="s">
        <v>22</v>
      </c>
      <c r="M1997" s="11">
        <v>1</v>
      </c>
      <c r="N1997" s="8">
        <v>81.48</v>
      </c>
      <c r="O1997" s="9">
        <v>0</v>
      </c>
      <c r="P1997" s="8">
        <v>41.47</v>
      </c>
      <c r="Q1997" s="8">
        <v>81.48</v>
      </c>
      <c r="R1997" s="8">
        <v>41.47</v>
      </c>
      <c r="S1997" s="8">
        <v>40.010000000000005</v>
      </c>
      <c r="T1997" s="10">
        <v>0.4910407461953854</v>
      </c>
      <c r="U1997" s="7"/>
      <c r="V1997" s="10"/>
      <c r="W1997" s="11"/>
      <c r="X1997" s="10"/>
    </row>
    <row r="1998" spans="1:24" ht="15.6">
      <c r="A1998" s="4">
        <v>1331</v>
      </c>
      <c r="B1998" s="5">
        <v>46293</v>
      </c>
      <c r="C1998" s="1">
        <f t="shared" si="62"/>
        <v>2026</v>
      </c>
      <c r="D1998" s="1" t="str">
        <f>"Q" &amp;ROUNDUP(MONTH(SalesDataTable[[#This Row],[Order Date]])/3,0)</f>
        <v>Q3</v>
      </c>
      <c r="E1998" s="1">
        <f t="shared" si="63"/>
        <v>9</v>
      </c>
      <c r="F1998" s="1" t="str">
        <f>TEXT(SalesDataTable[[#This Row],[Order Date]],"MMM")</f>
        <v>Sep</v>
      </c>
      <c r="G1998" s="6" t="s">
        <v>17</v>
      </c>
      <c r="H1998" s="6" t="s">
        <v>18</v>
      </c>
      <c r="I1998" s="6" t="s">
        <v>19</v>
      </c>
      <c r="J1998" s="6" t="s">
        <v>30</v>
      </c>
      <c r="K1998" s="6" t="s">
        <v>51</v>
      </c>
      <c r="L1998" s="6" t="s">
        <v>52</v>
      </c>
      <c r="M1998" s="11">
        <v>3</v>
      </c>
      <c r="N1998" s="8">
        <v>39.450000000000003</v>
      </c>
      <c r="O1998" s="9">
        <v>0.05</v>
      </c>
      <c r="P1998" s="8">
        <v>15.1</v>
      </c>
      <c r="Q1998" s="8">
        <v>112.4325</v>
      </c>
      <c r="R1998" s="8">
        <v>45.3</v>
      </c>
      <c r="S1998" s="8">
        <v>67.132500000000007</v>
      </c>
      <c r="T1998" s="10">
        <v>0.59709158828630515</v>
      </c>
      <c r="U1998" s="7"/>
      <c r="V1998" s="10"/>
      <c r="W1998" s="11"/>
      <c r="X1998" s="10"/>
    </row>
    <row r="1999" spans="1:24" ht="15.6">
      <c r="A1999" s="4">
        <v>2388</v>
      </c>
      <c r="B1999" s="5">
        <v>46293</v>
      </c>
      <c r="C1999" s="1">
        <f t="shared" si="62"/>
        <v>2026</v>
      </c>
      <c r="D1999" s="1" t="str">
        <f>"Q" &amp;ROUNDUP(MONTH(SalesDataTable[[#This Row],[Order Date]])/3,0)</f>
        <v>Q3</v>
      </c>
      <c r="E1999" s="1">
        <f t="shared" si="63"/>
        <v>9</v>
      </c>
      <c r="F1999" s="1" t="str">
        <f>TEXT(SalesDataTable[[#This Row],[Order Date]],"MMM")</f>
        <v>Sep</v>
      </c>
      <c r="G1999" s="6" t="s">
        <v>37</v>
      </c>
      <c r="H1999" s="6" t="s">
        <v>50</v>
      </c>
      <c r="I1999" s="6" t="s">
        <v>19</v>
      </c>
      <c r="J1999" s="6" t="s">
        <v>20</v>
      </c>
      <c r="K1999" s="6" t="s">
        <v>26</v>
      </c>
      <c r="L1999" s="6" t="s">
        <v>27</v>
      </c>
      <c r="M1999" s="11">
        <v>3</v>
      </c>
      <c r="N1999" s="8">
        <v>93.22</v>
      </c>
      <c r="O1999" s="9">
        <v>0</v>
      </c>
      <c r="P1999" s="8">
        <v>46.75</v>
      </c>
      <c r="Q1999" s="8">
        <v>279.65999999999997</v>
      </c>
      <c r="R1999" s="8">
        <v>140.25</v>
      </c>
      <c r="S1999" s="8">
        <v>139.40999999999997</v>
      </c>
      <c r="T1999" s="10">
        <v>0.49849817635700489</v>
      </c>
      <c r="U1999" s="7"/>
      <c r="V1999" s="10"/>
      <c r="W1999" s="11"/>
      <c r="X1999" s="10"/>
    </row>
    <row r="2000" spans="1:24" ht="15.6">
      <c r="A2000" s="4">
        <v>2795</v>
      </c>
      <c r="B2000" s="5">
        <v>46293</v>
      </c>
      <c r="C2000" s="1">
        <f t="shared" si="62"/>
        <v>2026</v>
      </c>
      <c r="D2000" s="1" t="str">
        <f>"Q" &amp;ROUNDUP(MONTH(SalesDataTable[[#This Row],[Order Date]])/3,0)</f>
        <v>Q3</v>
      </c>
      <c r="E2000" s="1">
        <f t="shared" si="63"/>
        <v>9</v>
      </c>
      <c r="F2000" s="1" t="str">
        <f>TEXT(SalesDataTable[[#This Row],[Order Date]],"MMM")</f>
        <v>Sep</v>
      </c>
      <c r="G2000" s="6" t="s">
        <v>23</v>
      </c>
      <c r="H2000" s="6" t="s">
        <v>60</v>
      </c>
      <c r="I2000" s="6" t="s">
        <v>19</v>
      </c>
      <c r="J2000" s="6" t="s">
        <v>30</v>
      </c>
      <c r="K2000" s="6" t="s">
        <v>26</v>
      </c>
      <c r="L2000" s="6" t="s">
        <v>34</v>
      </c>
      <c r="M2000" s="11">
        <v>3</v>
      </c>
      <c r="N2000" s="8">
        <v>142.19</v>
      </c>
      <c r="O2000" s="9">
        <v>0.05</v>
      </c>
      <c r="P2000" s="8">
        <v>78.37</v>
      </c>
      <c r="Q2000" s="8">
        <v>405.24149999999997</v>
      </c>
      <c r="R2000" s="8">
        <v>235.11</v>
      </c>
      <c r="S2000" s="8">
        <v>170.13149999999996</v>
      </c>
      <c r="T2000" s="10">
        <v>0.41982743623246871</v>
      </c>
      <c r="U2000" s="7"/>
      <c r="V2000" s="10"/>
      <c r="W2000" s="11"/>
      <c r="X2000" s="10"/>
    </row>
    <row r="2001" spans="1:24" ht="15.6">
      <c r="A2001" s="4">
        <v>2840</v>
      </c>
      <c r="B2001" s="5">
        <v>46293</v>
      </c>
      <c r="C2001" s="1">
        <f t="shared" si="62"/>
        <v>2026</v>
      </c>
      <c r="D2001" s="1" t="str">
        <f>"Q" &amp;ROUNDUP(MONTH(SalesDataTable[[#This Row],[Order Date]])/3,0)</f>
        <v>Q3</v>
      </c>
      <c r="E2001" s="1">
        <f t="shared" si="63"/>
        <v>9</v>
      </c>
      <c r="F2001" s="1" t="str">
        <f>TEXT(SalesDataTable[[#This Row],[Order Date]],"MMM")</f>
        <v>Sep</v>
      </c>
      <c r="G2001" s="6" t="s">
        <v>17</v>
      </c>
      <c r="H2001" s="6" t="s">
        <v>18</v>
      </c>
      <c r="I2001" s="6" t="s">
        <v>19</v>
      </c>
      <c r="J2001" s="6" t="s">
        <v>20</v>
      </c>
      <c r="K2001" s="6" t="s">
        <v>26</v>
      </c>
      <c r="L2001" s="6" t="s">
        <v>54</v>
      </c>
      <c r="M2001" s="11">
        <v>2</v>
      </c>
      <c r="N2001" s="8">
        <v>151.69999999999999</v>
      </c>
      <c r="O2001" s="9">
        <v>0</v>
      </c>
      <c r="P2001" s="8">
        <v>77.19</v>
      </c>
      <c r="Q2001" s="8">
        <v>303.39999999999998</v>
      </c>
      <c r="R2001" s="8">
        <v>154.38</v>
      </c>
      <c r="S2001" s="8">
        <v>149.01999999999998</v>
      </c>
      <c r="T2001" s="10">
        <v>0.49116677653263019</v>
      </c>
      <c r="U2001" s="7"/>
      <c r="V2001" s="10"/>
      <c r="W2001" s="11"/>
      <c r="X2001" s="10"/>
    </row>
    <row r="2002" spans="1:24" ht="15.6">
      <c r="A2002" s="4">
        <v>2863</v>
      </c>
      <c r="B2002" s="5">
        <v>46293</v>
      </c>
      <c r="C2002" s="1">
        <f t="shared" si="62"/>
        <v>2026</v>
      </c>
      <c r="D2002" s="1" t="str">
        <f>"Q" &amp;ROUNDUP(MONTH(SalesDataTable[[#This Row],[Order Date]])/3,0)</f>
        <v>Q3</v>
      </c>
      <c r="E2002" s="1">
        <f t="shared" si="63"/>
        <v>9</v>
      </c>
      <c r="F2002" s="1" t="str">
        <f>TEXT(SalesDataTable[[#This Row],[Order Date]],"MMM")</f>
        <v>Sep</v>
      </c>
      <c r="G2002" s="6" t="s">
        <v>28</v>
      </c>
      <c r="H2002" s="6" t="s">
        <v>29</v>
      </c>
      <c r="I2002" s="6" t="s">
        <v>36</v>
      </c>
      <c r="J2002" s="6" t="s">
        <v>30</v>
      </c>
      <c r="K2002" s="6" t="s">
        <v>31</v>
      </c>
      <c r="L2002" s="6" t="s">
        <v>61</v>
      </c>
      <c r="M2002" s="11">
        <v>1</v>
      </c>
      <c r="N2002" s="8">
        <v>133.85</v>
      </c>
      <c r="O2002" s="9">
        <v>0.05</v>
      </c>
      <c r="P2002" s="8">
        <v>66.41</v>
      </c>
      <c r="Q2002" s="8">
        <v>127.15749999999998</v>
      </c>
      <c r="R2002" s="8">
        <v>66.41</v>
      </c>
      <c r="S2002" s="8">
        <v>60.747499999999988</v>
      </c>
      <c r="T2002" s="10">
        <v>0.47773430588050247</v>
      </c>
      <c r="U2002" s="7"/>
      <c r="V2002" s="10"/>
      <c r="W2002" s="11"/>
      <c r="X2002" s="10"/>
    </row>
    <row r="2003" spans="1:24" ht="15.6">
      <c r="A2003" s="4">
        <v>4522</v>
      </c>
      <c r="B2003" s="5">
        <v>46293</v>
      </c>
      <c r="C2003" s="1">
        <f t="shared" si="62"/>
        <v>2026</v>
      </c>
      <c r="D2003" s="1" t="str">
        <f>"Q" &amp;ROUNDUP(MONTH(SalesDataTable[[#This Row],[Order Date]])/3,0)</f>
        <v>Q3</v>
      </c>
      <c r="E2003" s="1">
        <f t="shared" si="63"/>
        <v>9</v>
      </c>
      <c r="F2003" s="1" t="str">
        <f>TEXT(SalesDataTable[[#This Row],[Order Date]],"MMM")</f>
        <v>Sep</v>
      </c>
      <c r="G2003" s="6" t="s">
        <v>37</v>
      </c>
      <c r="H2003" s="6" t="s">
        <v>64</v>
      </c>
      <c r="I2003" s="6" t="s">
        <v>45</v>
      </c>
      <c r="J2003" s="6" t="s">
        <v>33</v>
      </c>
      <c r="K2003" s="6" t="s">
        <v>40</v>
      </c>
      <c r="L2003" s="6" t="s">
        <v>68</v>
      </c>
      <c r="M2003" s="11">
        <v>6</v>
      </c>
      <c r="N2003" s="8">
        <v>125.62</v>
      </c>
      <c r="O2003" s="9">
        <v>0</v>
      </c>
      <c r="P2003" s="8">
        <v>61.34</v>
      </c>
      <c r="Q2003" s="8">
        <v>753.72</v>
      </c>
      <c r="R2003" s="8">
        <v>368.04</v>
      </c>
      <c r="S2003" s="8">
        <v>385.68</v>
      </c>
      <c r="T2003" s="10">
        <v>0.51170195828689702</v>
      </c>
      <c r="U2003" s="7"/>
      <c r="V2003" s="10"/>
      <c r="W2003" s="11"/>
      <c r="X2003" s="10"/>
    </row>
    <row r="2004" spans="1:24" ht="15.6">
      <c r="A2004" s="4">
        <v>5200</v>
      </c>
      <c r="B2004" s="5">
        <v>46293</v>
      </c>
      <c r="C2004" s="1">
        <f t="shared" si="62"/>
        <v>2026</v>
      </c>
      <c r="D2004" s="1" t="str">
        <f>"Q" &amp;ROUNDUP(MONTH(SalesDataTable[[#This Row],[Order Date]])/3,0)</f>
        <v>Q3</v>
      </c>
      <c r="E2004" s="1">
        <f t="shared" si="63"/>
        <v>9</v>
      </c>
      <c r="F2004" s="1" t="str">
        <f>TEXT(SalesDataTable[[#This Row],[Order Date]],"MMM")</f>
        <v>Sep</v>
      </c>
      <c r="G2004" s="6" t="s">
        <v>23</v>
      </c>
      <c r="H2004" s="6" t="s">
        <v>60</v>
      </c>
      <c r="I2004" s="6" t="s">
        <v>19</v>
      </c>
      <c r="J2004" s="6" t="s">
        <v>30</v>
      </c>
      <c r="K2004" s="6" t="s">
        <v>40</v>
      </c>
      <c r="L2004" s="6" t="s">
        <v>46</v>
      </c>
      <c r="M2004" s="11">
        <v>3</v>
      </c>
      <c r="N2004" s="8">
        <v>196.87</v>
      </c>
      <c r="O2004" s="9">
        <v>0.1</v>
      </c>
      <c r="P2004" s="8">
        <v>105.93</v>
      </c>
      <c r="Q2004" s="8">
        <v>531.54899999999998</v>
      </c>
      <c r="R2004" s="8">
        <v>317.79000000000002</v>
      </c>
      <c r="S2004" s="8">
        <v>213.75899999999996</v>
      </c>
      <c r="T2004" s="10">
        <v>0.40214354650276823</v>
      </c>
      <c r="U2004" s="7"/>
      <c r="V2004" s="10"/>
      <c r="W2004" s="11"/>
      <c r="X2004" s="10"/>
    </row>
    <row r="2005" spans="1:24" ht="15.6">
      <c r="A2005" s="4">
        <v>452</v>
      </c>
      <c r="B2005" s="5">
        <v>46294</v>
      </c>
      <c r="C2005" s="1">
        <f t="shared" si="62"/>
        <v>2026</v>
      </c>
      <c r="D2005" s="1" t="str">
        <f>"Q" &amp;ROUNDUP(MONTH(SalesDataTable[[#This Row],[Order Date]])/3,0)</f>
        <v>Q3</v>
      </c>
      <c r="E2005" s="1">
        <f t="shared" si="63"/>
        <v>9</v>
      </c>
      <c r="F2005" s="1" t="str">
        <f>TEXT(SalesDataTable[[#This Row],[Order Date]],"MMM")</f>
        <v>Sep</v>
      </c>
      <c r="G2005" s="6" t="s">
        <v>23</v>
      </c>
      <c r="H2005" s="6" t="s">
        <v>24</v>
      </c>
      <c r="I2005" s="6" t="s">
        <v>19</v>
      </c>
      <c r="J2005" s="6" t="s">
        <v>20</v>
      </c>
      <c r="K2005" s="6" t="s">
        <v>31</v>
      </c>
      <c r="L2005" s="6" t="s">
        <v>32</v>
      </c>
      <c r="M2005" s="11">
        <v>4</v>
      </c>
      <c r="N2005" s="8">
        <v>36.869999999999997</v>
      </c>
      <c r="O2005" s="9">
        <v>0</v>
      </c>
      <c r="P2005" s="8">
        <v>13.43</v>
      </c>
      <c r="Q2005" s="8">
        <v>147.47999999999999</v>
      </c>
      <c r="R2005" s="8">
        <v>53.72</v>
      </c>
      <c r="S2005" s="8">
        <v>93.759999999999991</v>
      </c>
      <c r="T2005" s="10">
        <v>0.63574721996202876</v>
      </c>
      <c r="U2005" s="7"/>
      <c r="V2005" s="10"/>
      <c r="W2005" s="11"/>
      <c r="X2005" s="10"/>
    </row>
    <row r="2006" spans="1:24" ht="15.6">
      <c r="A2006" s="4">
        <v>871</v>
      </c>
      <c r="B2006" s="5">
        <v>46294</v>
      </c>
      <c r="C2006" s="1">
        <f t="shared" si="62"/>
        <v>2026</v>
      </c>
      <c r="D2006" s="1" t="str">
        <f>"Q" &amp;ROUNDUP(MONTH(SalesDataTable[[#This Row],[Order Date]])/3,0)</f>
        <v>Q3</v>
      </c>
      <c r="E2006" s="1">
        <f t="shared" si="63"/>
        <v>9</v>
      </c>
      <c r="F2006" s="1" t="str">
        <f>TEXT(SalesDataTable[[#This Row],[Order Date]],"MMM")</f>
        <v>Sep</v>
      </c>
      <c r="G2006" s="6" t="s">
        <v>23</v>
      </c>
      <c r="H2006" s="6" t="s">
        <v>60</v>
      </c>
      <c r="I2006" s="6" t="s">
        <v>19</v>
      </c>
      <c r="J2006" s="6" t="s">
        <v>30</v>
      </c>
      <c r="K2006" s="6" t="s">
        <v>31</v>
      </c>
      <c r="L2006" s="6" t="s">
        <v>49</v>
      </c>
      <c r="M2006" s="11">
        <v>1</v>
      </c>
      <c r="N2006" s="8">
        <v>47.37</v>
      </c>
      <c r="O2006" s="9">
        <v>0</v>
      </c>
      <c r="P2006" s="8">
        <v>18.2</v>
      </c>
      <c r="Q2006" s="8">
        <v>47.37</v>
      </c>
      <c r="R2006" s="8">
        <v>18.2</v>
      </c>
      <c r="S2006" s="8">
        <v>29.169999999999998</v>
      </c>
      <c r="T2006" s="10">
        <v>0.61579058475828585</v>
      </c>
      <c r="U2006" s="7"/>
      <c r="V2006" s="10"/>
      <c r="W2006" s="11"/>
      <c r="X2006" s="10"/>
    </row>
    <row r="2007" spans="1:24" ht="15.6">
      <c r="A2007" s="4">
        <v>922</v>
      </c>
      <c r="B2007" s="5">
        <v>46294</v>
      </c>
      <c r="C2007" s="1">
        <f t="shared" si="62"/>
        <v>2026</v>
      </c>
      <c r="D2007" s="1" t="str">
        <f>"Q" &amp;ROUNDUP(MONTH(SalesDataTable[[#This Row],[Order Date]])/3,0)</f>
        <v>Q3</v>
      </c>
      <c r="E2007" s="1">
        <f t="shared" si="63"/>
        <v>9</v>
      </c>
      <c r="F2007" s="1" t="str">
        <f>TEXT(SalesDataTable[[#This Row],[Order Date]],"MMM")</f>
        <v>Sep</v>
      </c>
      <c r="G2007" s="6" t="s">
        <v>37</v>
      </c>
      <c r="H2007" s="6" t="s">
        <v>50</v>
      </c>
      <c r="I2007" s="6" t="s">
        <v>45</v>
      </c>
      <c r="J2007" s="6" t="s">
        <v>33</v>
      </c>
      <c r="K2007" s="6" t="s">
        <v>26</v>
      </c>
      <c r="L2007" s="6" t="s">
        <v>34</v>
      </c>
      <c r="M2007" s="11">
        <v>1</v>
      </c>
      <c r="N2007" s="8">
        <v>145.62</v>
      </c>
      <c r="O2007" s="9">
        <v>0.05</v>
      </c>
      <c r="P2007" s="8">
        <v>80.25</v>
      </c>
      <c r="Q2007" s="8">
        <v>138.339</v>
      </c>
      <c r="R2007" s="8">
        <v>80.25</v>
      </c>
      <c r="S2007" s="8">
        <v>58.088999999999999</v>
      </c>
      <c r="T2007" s="10">
        <v>0.41990328107041397</v>
      </c>
      <c r="U2007" s="7"/>
      <c r="V2007" s="10"/>
      <c r="W2007" s="11"/>
      <c r="X2007" s="10"/>
    </row>
    <row r="2008" spans="1:24" ht="15.6">
      <c r="A2008" s="4">
        <v>1491</v>
      </c>
      <c r="B2008" s="5">
        <v>46294</v>
      </c>
      <c r="C2008" s="1">
        <f t="shared" si="62"/>
        <v>2026</v>
      </c>
      <c r="D2008" s="1" t="str">
        <f>"Q" &amp;ROUNDUP(MONTH(SalesDataTable[[#This Row],[Order Date]])/3,0)</f>
        <v>Q3</v>
      </c>
      <c r="E2008" s="1">
        <f t="shared" si="63"/>
        <v>9</v>
      </c>
      <c r="F2008" s="1" t="str">
        <f>TEXT(SalesDataTable[[#This Row],[Order Date]],"MMM")</f>
        <v>Sep</v>
      </c>
      <c r="G2008" s="6" t="s">
        <v>37</v>
      </c>
      <c r="H2008" s="6" t="s">
        <v>50</v>
      </c>
      <c r="I2008" s="6" t="s">
        <v>36</v>
      </c>
      <c r="J2008" s="6" t="s">
        <v>30</v>
      </c>
      <c r="K2008" s="6" t="s">
        <v>51</v>
      </c>
      <c r="L2008" s="6" t="s">
        <v>59</v>
      </c>
      <c r="M2008" s="11">
        <v>2</v>
      </c>
      <c r="N2008" s="8">
        <v>36.1</v>
      </c>
      <c r="O2008" s="9">
        <v>0.05</v>
      </c>
      <c r="P2008" s="8">
        <v>13.71</v>
      </c>
      <c r="Q2008" s="8">
        <v>68.59</v>
      </c>
      <c r="R2008" s="8">
        <v>27.42</v>
      </c>
      <c r="S2008" s="8">
        <v>41.17</v>
      </c>
      <c r="T2008" s="10">
        <v>0.60023327015599937</v>
      </c>
      <c r="U2008" s="7"/>
      <c r="V2008" s="10"/>
      <c r="W2008" s="11"/>
      <c r="X2008" s="10"/>
    </row>
    <row r="2009" spans="1:24" ht="15.6">
      <c r="A2009" s="4">
        <v>1548</v>
      </c>
      <c r="B2009" s="5">
        <v>46294</v>
      </c>
      <c r="C2009" s="1">
        <f t="shared" si="62"/>
        <v>2026</v>
      </c>
      <c r="D2009" s="1" t="str">
        <f>"Q" &amp;ROUNDUP(MONTH(SalesDataTable[[#This Row],[Order Date]])/3,0)</f>
        <v>Q3</v>
      </c>
      <c r="E2009" s="1">
        <f t="shared" si="63"/>
        <v>9</v>
      </c>
      <c r="F2009" s="1" t="str">
        <f>TEXT(SalesDataTable[[#This Row],[Order Date]],"MMM")</f>
        <v>Sep</v>
      </c>
      <c r="G2009" s="6" t="s">
        <v>17</v>
      </c>
      <c r="H2009" s="6" t="s">
        <v>53</v>
      </c>
      <c r="I2009" s="6" t="s">
        <v>36</v>
      </c>
      <c r="J2009" s="6" t="s">
        <v>20</v>
      </c>
      <c r="K2009" s="6" t="s">
        <v>26</v>
      </c>
      <c r="L2009" s="6" t="s">
        <v>63</v>
      </c>
      <c r="M2009" s="11">
        <v>2</v>
      </c>
      <c r="N2009" s="8">
        <v>73</v>
      </c>
      <c r="O2009" s="9">
        <v>0.05</v>
      </c>
      <c r="P2009" s="8">
        <v>31.41</v>
      </c>
      <c r="Q2009" s="8">
        <v>138.69999999999999</v>
      </c>
      <c r="R2009" s="8">
        <v>62.82</v>
      </c>
      <c r="S2009" s="8">
        <v>75.88</v>
      </c>
      <c r="T2009" s="10">
        <v>0.54708002883922136</v>
      </c>
      <c r="U2009" s="7"/>
      <c r="V2009" s="10"/>
      <c r="W2009" s="11"/>
      <c r="X2009" s="10"/>
    </row>
    <row r="2010" spans="1:24" ht="15.6">
      <c r="A2010" s="4">
        <v>2299</v>
      </c>
      <c r="B2010" s="5">
        <v>46294</v>
      </c>
      <c r="C2010" s="1">
        <f t="shared" si="62"/>
        <v>2026</v>
      </c>
      <c r="D2010" s="1" t="str">
        <f>"Q" &amp;ROUNDUP(MONTH(SalesDataTable[[#This Row],[Order Date]])/3,0)</f>
        <v>Q3</v>
      </c>
      <c r="E2010" s="1">
        <f t="shared" si="63"/>
        <v>9</v>
      </c>
      <c r="F2010" s="1" t="str">
        <f>TEXT(SalesDataTable[[#This Row],[Order Date]],"MMM")</f>
        <v>Sep</v>
      </c>
      <c r="G2010" s="6" t="s">
        <v>23</v>
      </c>
      <c r="H2010" s="6" t="s">
        <v>58</v>
      </c>
      <c r="I2010" s="6" t="s">
        <v>19</v>
      </c>
      <c r="J2010" s="6" t="s">
        <v>30</v>
      </c>
      <c r="K2010" s="6" t="s">
        <v>31</v>
      </c>
      <c r="L2010" s="6" t="s">
        <v>32</v>
      </c>
      <c r="M2010" s="11">
        <v>2</v>
      </c>
      <c r="N2010" s="8">
        <v>36.93</v>
      </c>
      <c r="O2010" s="9">
        <v>0.1</v>
      </c>
      <c r="P2010" s="8">
        <v>13.4</v>
      </c>
      <c r="Q2010" s="8">
        <v>66.474000000000004</v>
      </c>
      <c r="R2010" s="8">
        <v>26.8</v>
      </c>
      <c r="S2010" s="8">
        <v>39.674000000000007</v>
      </c>
      <c r="T2010" s="10">
        <v>0.59683485272437353</v>
      </c>
      <c r="U2010" s="7"/>
      <c r="V2010" s="10"/>
      <c r="W2010" s="11"/>
      <c r="X2010" s="10"/>
    </row>
    <row r="2011" spans="1:24" ht="15.6">
      <c r="A2011" s="4">
        <v>3051</v>
      </c>
      <c r="B2011" s="5">
        <v>46294</v>
      </c>
      <c r="C2011" s="1">
        <f t="shared" si="62"/>
        <v>2026</v>
      </c>
      <c r="D2011" s="1" t="str">
        <f>"Q" &amp;ROUNDUP(MONTH(SalesDataTable[[#This Row],[Order Date]])/3,0)</f>
        <v>Q3</v>
      </c>
      <c r="E2011" s="1">
        <f t="shared" si="63"/>
        <v>9</v>
      </c>
      <c r="F2011" s="1" t="str">
        <f>TEXT(SalesDataTable[[#This Row],[Order Date]],"MMM")</f>
        <v>Sep</v>
      </c>
      <c r="G2011" s="6" t="s">
        <v>23</v>
      </c>
      <c r="H2011" s="6" t="s">
        <v>66</v>
      </c>
      <c r="I2011" s="6" t="s">
        <v>19</v>
      </c>
      <c r="J2011" s="6" t="s">
        <v>30</v>
      </c>
      <c r="K2011" s="6" t="s">
        <v>51</v>
      </c>
      <c r="L2011" s="6" t="s">
        <v>62</v>
      </c>
      <c r="M2011" s="11">
        <v>2</v>
      </c>
      <c r="N2011" s="8">
        <v>51.52</v>
      </c>
      <c r="O2011" s="9">
        <v>0</v>
      </c>
      <c r="P2011" s="8">
        <v>21.47</v>
      </c>
      <c r="Q2011" s="8">
        <v>103.04</v>
      </c>
      <c r="R2011" s="8">
        <v>42.94</v>
      </c>
      <c r="S2011" s="8">
        <v>60.100000000000009</v>
      </c>
      <c r="T2011" s="10">
        <v>0.58326863354037273</v>
      </c>
      <c r="U2011" s="7"/>
      <c r="V2011" s="10"/>
      <c r="W2011" s="11"/>
      <c r="X2011" s="10"/>
    </row>
    <row r="2012" spans="1:24" ht="15.6">
      <c r="A2012" s="4">
        <v>4018</v>
      </c>
      <c r="B2012" s="5">
        <v>46294</v>
      </c>
      <c r="C2012" s="1">
        <f t="shared" si="62"/>
        <v>2026</v>
      </c>
      <c r="D2012" s="1" t="str">
        <f>"Q" &amp;ROUNDUP(MONTH(SalesDataTable[[#This Row],[Order Date]])/3,0)</f>
        <v>Q3</v>
      </c>
      <c r="E2012" s="1">
        <f t="shared" si="63"/>
        <v>9</v>
      </c>
      <c r="F2012" s="1" t="str">
        <f>TEXT(SalesDataTable[[#This Row],[Order Date]],"MMM")</f>
        <v>Sep</v>
      </c>
      <c r="G2012" s="6" t="s">
        <v>23</v>
      </c>
      <c r="H2012" s="6" t="s">
        <v>44</v>
      </c>
      <c r="I2012" s="6" t="s">
        <v>19</v>
      </c>
      <c r="J2012" s="6" t="s">
        <v>30</v>
      </c>
      <c r="K2012" s="6" t="s">
        <v>51</v>
      </c>
      <c r="L2012" s="6" t="s">
        <v>62</v>
      </c>
      <c r="M2012" s="11">
        <v>1</v>
      </c>
      <c r="N2012" s="8">
        <v>50.42</v>
      </c>
      <c r="O2012" s="9">
        <v>0</v>
      </c>
      <c r="P2012" s="8">
        <v>21.68</v>
      </c>
      <c r="Q2012" s="8">
        <v>50.42</v>
      </c>
      <c r="R2012" s="8">
        <v>21.68</v>
      </c>
      <c r="S2012" s="8">
        <v>28.740000000000002</v>
      </c>
      <c r="T2012" s="10">
        <v>0.57001190003966684</v>
      </c>
      <c r="U2012" s="7"/>
      <c r="V2012" s="10"/>
      <c r="W2012" s="11"/>
      <c r="X2012" s="10"/>
    </row>
    <row r="2013" spans="1:24" ht="15.6">
      <c r="A2013" s="4">
        <v>4118</v>
      </c>
      <c r="B2013" s="5">
        <v>46294</v>
      </c>
      <c r="C2013" s="1">
        <f t="shared" si="62"/>
        <v>2026</v>
      </c>
      <c r="D2013" s="1" t="str">
        <f>"Q" &amp;ROUNDUP(MONTH(SalesDataTable[[#This Row],[Order Date]])/3,0)</f>
        <v>Q3</v>
      </c>
      <c r="E2013" s="1">
        <f t="shared" si="63"/>
        <v>9</v>
      </c>
      <c r="F2013" s="1" t="str">
        <f>TEXT(SalesDataTable[[#This Row],[Order Date]],"MMM")</f>
        <v>Sep</v>
      </c>
      <c r="G2013" s="6" t="s">
        <v>23</v>
      </c>
      <c r="H2013" s="6" t="s">
        <v>66</v>
      </c>
      <c r="I2013" s="6" t="s">
        <v>25</v>
      </c>
      <c r="J2013" s="6" t="s">
        <v>20</v>
      </c>
      <c r="K2013" s="6" t="s">
        <v>26</v>
      </c>
      <c r="L2013" s="6" t="s">
        <v>54</v>
      </c>
      <c r="M2013" s="11">
        <v>10</v>
      </c>
      <c r="N2013" s="8">
        <v>157.79</v>
      </c>
      <c r="O2013" s="9">
        <v>0.1</v>
      </c>
      <c r="P2013" s="8">
        <v>77.900000000000006</v>
      </c>
      <c r="Q2013" s="8">
        <v>1420.11</v>
      </c>
      <c r="R2013" s="8">
        <v>779</v>
      </c>
      <c r="S2013" s="8">
        <v>641.1099999999999</v>
      </c>
      <c r="T2013" s="10">
        <v>0.4514509439409623</v>
      </c>
      <c r="U2013" s="7"/>
      <c r="V2013" s="10"/>
      <c r="W2013" s="11"/>
      <c r="X2013" s="10"/>
    </row>
    <row r="2014" spans="1:24" ht="15.6">
      <c r="A2014" s="4">
        <v>4251</v>
      </c>
      <c r="B2014" s="5">
        <v>46294</v>
      </c>
      <c r="C2014" s="1">
        <f t="shared" si="62"/>
        <v>2026</v>
      </c>
      <c r="D2014" s="1" t="str">
        <f>"Q" &amp;ROUNDUP(MONTH(SalesDataTable[[#This Row],[Order Date]])/3,0)</f>
        <v>Q3</v>
      </c>
      <c r="E2014" s="1">
        <f t="shared" si="63"/>
        <v>9</v>
      </c>
      <c r="F2014" s="1" t="str">
        <f>TEXT(SalesDataTable[[#This Row],[Order Date]],"MMM")</f>
        <v>Sep</v>
      </c>
      <c r="G2014" s="6" t="s">
        <v>23</v>
      </c>
      <c r="H2014" s="6" t="s">
        <v>58</v>
      </c>
      <c r="I2014" s="6" t="s">
        <v>19</v>
      </c>
      <c r="J2014" s="6" t="s">
        <v>20</v>
      </c>
      <c r="K2014" s="6" t="s">
        <v>21</v>
      </c>
      <c r="L2014" s="6" t="s">
        <v>43</v>
      </c>
      <c r="M2014" s="11">
        <v>1</v>
      </c>
      <c r="N2014" s="8">
        <v>40.409999999999997</v>
      </c>
      <c r="O2014" s="9">
        <v>0.15</v>
      </c>
      <c r="P2014" s="8">
        <v>16.3</v>
      </c>
      <c r="Q2014" s="8">
        <v>34.348499999999994</v>
      </c>
      <c r="R2014" s="8">
        <v>16.3</v>
      </c>
      <c r="S2014" s="8">
        <v>18.048499999999994</v>
      </c>
      <c r="T2014" s="10">
        <v>0.52545234871974023</v>
      </c>
      <c r="U2014" s="7"/>
      <c r="V2014" s="10"/>
      <c r="W2014" s="11"/>
      <c r="X2014" s="10"/>
    </row>
    <row r="2015" spans="1:24" ht="15.6">
      <c r="A2015" s="4">
        <v>4557</v>
      </c>
      <c r="B2015" s="5">
        <v>46294</v>
      </c>
      <c r="C2015" s="1">
        <f t="shared" si="62"/>
        <v>2026</v>
      </c>
      <c r="D2015" s="1" t="str">
        <f>"Q" &amp;ROUNDUP(MONTH(SalesDataTable[[#This Row],[Order Date]])/3,0)</f>
        <v>Q3</v>
      </c>
      <c r="E2015" s="1">
        <f t="shared" si="63"/>
        <v>9</v>
      </c>
      <c r="F2015" s="1" t="str">
        <f>TEXT(SalesDataTable[[#This Row],[Order Date]],"MMM")</f>
        <v>Sep</v>
      </c>
      <c r="G2015" s="6" t="s">
        <v>37</v>
      </c>
      <c r="H2015" s="6" t="s">
        <v>50</v>
      </c>
      <c r="I2015" s="6" t="s">
        <v>19</v>
      </c>
      <c r="J2015" s="6" t="s">
        <v>30</v>
      </c>
      <c r="K2015" s="6" t="s">
        <v>21</v>
      </c>
      <c r="L2015" s="6" t="s">
        <v>39</v>
      </c>
      <c r="M2015" s="11">
        <v>2</v>
      </c>
      <c r="N2015" s="8">
        <v>50.17</v>
      </c>
      <c r="O2015" s="9">
        <v>0.05</v>
      </c>
      <c r="P2015" s="8">
        <v>22.83</v>
      </c>
      <c r="Q2015" s="8">
        <v>95.322999999999993</v>
      </c>
      <c r="R2015" s="8">
        <v>45.66</v>
      </c>
      <c r="S2015" s="8">
        <v>49.662999999999997</v>
      </c>
      <c r="T2015" s="10">
        <v>0.52099703114673268</v>
      </c>
      <c r="U2015" s="7"/>
      <c r="V2015" s="10"/>
      <c r="W2015" s="11"/>
      <c r="X2015" s="10"/>
    </row>
    <row r="2016" spans="1:24" ht="15.6">
      <c r="A2016" s="4">
        <v>4811</v>
      </c>
      <c r="B2016" s="5">
        <v>46294</v>
      </c>
      <c r="C2016" s="1">
        <f t="shared" si="62"/>
        <v>2026</v>
      </c>
      <c r="D2016" s="1" t="str">
        <f>"Q" &amp;ROUNDUP(MONTH(SalesDataTable[[#This Row],[Order Date]])/3,0)</f>
        <v>Q3</v>
      </c>
      <c r="E2016" s="1">
        <f t="shared" si="63"/>
        <v>9</v>
      </c>
      <c r="F2016" s="1" t="str">
        <f>TEXT(SalesDataTable[[#This Row],[Order Date]],"MMM")</f>
        <v>Sep</v>
      </c>
      <c r="G2016" s="6" t="s">
        <v>23</v>
      </c>
      <c r="H2016" s="6" t="s">
        <v>66</v>
      </c>
      <c r="I2016" s="6" t="s">
        <v>19</v>
      </c>
      <c r="J2016" s="6" t="s">
        <v>30</v>
      </c>
      <c r="K2016" s="6" t="s">
        <v>26</v>
      </c>
      <c r="L2016" s="6" t="s">
        <v>54</v>
      </c>
      <c r="M2016" s="11">
        <v>1</v>
      </c>
      <c r="N2016" s="8">
        <v>155.55000000000001</v>
      </c>
      <c r="O2016" s="9">
        <v>0.1</v>
      </c>
      <c r="P2016" s="8">
        <v>79.2</v>
      </c>
      <c r="Q2016" s="8">
        <v>139.995</v>
      </c>
      <c r="R2016" s="8">
        <v>79.2</v>
      </c>
      <c r="S2016" s="8">
        <v>60.795000000000002</v>
      </c>
      <c r="T2016" s="10">
        <v>0.43426550948248149</v>
      </c>
      <c r="U2016" s="7"/>
      <c r="V2016" s="10"/>
      <c r="W2016" s="11"/>
      <c r="X2016" s="10"/>
    </row>
    <row r="2017" spans="1:24" ht="15.6">
      <c r="A2017" s="4">
        <v>306</v>
      </c>
      <c r="B2017" s="5">
        <v>46295</v>
      </c>
      <c r="C2017" s="1">
        <f t="shared" si="62"/>
        <v>2026</v>
      </c>
      <c r="D2017" s="1" t="str">
        <f>"Q" &amp;ROUNDUP(MONTH(SalesDataTable[[#This Row],[Order Date]])/3,0)</f>
        <v>Q3</v>
      </c>
      <c r="E2017" s="1">
        <f t="shared" si="63"/>
        <v>9</v>
      </c>
      <c r="F2017" s="1" t="str">
        <f>TEXT(SalesDataTable[[#This Row],[Order Date]],"MMM")</f>
        <v>Sep</v>
      </c>
      <c r="G2017" s="6" t="s">
        <v>28</v>
      </c>
      <c r="H2017" s="6" t="s">
        <v>56</v>
      </c>
      <c r="I2017" s="6" t="s">
        <v>36</v>
      </c>
      <c r="J2017" s="6" t="s">
        <v>33</v>
      </c>
      <c r="K2017" s="6" t="s">
        <v>21</v>
      </c>
      <c r="L2017" s="6" t="s">
        <v>39</v>
      </c>
      <c r="M2017" s="11">
        <v>1</v>
      </c>
      <c r="N2017" s="8">
        <v>51.81</v>
      </c>
      <c r="O2017" s="9">
        <v>0.1</v>
      </c>
      <c r="P2017" s="8">
        <v>22.65</v>
      </c>
      <c r="Q2017" s="8">
        <v>46.629000000000005</v>
      </c>
      <c r="R2017" s="8">
        <v>22.65</v>
      </c>
      <c r="S2017" s="8">
        <v>23.979000000000006</v>
      </c>
      <c r="T2017" s="10">
        <v>0.51425078813613856</v>
      </c>
      <c r="U2017" s="7"/>
      <c r="V2017" s="10"/>
      <c r="W2017" s="11"/>
      <c r="X2017" s="10"/>
    </row>
    <row r="2018" spans="1:24" ht="15.6">
      <c r="A2018" s="4">
        <v>1158</v>
      </c>
      <c r="B2018" s="5">
        <v>46295</v>
      </c>
      <c r="C2018" s="1">
        <f t="shared" si="62"/>
        <v>2026</v>
      </c>
      <c r="D2018" s="1" t="str">
        <f>"Q" &amp;ROUNDUP(MONTH(SalesDataTable[[#This Row],[Order Date]])/3,0)</f>
        <v>Q3</v>
      </c>
      <c r="E2018" s="1">
        <f t="shared" si="63"/>
        <v>9</v>
      </c>
      <c r="F2018" s="1" t="str">
        <f>TEXT(SalesDataTable[[#This Row],[Order Date]],"MMM")</f>
        <v>Sep</v>
      </c>
      <c r="G2018" s="6" t="s">
        <v>17</v>
      </c>
      <c r="H2018" s="6" t="s">
        <v>53</v>
      </c>
      <c r="I2018" s="6" t="s">
        <v>36</v>
      </c>
      <c r="J2018" s="6" t="s">
        <v>20</v>
      </c>
      <c r="K2018" s="6" t="s">
        <v>51</v>
      </c>
      <c r="L2018" s="6" t="s">
        <v>52</v>
      </c>
      <c r="M2018" s="11">
        <v>1</v>
      </c>
      <c r="N2018" s="8">
        <v>40.61</v>
      </c>
      <c r="O2018" s="9">
        <v>0.1</v>
      </c>
      <c r="P2018" s="8">
        <v>14.28</v>
      </c>
      <c r="Q2018" s="8">
        <v>36.548999999999999</v>
      </c>
      <c r="R2018" s="8">
        <v>14.28</v>
      </c>
      <c r="S2018" s="8">
        <v>22.268999999999998</v>
      </c>
      <c r="T2018" s="10">
        <v>0.60929163588607071</v>
      </c>
      <c r="U2018" s="7"/>
      <c r="V2018" s="10"/>
      <c r="W2018" s="11"/>
      <c r="X2018" s="10"/>
    </row>
    <row r="2019" spans="1:24" ht="15.6">
      <c r="A2019" s="4">
        <v>1639</v>
      </c>
      <c r="B2019" s="5">
        <v>46295</v>
      </c>
      <c r="C2019" s="1">
        <f t="shared" si="62"/>
        <v>2026</v>
      </c>
      <c r="D2019" s="1" t="str">
        <f>"Q" &amp;ROUNDUP(MONTH(SalesDataTable[[#This Row],[Order Date]])/3,0)</f>
        <v>Q3</v>
      </c>
      <c r="E2019" s="1">
        <f t="shared" si="63"/>
        <v>9</v>
      </c>
      <c r="F2019" s="1" t="str">
        <f>TEXT(SalesDataTable[[#This Row],[Order Date]],"MMM")</f>
        <v>Sep</v>
      </c>
      <c r="G2019" s="6" t="s">
        <v>28</v>
      </c>
      <c r="H2019" s="6" t="s">
        <v>29</v>
      </c>
      <c r="I2019" s="6" t="s">
        <v>36</v>
      </c>
      <c r="J2019" s="6" t="s">
        <v>33</v>
      </c>
      <c r="K2019" s="6" t="s">
        <v>26</v>
      </c>
      <c r="L2019" s="6" t="s">
        <v>34</v>
      </c>
      <c r="M2019" s="11">
        <v>1</v>
      </c>
      <c r="N2019" s="8">
        <v>140.78</v>
      </c>
      <c r="O2019" s="9">
        <v>0.05</v>
      </c>
      <c r="P2019" s="8">
        <v>80.8</v>
      </c>
      <c r="Q2019" s="8">
        <v>133.74099999999999</v>
      </c>
      <c r="R2019" s="8">
        <v>80.8</v>
      </c>
      <c r="S2019" s="8">
        <v>52.940999999999988</v>
      </c>
      <c r="T2019" s="10">
        <v>0.39584719719457756</v>
      </c>
      <c r="U2019" s="7"/>
      <c r="V2019" s="10"/>
      <c r="W2019" s="11"/>
      <c r="X2019" s="10"/>
    </row>
    <row r="2020" spans="1:24" ht="15.6">
      <c r="A2020" s="4">
        <v>2247</v>
      </c>
      <c r="B2020" s="5">
        <v>46295</v>
      </c>
      <c r="C2020" s="1">
        <f t="shared" si="62"/>
        <v>2026</v>
      </c>
      <c r="D2020" s="1" t="str">
        <f>"Q" &amp;ROUNDUP(MONTH(SalesDataTable[[#This Row],[Order Date]])/3,0)</f>
        <v>Q3</v>
      </c>
      <c r="E2020" s="1">
        <f t="shared" si="63"/>
        <v>9</v>
      </c>
      <c r="F2020" s="1" t="str">
        <f>TEXT(SalesDataTable[[#This Row],[Order Date]],"MMM")</f>
        <v>Sep</v>
      </c>
      <c r="G2020" s="6" t="s">
        <v>23</v>
      </c>
      <c r="H2020" s="6" t="s">
        <v>44</v>
      </c>
      <c r="I2020" s="6" t="s">
        <v>36</v>
      </c>
      <c r="J2020" s="6" t="s">
        <v>33</v>
      </c>
      <c r="K2020" s="6" t="s">
        <v>31</v>
      </c>
      <c r="L2020" s="6" t="s">
        <v>65</v>
      </c>
      <c r="M2020" s="11">
        <v>1</v>
      </c>
      <c r="N2020" s="8">
        <v>163.13999999999999</v>
      </c>
      <c r="O2020" s="9">
        <v>0</v>
      </c>
      <c r="P2020" s="8">
        <v>87.53</v>
      </c>
      <c r="Q2020" s="8">
        <v>163.13999999999999</v>
      </c>
      <c r="R2020" s="8">
        <v>87.53</v>
      </c>
      <c r="S2020" s="8">
        <v>75.609999999999985</v>
      </c>
      <c r="T2020" s="10">
        <v>0.4634669608924849</v>
      </c>
      <c r="U2020" s="7"/>
      <c r="V2020" s="10"/>
      <c r="W2020" s="11"/>
      <c r="X2020" s="10"/>
    </row>
    <row r="2021" spans="1:24" ht="15.6">
      <c r="A2021" s="4">
        <v>3119</v>
      </c>
      <c r="B2021" s="5">
        <v>46295</v>
      </c>
      <c r="C2021" s="1">
        <f t="shared" si="62"/>
        <v>2026</v>
      </c>
      <c r="D2021" s="1" t="str">
        <f>"Q" &amp;ROUNDUP(MONTH(SalesDataTable[[#This Row],[Order Date]])/3,0)</f>
        <v>Q3</v>
      </c>
      <c r="E2021" s="1">
        <f t="shared" si="63"/>
        <v>9</v>
      </c>
      <c r="F2021" s="1" t="str">
        <f>TEXT(SalesDataTable[[#This Row],[Order Date]],"MMM")</f>
        <v>Sep</v>
      </c>
      <c r="G2021" s="6" t="s">
        <v>37</v>
      </c>
      <c r="H2021" s="6" t="s">
        <v>38</v>
      </c>
      <c r="I2021" s="6" t="s">
        <v>36</v>
      </c>
      <c r="J2021" s="6" t="s">
        <v>20</v>
      </c>
      <c r="K2021" s="6" t="s">
        <v>26</v>
      </c>
      <c r="L2021" s="6" t="s">
        <v>63</v>
      </c>
      <c r="M2021" s="11">
        <v>1</v>
      </c>
      <c r="N2021" s="8">
        <v>70.91</v>
      </c>
      <c r="O2021" s="9">
        <v>0</v>
      </c>
      <c r="P2021" s="8">
        <v>31.73</v>
      </c>
      <c r="Q2021" s="8">
        <v>70.91</v>
      </c>
      <c r="R2021" s="8">
        <v>31.73</v>
      </c>
      <c r="S2021" s="8">
        <v>39.179999999999993</v>
      </c>
      <c r="T2021" s="10">
        <v>0.55253137780284856</v>
      </c>
      <c r="U2021" s="7"/>
      <c r="V2021" s="10"/>
      <c r="W2021" s="11"/>
      <c r="X2021" s="10"/>
    </row>
    <row r="2022" spans="1:24" ht="15.6">
      <c r="A2022" s="4">
        <v>3267</v>
      </c>
      <c r="B2022" s="5">
        <v>46295</v>
      </c>
      <c r="C2022" s="1">
        <f t="shared" si="62"/>
        <v>2026</v>
      </c>
      <c r="D2022" s="1" t="str">
        <f>"Q" &amp;ROUNDUP(MONTH(SalesDataTable[[#This Row],[Order Date]])/3,0)</f>
        <v>Q3</v>
      </c>
      <c r="E2022" s="1">
        <f t="shared" si="63"/>
        <v>9</v>
      </c>
      <c r="F2022" s="1" t="str">
        <f>TEXT(SalesDataTable[[#This Row],[Order Date]],"MMM")</f>
        <v>Sep</v>
      </c>
      <c r="G2022" s="6" t="s">
        <v>37</v>
      </c>
      <c r="H2022" s="6" t="s">
        <v>64</v>
      </c>
      <c r="I2022" s="6" t="s">
        <v>45</v>
      </c>
      <c r="J2022" s="6" t="s">
        <v>20</v>
      </c>
      <c r="K2022" s="6" t="s">
        <v>21</v>
      </c>
      <c r="L2022" s="6" t="s">
        <v>22</v>
      </c>
      <c r="M2022" s="11">
        <v>2</v>
      </c>
      <c r="N2022" s="8">
        <v>81.99</v>
      </c>
      <c r="O2022" s="9">
        <v>0</v>
      </c>
      <c r="P2022" s="8">
        <v>43.95</v>
      </c>
      <c r="Q2022" s="8">
        <v>163.98</v>
      </c>
      <c r="R2022" s="8">
        <v>87.9</v>
      </c>
      <c r="S2022" s="8">
        <v>76.079999999999984</v>
      </c>
      <c r="T2022" s="10">
        <v>0.46395901939260881</v>
      </c>
      <c r="U2022" s="7"/>
      <c r="V2022" s="10"/>
      <c r="W2022" s="11"/>
      <c r="X2022" s="10"/>
    </row>
    <row r="2023" spans="1:24" ht="15.6">
      <c r="A2023" s="4">
        <v>3382</v>
      </c>
      <c r="B2023" s="5">
        <v>46295</v>
      </c>
      <c r="C2023" s="1">
        <f t="shared" si="62"/>
        <v>2026</v>
      </c>
      <c r="D2023" s="1" t="str">
        <f>"Q" &amp;ROUNDUP(MONTH(SalesDataTable[[#This Row],[Order Date]])/3,0)</f>
        <v>Q3</v>
      </c>
      <c r="E2023" s="1">
        <f t="shared" si="63"/>
        <v>9</v>
      </c>
      <c r="F2023" s="1" t="str">
        <f>TEXT(SalesDataTable[[#This Row],[Order Date]],"MMM")</f>
        <v>Sep</v>
      </c>
      <c r="G2023" s="6" t="s">
        <v>37</v>
      </c>
      <c r="H2023" s="6" t="s">
        <v>38</v>
      </c>
      <c r="I2023" s="6" t="s">
        <v>45</v>
      </c>
      <c r="J2023" s="6" t="s">
        <v>30</v>
      </c>
      <c r="K2023" s="6" t="s">
        <v>21</v>
      </c>
      <c r="L2023" s="6" t="s">
        <v>22</v>
      </c>
      <c r="M2023" s="11">
        <v>2</v>
      </c>
      <c r="N2023" s="8">
        <v>81.13</v>
      </c>
      <c r="O2023" s="9">
        <v>0</v>
      </c>
      <c r="P2023" s="8">
        <v>43.7</v>
      </c>
      <c r="Q2023" s="8">
        <v>162.26</v>
      </c>
      <c r="R2023" s="8">
        <v>87.4</v>
      </c>
      <c r="S2023" s="8">
        <v>74.859999999999985</v>
      </c>
      <c r="T2023" s="10">
        <v>0.46135831381733017</v>
      </c>
      <c r="U2023" s="7"/>
      <c r="V2023" s="10"/>
      <c r="W2023" s="11"/>
      <c r="X2023" s="10"/>
    </row>
    <row r="2024" spans="1:24" ht="15.6">
      <c r="A2024" s="4">
        <v>3814</v>
      </c>
      <c r="B2024" s="5">
        <v>46295</v>
      </c>
      <c r="C2024" s="1">
        <f t="shared" si="62"/>
        <v>2026</v>
      </c>
      <c r="D2024" s="1" t="str">
        <f>"Q" &amp;ROUNDUP(MONTH(SalesDataTable[[#This Row],[Order Date]])/3,0)</f>
        <v>Q3</v>
      </c>
      <c r="E2024" s="1">
        <f t="shared" si="63"/>
        <v>9</v>
      </c>
      <c r="F2024" s="1" t="str">
        <f>TEXT(SalesDataTable[[#This Row],[Order Date]],"MMM")</f>
        <v>Sep</v>
      </c>
      <c r="G2024" s="6" t="s">
        <v>23</v>
      </c>
      <c r="H2024" s="6" t="s">
        <v>60</v>
      </c>
      <c r="I2024" s="6" t="s">
        <v>25</v>
      </c>
      <c r="J2024" s="6" t="s">
        <v>20</v>
      </c>
      <c r="K2024" s="6" t="s">
        <v>26</v>
      </c>
      <c r="L2024" s="6" t="s">
        <v>34</v>
      </c>
      <c r="M2024" s="11">
        <v>5</v>
      </c>
      <c r="N2024" s="8">
        <v>141.08000000000001</v>
      </c>
      <c r="O2024" s="9">
        <v>0.05</v>
      </c>
      <c r="P2024" s="8">
        <v>78.23</v>
      </c>
      <c r="Q2024" s="8">
        <v>670.13000000000011</v>
      </c>
      <c r="R2024" s="8">
        <v>391.15000000000003</v>
      </c>
      <c r="S2024" s="8">
        <v>278.98000000000008</v>
      </c>
      <c r="T2024" s="10">
        <v>0.4163072836613792</v>
      </c>
      <c r="U2024" s="7"/>
      <c r="V2024" s="10"/>
      <c r="W2024" s="11"/>
      <c r="X2024" s="10"/>
    </row>
    <row r="2025" spans="1:24" ht="15.6">
      <c r="A2025" s="4">
        <v>3818</v>
      </c>
      <c r="B2025" s="5">
        <v>46295</v>
      </c>
      <c r="C2025" s="1">
        <f t="shared" si="62"/>
        <v>2026</v>
      </c>
      <c r="D2025" s="1" t="str">
        <f>"Q" &amp;ROUNDUP(MONTH(SalesDataTable[[#This Row],[Order Date]])/3,0)</f>
        <v>Q3</v>
      </c>
      <c r="E2025" s="1">
        <f t="shared" si="63"/>
        <v>9</v>
      </c>
      <c r="F2025" s="1" t="str">
        <f>TEXT(SalesDataTable[[#This Row],[Order Date]],"MMM")</f>
        <v>Sep</v>
      </c>
      <c r="G2025" s="6" t="s">
        <v>17</v>
      </c>
      <c r="H2025" s="6" t="s">
        <v>67</v>
      </c>
      <c r="I2025" s="6" t="s">
        <v>19</v>
      </c>
      <c r="J2025" s="6" t="s">
        <v>20</v>
      </c>
      <c r="K2025" s="6" t="s">
        <v>31</v>
      </c>
      <c r="L2025" s="6" t="s">
        <v>32</v>
      </c>
      <c r="M2025" s="11">
        <v>5</v>
      </c>
      <c r="N2025" s="8">
        <v>36.18</v>
      </c>
      <c r="O2025" s="9">
        <v>0</v>
      </c>
      <c r="P2025" s="8">
        <v>13.66</v>
      </c>
      <c r="Q2025" s="8">
        <v>180.9</v>
      </c>
      <c r="R2025" s="8">
        <v>68.3</v>
      </c>
      <c r="S2025" s="8">
        <v>112.60000000000001</v>
      </c>
      <c r="T2025" s="10">
        <v>0.62244333886124936</v>
      </c>
      <c r="U2025" s="7"/>
      <c r="V2025" s="10"/>
      <c r="W2025" s="11"/>
      <c r="X2025" s="10"/>
    </row>
    <row r="2026" spans="1:24" ht="15.6">
      <c r="A2026" s="4">
        <v>4347</v>
      </c>
      <c r="B2026" s="5">
        <v>46295</v>
      </c>
      <c r="C2026" s="1">
        <f t="shared" si="62"/>
        <v>2026</v>
      </c>
      <c r="D2026" s="1" t="str">
        <f>"Q" &amp;ROUNDUP(MONTH(SalesDataTable[[#This Row],[Order Date]])/3,0)</f>
        <v>Q3</v>
      </c>
      <c r="E2026" s="1">
        <f t="shared" si="63"/>
        <v>9</v>
      </c>
      <c r="F2026" s="1" t="str">
        <f>TEXT(SalesDataTable[[#This Row],[Order Date]],"MMM")</f>
        <v>Sep</v>
      </c>
      <c r="G2026" s="6" t="s">
        <v>37</v>
      </c>
      <c r="H2026" s="6" t="s">
        <v>64</v>
      </c>
      <c r="I2026" s="6" t="s">
        <v>45</v>
      </c>
      <c r="J2026" s="6" t="s">
        <v>30</v>
      </c>
      <c r="K2026" s="6" t="s">
        <v>21</v>
      </c>
      <c r="L2026" s="6" t="s">
        <v>22</v>
      </c>
      <c r="M2026" s="11">
        <v>1</v>
      </c>
      <c r="N2026" s="8">
        <v>81.06</v>
      </c>
      <c r="O2026" s="9">
        <v>0.05</v>
      </c>
      <c r="P2026" s="8">
        <v>43.54</v>
      </c>
      <c r="Q2026" s="8">
        <v>77.007000000000005</v>
      </c>
      <c r="R2026" s="8">
        <v>43.54</v>
      </c>
      <c r="S2026" s="8">
        <v>33.467000000000006</v>
      </c>
      <c r="T2026" s="10">
        <v>0.434596854831379</v>
      </c>
      <c r="U2026" s="7"/>
      <c r="V2026" s="10"/>
      <c r="W2026" s="11"/>
      <c r="X2026" s="10"/>
    </row>
    <row r="2027" spans="1:24" ht="15.6">
      <c r="A2027" s="4">
        <v>4646</v>
      </c>
      <c r="B2027" s="5">
        <v>46295</v>
      </c>
      <c r="C2027" s="1">
        <f t="shared" si="62"/>
        <v>2026</v>
      </c>
      <c r="D2027" s="1" t="str">
        <f>"Q" &amp;ROUNDUP(MONTH(SalesDataTable[[#This Row],[Order Date]])/3,0)</f>
        <v>Q3</v>
      </c>
      <c r="E2027" s="1">
        <f t="shared" si="63"/>
        <v>9</v>
      </c>
      <c r="F2027" s="1" t="str">
        <f>TEXT(SalesDataTable[[#This Row],[Order Date]],"MMM")</f>
        <v>Sep</v>
      </c>
      <c r="G2027" s="6" t="s">
        <v>28</v>
      </c>
      <c r="H2027" s="6" t="s">
        <v>35</v>
      </c>
      <c r="I2027" s="6" t="s">
        <v>19</v>
      </c>
      <c r="J2027" s="6" t="s">
        <v>33</v>
      </c>
      <c r="K2027" s="6" t="s">
        <v>51</v>
      </c>
      <c r="L2027" s="6" t="s">
        <v>62</v>
      </c>
      <c r="M2027" s="11">
        <v>1</v>
      </c>
      <c r="N2027" s="8">
        <v>49.51</v>
      </c>
      <c r="O2027" s="9">
        <v>0.15</v>
      </c>
      <c r="P2027" s="8">
        <v>21.4</v>
      </c>
      <c r="Q2027" s="8">
        <v>42.083499999999994</v>
      </c>
      <c r="R2027" s="8">
        <v>21.4</v>
      </c>
      <c r="S2027" s="8">
        <v>20.683499999999995</v>
      </c>
      <c r="T2027" s="10">
        <v>0.49148716242707946</v>
      </c>
      <c r="U2027" s="7"/>
      <c r="V2027" s="10"/>
      <c r="W2027" s="11"/>
      <c r="X2027" s="10"/>
    </row>
    <row r="2028" spans="1:24" ht="15.6">
      <c r="A2028" s="4">
        <v>5102</v>
      </c>
      <c r="B2028" s="5">
        <v>46295</v>
      </c>
      <c r="C2028" s="1">
        <f t="shared" si="62"/>
        <v>2026</v>
      </c>
      <c r="D2028" s="1" t="str">
        <f>"Q" &amp;ROUNDUP(MONTH(SalesDataTable[[#This Row],[Order Date]])/3,0)</f>
        <v>Q3</v>
      </c>
      <c r="E2028" s="1">
        <f t="shared" si="63"/>
        <v>9</v>
      </c>
      <c r="F2028" s="1" t="str">
        <f>TEXT(SalesDataTable[[#This Row],[Order Date]],"MMM")</f>
        <v>Sep</v>
      </c>
      <c r="G2028" s="6" t="s">
        <v>23</v>
      </c>
      <c r="H2028" s="6" t="s">
        <v>66</v>
      </c>
      <c r="I2028" s="6" t="s">
        <v>19</v>
      </c>
      <c r="J2028" s="6" t="s">
        <v>30</v>
      </c>
      <c r="K2028" s="6" t="s">
        <v>40</v>
      </c>
      <c r="L2028" s="6" t="s">
        <v>46</v>
      </c>
      <c r="M2028" s="11">
        <v>1</v>
      </c>
      <c r="N2028" s="8">
        <v>196.74</v>
      </c>
      <c r="O2028" s="9">
        <v>0.15</v>
      </c>
      <c r="P2028" s="8">
        <v>102.01</v>
      </c>
      <c r="Q2028" s="8">
        <v>167.22900000000001</v>
      </c>
      <c r="R2028" s="8">
        <v>102.01</v>
      </c>
      <c r="S2028" s="8">
        <v>65.219000000000008</v>
      </c>
      <c r="T2028" s="10">
        <v>0.38999814625453721</v>
      </c>
      <c r="U2028" s="7"/>
      <c r="V2028" s="10"/>
      <c r="W2028" s="11"/>
      <c r="X2028" s="10"/>
    </row>
    <row r="2029" spans="1:24" ht="15.6">
      <c r="A2029" s="4">
        <v>5152</v>
      </c>
      <c r="B2029" s="5">
        <v>46295</v>
      </c>
      <c r="C2029" s="1">
        <f t="shared" si="62"/>
        <v>2026</v>
      </c>
      <c r="D2029" s="1" t="str">
        <f>"Q" &amp;ROUNDUP(MONTH(SalesDataTable[[#This Row],[Order Date]])/3,0)</f>
        <v>Q3</v>
      </c>
      <c r="E2029" s="1">
        <f t="shared" si="63"/>
        <v>9</v>
      </c>
      <c r="F2029" s="1" t="str">
        <f>TEXT(SalesDataTable[[#This Row],[Order Date]],"MMM")</f>
        <v>Sep</v>
      </c>
      <c r="G2029" s="6" t="s">
        <v>37</v>
      </c>
      <c r="H2029" s="6" t="s">
        <v>64</v>
      </c>
      <c r="I2029" s="6" t="s">
        <v>19</v>
      </c>
      <c r="J2029" s="6" t="s">
        <v>30</v>
      </c>
      <c r="K2029" s="6" t="s">
        <v>26</v>
      </c>
      <c r="L2029" s="6" t="s">
        <v>27</v>
      </c>
      <c r="M2029" s="11">
        <v>2</v>
      </c>
      <c r="N2029" s="8">
        <v>91.78</v>
      </c>
      <c r="O2029" s="9">
        <v>0.1</v>
      </c>
      <c r="P2029" s="8">
        <v>45.51</v>
      </c>
      <c r="Q2029" s="8">
        <v>165.20400000000001</v>
      </c>
      <c r="R2029" s="8">
        <v>91.02</v>
      </c>
      <c r="S2029" s="8">
        <v>74.184000000000012</v>
      </c>
      <c r="T2029" s="10">
        <v>0.44904481731677204</v>
      </c>
      <c r="U2029" s="7"/>
      <c r="V2029" s="10"/>
      <c r="W2029" s="11"/>
      <c r="X2029" s="10"/>
    </row>
    <row r="2030" spans="1:24" ht="15.6">
      <c r="A2030" s="4">
        <v>151</v>
      </c>
      <c r="B2030" s="5">
        <v>46296</v>
      </c>
      <c r="C2030" s="1">
        <f t="shared" si="62"/>
        <v>2026</v>
      </c>
      <c r="D2030" s="1" t="str">
        <f>"Q" &amp;ROUNDUP(MONTH(SalesDataTable[[#This Row],[Order Date]])/3,0)</f>
        <v>Q4</v>
      </c>
      <c r="E2030" s="1">
        <f t="shared" si="63"/>
        <v>10</v>
      </c>
      <c r="F2030" s="1" t="str">
        <f>TEXT(SalesDataTable[[#This Row],[Order Date]],"MMM")</f>
        <v>Oct</v>
      </c>
      <c r="G2030" s="6" t="s">
        <v>28</v>
      </c>
      <c r="H2030" s="6" t="s">
        <v>56</v>
      </c>
      <c r="I2030" s="6" t="s">
        <v>19</v>
      </c>
      <c r="J2030" s="6" t="s">
        <v>30</v>
      </c>
      <c r="K2030" s="6" t="s">
        <v>26</v>
      </c>
      <c r="L2030" s="6" t="s">
        <v>34</v>
      </c>
      <c r="M2030" s="11">
        <v>5</v>
      </c>
      <c r="N2030" s="8">
        <v>146.69</v>
      </c>
      <c r="O2030" s="9">
        <v>0</v>
      </c>
      <c r="P2030" s="8">
        <v>79</v>
      </c>
      <c r="Q2030" s="8">
        <v>733.45</v>
      </c>
      <c r="R2030" s="8">
        <v>395</v>
      </c>
      <c r="S2030" s="8">
        <v>338.45000000000005</v>
      </c>
      <c r="T2030" s="10">
        <v>0.46144931488172342</v>
      </c>
      <c r="U2030" s="7"/>
      <c r="V2030" s="10"/>
      <c r="W2030" s="11"/>
      <c r="X2030" s="10"/>
    </row>
    <row r="2031" spans="1:24" ht="15.6">
      <c r="A2031" s="4">
        <v>1292</v>
      </c>
      <c r="B2031" s="5">
        <v>46296</v>
      </c>
      <c r="C2031" s="1">
        <f t="shared" si="62"/>
        <v>2026</v>
      </c>
      <c r="D2031" s="1" t="str">
        <f>"Q" &amp;ROUNDUP(MONTH(SalesDataTable[[#This Row],[Order Date]])/3,0)</f>
        <v>Q4</v>
      </c>
      <c r="E2031" s="1">
        <f t="shared" si="63"/>
        <v>10</v>
      </c>
      <c r="F2031" s="1" t="str">
        <f>TEXT(SalesDataTable[[#This Row],[Order Date]],"MMM")</f>
        <v>Oct</v>
      </c>
      <c r="G2031" s="6" t="s">
        <v>17</v>
      </c>
      <c r="H2031" s="6" t="s">
        <v>53</v>
      </c>
      <c r="I2031" s="6" t="s">
        <v>36</v>
      </c>
      <c r="J2031" s="6" t="s">
        <v>30</v>
      </c>
      <c r="K2031" s="6" t="s">
        <v>40</v>
      </c>
      <c r="L2031" s="6" t="s">
        <v>57</v>
      </c>
      <c r="M2031" s="11">
        <v>1</v>
      </c>
      <c r="N2031" s="8">
        <v>79.81</v>
      </c>
      <c r="O2031" s="9">
        <v>0</v>
      </c>
      <c r="P2031" s="8">
        <v>39.08</v>
      </c>
      <c r="Q2031" s="8">
        <v>79.81</v>
      </c>
      <c r="R2031" s="8">
        <v>39.08</v>
      </c>
      <c r="S2031" s="8">
        <v>40.730000000000004</v>
      </c>
      <c r="T2031" s="10">
        <v>0.5103370504949255</v>
      </c>
      <c r="U2031" s="7"/>
      <c r="V2031" s="10"/>
      <c r="W2031" s="11"/>
      <c r="X2031" s="10"/>
    </row>
    <row r="2032" spans="1:24" ht="15.6">
      <c r="A2032" s="4">
        <v>1862</v>
      </c>
      <c r="B2032" s="5">
        <v>46296</v>
      </c>
      <c r="C2032" s="1">
        <f t="shared" si="62"/>
        <v>2026</v>
      </c>
      <c r="D2032" s="1" t="str">
        <f>"Q" &amp;ROUNDUP(MONTH(SalesDataTable[[#This Row],[Order Date]])/3,0)</f>
        <v>Q4</v>
      </c>
      <c r="E2032" s="1">
        <f t="shared" si="63"/>
        <v>10</v>
      </c>
      <c r="F2032" s="1" t="str">
        <f>TEXT(SalesDataTable[[#This Row],[Order Date]],"MMM")</f>
        <v>Oct</v>
      </c>
      <c r="G2032" s="6" t="s">
        <v>37</v>
      </c>
      <c r="H2032" s="6" t="s">
        <v>50</v>
      </c>
      <c r="I2032" s="6" t="s">
        <v>19</v>
      </c>
      <c r="J2032" s="6" t="s">
        <v>30</v>
      </c>
      <c r="K2032" s="6" t="s">
        <v>40</v>
      </c>
      <c r="L2032" s="6" t="s">
        <v>68</v>
      </c>
      <c r="M2032" s="11">
        <v>5</v>
      </c>
      <c r="N2032" s="8">
        <v>121.63</v>
      </c>
      <c r="O2032" s="9">
        <v>0.05</v>
      </c>
      <c r="P2032" s="8">
        <v>61.7</v>
      </c>
      <c r="Q2032" s="8">
        <v>577.74249999999995</v>
      </c>
      <c r="R2032" s="8">
        <v>308.5</v>
      </c>
      <c r="S2032" s="8">
        <v>269.24249999999995</v>
      </c>
      <c r="T2032" s="10">
        <v>0.46602508903187834</v>
      </c>
      <c r="U2032" s="7"/>
      <c r="V2032" s="10"/>
      <c r="W2032" s="11"/>
      <c r="X2032" s="10"/>
    </row>
    <row r="2033" spans="1:24" ht="15.6">
      <c r="A2033" s="4">
        <v>2569</v>
      </c>
      <c r="B2033" s="5">
        <v>46296</v>
      </c>
      <c r="C2033" s="1">
        <f t="shared" si="62"/>
        <v>2026</v>
      </c>
      <c r="D2033" s="1" t="str">
        <f>"Q" &amp;ROUNDUP(MONTH(SalesDataTable[[#This Row],[Order Date]])/3,0)</f>
        <v>Q4</v>
      </c>
      <c r="E2033" s="1">
        <f t="shared" si="63"/>
        <v>10</v>
      </c>
      <c r="F2033" s="1" t="str">
        <f>TEXT(SalesDataTable[[#This Row],[Order Date]],"MMM")</f>
        <v>Oct</v>
      </c>
      <c r="G2033" s="6" t="s">
        <v>37</v>
      </c>
      <c r="H2033" s="6" t="s">
        <v>64</v>
      </c>
      <c r="I2033" s="6" t="s">
        <v>25</v>
      </c>
      <c r="J2033" s="6" t="s">
        <v>33</v>
      </c>
      <c r="K2033" s="6" t="s">
        <v>21</v>
      </c>
      <c r="L2033" s="6" t="s">
        <v>39</v>
      </c>
      <c r="M2033" s="11">
        <v>10</v>
      </c>
      <c r="N2033" s="8">
        <v>50.42</v>
      </c>
      <c r="O2033" s="9">
        <v>0.05</v>
      </c>
      <c r="P2033" s="8">
        <v>22.5</v>
      </c>
      <c r="Q2033" s="8">
        <v>478.99</v>
      </c>
      <c r="R2033" s="8">
        <v>225</v>
      </c>
      <c r="S2033" s="8">
        <v>253.99</v>
      </c>
      <c r="T2033" s="10">
        <v>0.53026159210004387</v>
      </c>
      <c r="U2033" s="7"/>
      <c r="V2033" s="10"/>
      <c r="W2033" s="11"/>
      <c r="X2033" s="10"/>
    </row>
    <row r="2034" spans="1:24" ht="15.6">
      <c r="A2034" s="4">
        <v>3333</v>
      </c>
      <c r="B2034" s="5">
        <v>46296</v>
      </c>
      <c r="C2034" s="1">
        <f t="shared" si="62"/>
        <v>2026</v>
      </c>
      <c r="D2034" s="1" t="str">
        <f>"Q" &amp;ROUNDUP(MONTH(SalesDataTable[[#This Row],[Order Date]])/3,0)</f>
        <v>Q4</v>
      </c>
      <c r="E2034" s="1">
        <f t="shared" si="63"/>
        <v>10</v>
      </c>
      <c r="F2034" s="1" t="str">
        <f>TEXT(SalesDataTable[[#This Row],[Order Date]],"MMM")</f>
        <v>Oct</v>
      </c>
      <c r="G2034" s="6" t="s">
        <v>28</v>
      </c>
      <c r="H2034" s="6" t="s">
        <v>42</v>
      </c>
      <c r="I2034" s="6" t="s">
        <v>19</v>
      </c>
      <c r="J2034" s="6" t="s">
        <v>30</v>
      </c>
      <c r="K2034" s="6" t="s">
        <v>40</v>
      </c>
      <c r="L2034" s="6" t="s">
        <v>57</v>
      </c>
      <c r="M2034" s="11">
        <v>3</v>
      </c>
      <c r="N2034" s="8">
        <v>80.67</v>
      </c>
      <c r="O2034" s="9">
        <v>0</v>
      </c>
      <c r="P2034" s="8">
        <v>39.94</v>
      </c>
      <c r="Q2034" s="8">
        <v>242.01</v>
      </c>
      <c r="R2034" s="8">
        <v>119.82</v>
      </c>
      <c r="S2034" s="8">
        <v>122.19</v>
      </c>
      <c r="T2034" s="10">
        <v>0.50489649188050079</v>
      </c>
      <c r="U2034" s="7"/>
      <c r="V2034" s="10"/>
      <c r="W2034" s="11"/>
      <c r="X2034" s="10"/>
    </row>
    <row r="2035" spans="1:24" ht="15.6">
      <c r="A2035" s="4">
        <v>3830</v>
      </c>
      <c r="B2035" s="5">
        <v>46296</v>
      </c>
      <c r="C2035" s="1">
        <f t="shared" si="62"/>
        <v>2026</v>
      </c>
      <c r="D2035" s="1" t="str">
        <f>"Q" &amp;ROUNDUP(MONTH(SalesDataTable[[#This Row],[Order Date]])/3,0)</f>
        <v>Q4</v>
      </c>
      <c r="E2035" s="1">
        <f t="shared" si="63"/>
        <v>10</v>
      </c>
      <c r="F2035" s="1" t="str">
        <f>TEXT(SalesDataTable[[#This Row],[Order Date]],"MMM")</f>
        <v>Oct</v>
      </c>
      <c r="G2035" s="6" t="s">
        <v>37</v>
      </c>
      <c r="H2035" s="6" t="s">
        <v>64</v>
      </c>
      <c r="I2035" s="6" t="s">
        <v>19</v>
      </c>
      <c r="J2035" s="6" t="s">
        <v>33</v>
      </c>
      <c r="K2035" s="6" t="s">
        <v>26</v>
      </c>
      <c r="L2035" s="6" t="s">
        <v>54</v>
      </c>
      <c r="M2035" s="11">
        <v>2</v>
      </c>
      <c r="N2035" s="8">
        <v>152.12</v>
      </c>
      <c r="O2035" s="9">
        <v>0</v>
      </c>
      <c r="P2035" s="8">
        <v>79.53</v>
      </c>
      <c r="Q2035" s="8">
        <v>304.24</v>
      </c>
      <c r="R2035" s="8">
        <v>159.06</v>
      </c>
      <c r="S2035" s="8">
        <v>145.18</v>
      </c>
      <c r="T2035" s="10">
        <v>0.47718906126742044</v>
      </c>
      <c r="U2035" s="7"/>
      <c r="V2035" s="10"/>
      <c r="W2035" s="11"/>
      <c r="X2035" s="10"/>
    </row>
    <row r="2036" spans="1:24" ht="15.6">
      <c r="A2036" s="4">
        <v>4868</v>
      </c>
      <c r="B2036" s="5">
        <v>46296</v>
      </c>
      <c r="C2036" s="1">
        <f t="shared" si="62"/>
        <v>2026</v>
      </c>
      <c r="D2036" s="1" t="str">
        <f>"Q" &amp;ROUNDUP(MONTH(SalesDataTable[[#This Row],[Order Date]])/3,0)</f>
        <v>Q4</v>
      </c>
      <c r="E2036" s="1">
        <f t="shared" si="63"/>
        <v>10</v>
      </c>
      <c r="F2036" s="1" t="str">
        <f>TEXT(SalesDataTable[[#This Row],[Order Date]],"MMM")</f>
        <v>Oct</v>
      </c>
      <c r="G2036" s="6" t="s">
        <v>28</v>
      </c>
      <c r="H2036" s="6" t="s">
        <v>42</v>
      </c>
      <c r="I2036" s="6" t="s">
        <v>25</v>
      </c>
      <c r="J2036" s="6" t="s">
        <v>30</v>
      </c>
      <c r="K2036" s="6" t="s">
        <v>40</v>
      </c>
      <c r="L2036" s="6" t="s">
        <v>57</v>
      </c>
      <c r="M2036" s="11">
        <v>4</v>
      </c>
      <c r="N2036" s="8">
        <v>82.54</v>
      </c>
      <c r="O2036" s="9">
        <v>0.15</v>
      </c>
      <c r="P2036" s="8">
        <v>39.74</v>
      </c>
      <c r="Q2036" s="8">
        <v>280.63600000000002</v>
      </c>
      <c r="R2036" s="8">
        <v>158.96</v>
      </c>
      <c r="S2036" s="8">
        <v>121.67600000000002</v>
      </c>
      <c r="T2036" s="10">
        <v>0.43357231431462823</v>
      </c>
      <c r="U2036" s="7"/>
      <c r="V2036" s="10"/>
      <c r="W2036" s="11"/>
      <c r="X2036" s="10"/>
    </row>
    <row r="2037" spans="1:24" ht="15.6">
      <c r="A2037" s="4">
        <v>2250</v>
      </c>
      <c r="B2037" s="5">
        <v>46297</v>
      </c>
      <c r="C2037" s="1">
        <f t="shared" si="62"/>
        <v>2026</v>
      </c>
      <c r="D2037" s="1" t="str">
        <f>"Q" &amp;ROUNDUP(MONTH(SalesDataTable[[#This Row],[Order Date]])/3,0)</f>
        <v>Q4</v>
      </c>
      <c r="E2037" s="1">
        <f t="shared" si="63"/>
        <v>10</v>
      </c>
      <c r="F2037" s="1" t="str">
        <f>TEXT(SalesDataTable[[#This Row],[Order Date]],"MMM")</f>
        <v>Oct</v>
      </c>
      <c r="G2037" s="6" t="s">
        <v>37</v>
      </c>
      <c r="H2037" s="6" t="s">
        <v>64</v>
      </c>
      <c r="I2037" s="6" t="s">
        <v>36</v>
      </c>
      <c r="J2037" s="6" t="s">
        <v>20</v>
      </c>
      <c r="K2037" s="6" t="s">
        <v>21</v>
      </c>
      <c r="L2037" s="6" t="s">
        <v>39</v>
      </c>
      <c r="M2037" s="11">
        <v>2</v>
      </c>
      <c r="N2037" s="8">
        <v>50.43</v>
      </c>
      <c r="O2037" s="9">
        <v>0</v>
      </c>
      <c r="P2037" s="8">
        <v>23.04</v>
      </c>
      <c r="Q2037" s="8">
        <v>100.86</v>
      </c>
      <c r="R2037" s="8">
        <v>46.08</v>
      </c>
      <c r="S2037" s="8">
        <v>54.78</v>
      </c>
      <c r="T2037" s="10">
        <v>0.54312908982748365</v>
      </c>
      <c r="U2037" s="7"/>
      <c r="V2037" s="10"/>
      <c r="W2037" s="11"/>
      <c r="X2037" s="10"/>
    </row>
    <row r="2038" spans="1:24" ht="15.6">
      <c r="A2038" s="4">
        <v>2516</v>
      </c>
      <c r="B2038" s="5">
        <v>46297</v>
      </c>
      <c r="C2038" s="1">
        <f t="shared" si="62"/>
        <v>2026</v>
      </c>
      <c r="D2038" s="1" t="str">
        <f>"Q" &amp;ROUNDUP(MONTH(SalesDataTable[[#This Row],[Order Date]])/3,0)</f>
        <v>Q4</v>
      </c>
      <c r="E2038" s="1">
        <f t="shared" si="63"/>
        <v>10</v>
      </c>
      <c r="F2038" s="1" t="str">
        <f>TEXT(SalesDataTable[[#This Row],[Order Date]],"MMM")</f>
        <v>Oct</v>
      </c>
      <c r="G2038" s="6" t="s">
        <v>28</v>
      </c>
      <c r="H2038" s="6" t="s">
        <v>56</v>
      </c>
      <c r="I2038" s="6" t="s">
        <v>19</v>
      </c>
      <c r="J2038" s="6" t="s">
        <v>30</v>
      </c>
      <c r="K2038" s="6" t="s">
        <v>40</v>
      </c>
      <c r="L2038" s="6" t="s">
        <v>46</v>
      </c>
      <c r="M2038" s="11">
        <v>2</v>
      </c>
      <c r="N2038" s="8">
        <v>198.57</v>
      </c>
      <c r="O2038" s="9">
        <v>0.15</v>
      </c>
      <c r="P2038" s="8">
        <v>101.08</v>
      </c>
      <c r="Q2038" s="8">
        <v>337.56899999999996</v>
      </c>
      <c r="R2038" s="8">
        <v>202.16</v>
      </c>
      <c r="S2038" s="8">
        <v>135.40899999999996</v>
      </c>
      <c r="T2038" s="10">
        <v>0.4011298430839324</v>
      </c>
      <c r="U2038" s="7"/>
      <c r="V2038" s="10"/>
      <c r="W2038" s="11"/>
      <c r="X2038" s="10"/>
    </row>
    <row r="2039" spans="1:24" ht="15.6">
      <c r="A2039" s="4">
        <v>809</v>
      </c>
      <c r="B2039" s="5">
        <v>46298</v>
      </c>
      <c r="C2039" s="1">
        <f t="shared" si="62"/>
        <v>2026</v>
      </c>
      <c r="D2039" s="1" t="str">
        <f>"Q" &amp;ROUNDUP(MONTH(SalesDataTable[[#This Row],[Order Date]])/3,0)</f>
        <v>Q4</v>
      </c>
      <c r="E2039" s="1">
        <f t="shared" si="63"/>
        <v>10</v>
      </c>
      <c r="F2039" s="1" t="str">
        <f>TEXT(SalesDataTable[[#This Row],[Order Date]],"MMM")</f>
        <v>Oct</v>
      </c>
      <c r="G2039" s="6" t="s">
        <v>37</v>
      </c>
      <c r="H2039" s="6" t="s">
        <v>50</v>
      </c>
      <c r="I2039" s="6" t="s">
        <v>19</v>
      </c>
      <c r="J2039" s="6" t="s">
        <v>30</v>
      </c>
      <c r="K2039" s="6" t="s">
        <v>51</v>
      </c>
      <c r="L2039" s="6" t="s">
        <v>52</v>
      </c>
      <c r="M2039" s="11">
        <v>2</v>
      </c>
      <c r="N2039" s="8">
        <v>41.06</v>
      </c>
      <c r="O2039" s="9">
        <v>0.05</v>
      </c>
      <c r="P2039" s="8">
        <v>14.54</v>
      </c>
      <c r="Q2039" s="8">
        <v>78.013999999999996</v>
      </c>
      <c r="R2039" s="8">
        <v>29.08</v>
      </c>
      <c r="S2039" s="8">
        <v>48.933999999999997</v>
      </c>
      <c r="T2039" s="10">
        <v>0.62724639167328944</v>
      </c>
      <c r="U2039" s="7"/>
      <c r="V2039" s="10"/>
      <c r="W2039" s="11"/>
      <c r="X2039" s="10"/>
    </row>
    <row r="2040" spans="1:24" ht="15.6">
      <c r="A2040" s="4">
        <v>1852</v>
      </c>
      <c r="B2040" s="5">
        <v>46298</v>
      </c>
      <c r="C2040" s="1">
        <f t="shared" si="62"/>
        <v>2026</v>
      </c>
      <c r="D2040" s="1" t="str">
        <f>"Q" &amp;ROUNDUP(MONTH(SalesDataTable[[#This Row],[Order Date]])/3,0)</f>
        <v>Q4</v>
      </c>
      <c r="E2040" s="1">
        <f t="shared" si="63"/>
        <v>10</v>
      </c>
      <c r="F2040" s="1" t="str">
        <f>TEXT(SalesDataTable[[#This Row],[Order Date]],"MMM")</f>
        <v>Oct</v>
      </c>
      <c r="G2040" s="6" t="s">
        <v>23</v>
      </c>
      <c r="H2040" s="6" t="s">
        <v>60</v>
      </c>
      <c r="I2040" s="6" t="s">
        <v>25</v>
      </c>
      <c r="J2040" s="6" t="s">
        <v>33</v>
      </c>
      <c r="K2040" s="6" t="s">
        <v>31</v>
      </c>
      <c r="L2040" s="6" t="s">
        <v>65</v>
      </c>
      <c r="M2040" s="11">
        <v>4</v>
      </c>
      <c r="N2040" s="8">
        <v>162.19</v>
      </c>
      <c r="O2040" s="9">
        <v>0.15</v>
      </c>
      <c r="P2040" s="8">
        <v>89.81</v>
      </c>
      <c r="Q2040" s="8">
        <v>551.44600000000003</v>
      </c>
      <c r="R2040" s="8">
        <v>359.24</v>
      </c>
      <c r="S2040" s="8">
        <v>192.20600000000002</v>
      </c>
      <c r="T2040" s="10">
        <v>0.34854908730863948</v>
      </c>
      <c r="U2040" s="7"/>
      <c r="V2040" s="10"/>
      <c r="W2040" s="11"/>
      <c r="X2040" s="10"/>
    </row>
    <row r="2041" spans="1:24" ht="15.6">
      <c r="A2041" s="4">
        <v>3627</v>
      </c>
      <c r="B2041" s="5">
        <v>46298</v>
      </c>
      <c r="C2041" s="1">
        <f t="shared" si="62"/>
        <v>2026</v>
      </c>
      <c r="D2041" s="1" t="str">
        <f>"Q" &amp;ROUNDUP(MONTH(SalesDataTable[[#This Row],[Order Date]])/3,0)</f>
        <v>Q4</v>
      </c>
      <c r="E2041" s="1">
        <f t="shared" si="63"/>
        <v>10</v>
      </c>
      <c r="F2041" s="1" t="str">
        <f>TEXT(SalesDataTable[[#This Row],[Order Date]],"MMM")</f>
        <v>Oct</v>
      </c>
      <c r="G2041" s="6" t="s">
        <v>37</v>
      </c>
      <c r="H2041" s="6" t="s">
        <v>38</v>
      </c>
      <c r="I2041" s="6" t="s">
        <v>36</v>
      </c>
      <c r="J2041" s="6" t="s">
        <v>30</v>
      </c>
      <c r="K2041" s="6" t="s">
        <v>40</v>
      </c>
      <c r="L2041" s="6" t="s">
        <v>46</v>
      </c>
      <c r="M2041" s="11">
        <v>2</v>
      </c>
      <c r="N2041" s="8">
        <v>192.99</v>
      </c>
      <c r="O2041" s="9">
        <v>0</v>
      </c>
      <c r="P2041" s="8">
        <v>101.73</v>
      </c>
      <c r="Q2041" s="8">
        <v>385.98</v>
      </c>
      <c r="R2041" s="8">
        <v>203.46</v>
      </c>
      <c r="S2041" s="8">
        <v>182.52</v>
      </c>
      <c r="T2041" s="10">
        <v>0.47287424218871443</v>
      </c>
      <c r="U2041" s="7"/>
      <c r="V2041" s="10"/>
      <c r="W2041" s="11"/>
      <c r="X2041" s="10"/>
    </row>
    <row r="2042" spans="1:24" ht="15.6">
      <c r="A2042" s="4">
        <v>4135</v>
      </c>
      <c r="B2042" s="5">
        <v>46298</v>
      </c>
      <c r="C2042" s="1">
        <f t="shared" si="62"/>
        <v>2026</v>
      </c>
      <c r="D2042" s="1" t="str">
        <f>"Q" &amp;ROUNDUP(MONTH(SalesDataTable[[#This Row],[Order Date]])/3,0)</f>
        <v>Q4</v>
      </c>
      <c r="E2042" s="1">
        <f t="shared" si="63"/>
        <v>10</v>
      </c>
      <c r="F2042" s="1" t="str">
        <f>TEXT(SalesDataTable[[#This Row],[Order Date]],"MMM")</f>
        <v>Oct</v>
      </c>
      <c r="G2042" s="6" t="s">
        <v>17</v>
      </c>
      <c r="H2042" s="6" t="s">
        <v>67</v>
      </c>
      <c r="I2042" s="6" t="s">
        <v>19</v>
      </c>
      <c r="J2042" s="6" t="s">
        <v>30</v>
      </c>
      <c r="K2042" s="6" t="s">
        <v>26</v>
      </c>
      <c r="L2042" s="6" t="s">
        <v>34</v>
      </c>
      <c r="M2042" s="11">
        <v>3</v>
      </c>
      <c r="N2042" s="8">
        <v>142.33000000000001</v>
      </c>
      <c r="O2042" s="9">
        <v>0.1</v>
      </c>
      <c r="P2042" s="8">
        <v>79.19</v>
      </c>
      <c r="Q2042" s="8">
        <v>384.291</v>
      </c>
      <c r="R2042" s="8">
        <v>237.57</v>
      </c>
      <c r="S2042" s="8">
        <v>146.721</v>
      </c>
      <c r="T2042" s="10">
        <v>0.3817966072585619</v>
      </c>
      <c r="U2042" s="7"/>
      <c r="V2042" s="10"/>
      <c r="W2042" s="11"/>
      <c r="X2042" s="10"/>
    </row>
    <row r="2043" spans="1:24" ht="15.6">
      <c r="A2043" s="4">
        <v>4138</v>
      </c>
      <c r="B2043" s="5">
        <v>46298</v>
      </c>
      <c r="C2043" s="1">
        <f t="shared" si="62"/>
        <v>2026</v>
      </c>
      <c r="D2043" s="1" t="str">
        <f>"Q" &amp;ROUNDUP(MONTH(SalesDataTable[[#This Row],[Order Date]])/3,0)</f>
        <v>Q4</v>
      </c>
      <c r="E2043" s="1">
        <f t="shared" si="63"/>
        <v>10</v>
      </c>
      <c r="F2043" s="1" t="str">
        <f>TEXT(SalesDataTable[[#This Row],[Order Date]],"MMM")</f>
        <v>Oct</v>
      </c>
      <c r="G2043" s="6" t="s">
        <v>23</v>
      </c>
      <c r="H2043" s="6" t="s">
        <v>58</v>
      </c>
      <c r="I2043" s="6" t="s">
        <v>36</v>
      </c>
      <c r="J2043" s="6" t="s">
        <v>33</v>
      </c>
      <c r="K2043" s="6" t="s">
        <v>26</v>
      </c>
      <c r="L2043" s="6" t="s">
        <v>34</v>
      </c>
      <c r="M2043" s="11">
        <v>4</v>
      </c>
      <c r="N2043" s="8">
        <v>143.63</v>
      </c>
      <c r="O2043" s="9">
        <v>0</v>
      </c>
      <c r="P2043" s="8">
        <v>80.510000000000005</v>
      </c>
      <c r="Q2043" s="8">
        <v>574.52</v>
      </c>
      <c r="R2043" s="8">
        <v>322.04000000000002</v>
      </c>
      <c r="S2043" s="8">
        <v>252.47999999999996</v>
      </c>
      <c r="T2043" s="10">
        <v>0.43946250783262542</v>
      </c>
      <c r="U2043" s="7"/>
      <c r="V2043" s="10"/>
      <c r="W2043" s="11"/>
      <c r="X2043" s="10"/>
    </row>
    <row r="2044" spans="1:24" ht="15.6">
      <c r="A2044" s="4">
        <v>4286</v>
      </c>
      <c r="B2044" s="5">
        <v>46298</v>
      </c>
      <c r="C2044" s="1">
        <f t="shared" si="62"/>
        <v>2026</v>
      </c>
      <c r="D2044" s="1" t="str">
        <f>"Q" &amp;ROUNDUP(MONTH(SalesDataTable[[#This Row],[Order Date]])/3,0)</f>
        <v>Q4</v>
      </c>
      <c r="E2044" s="1">
        <f t="shared" si="63"/>
        <v>10</v>
      </c>
      <c r="F2044" s="1" t="str">
        <f>TEXT(SalesDataTable[[#This Row],[Order Date]],"MMM")</f>
        <v>Oct</v>
      </c>
      <c r="G2044" s="6" t="s">
        <v>23</v>
      </c>
      <c r="H2044" s="6" t="s">
        <v>44</v>
      </c>
      <c r="I2044" s="6" t="s">
        <v>36</v>
      </c>
      <c r="J2044" s="6" t="s">
        <v>20</v>
      </c>
      <c r="K2044" s="6" t="s">
        <v>40</v>
      </c>
      <c r="L2044" s="6" t="s">
        <v>41</v>
      </c>
      <c r="M2044" s="11">
        <v>4</v>
      </c>
      <c r="N2044" s="8">
        <v>341.95</v>
      </c>
      <c r="O2044" s="9">
        <v>0.05</v>
      </c>
      <c r="P2044" s="8">
        <v>199.9</v>
      </c>
      <c r="Q2044" s="8">
        <v>1299.4099999999999</v>
      </c>
      <c r="R2044" s="8">
        <v>799.6</v>
      </c>
      <c r="S2044" s="8">
        <v>499.80999999999983</v>
      </c>
      <c r="T2044" s="10">
        <v>0.38464379987840625</v>
      </c>
      <c r="U2044" s="7"/>
      <c r="V2044" s="10"/>
      <c r="W2044" s="11"/>
      <c r="X2044" s="10"/>
    </row>
    <row r="2045" spans="1:24" ht="15.6">
      <c r="A2045" s="4">
        <v>4371</v>
      </c>
      <c r="B2045" s="5">
        <v>46298</v>
      </c>
      <c r="C2045" s="1">
        <f t="shared" si="62"/>
        <v>2026</v>
      </c>
      <c r="D2045" s="1" t="str">
        <f>"Q" &amp;ROUNDUP(MONTH(SalesDataTable[[#This Row],[Order Date]])/3,0)</f>
        <v>Q4</v>
      </c>
      <c r="E2045" s="1">
        <f t="shared" si="63"/>
        <v>10</v>
      </c>
      <c r="F2045" s="1" t="str">
        <f>TEXT(SalesDataTable[[#This Row],[Order Date]],"MMM")</f>
        <v>Oct</v>
      </c>
      <c r="G2045" s="6" t="s">
        <v>23</v>
      </c>
      <c r="H2045" s="6" t="s">
        <v>44</v>
      </c>
      <c r="I2045" s="6" t="s">
        <v>19</v>
      </c>
      <c r="J2045" s="6" t="s">
        <v>20</v>
      </c>
      <c r="K2045" s="6" t="s">
        <v>51</v>
      </c>
      <c r="L2045" s="6" t="s">
        <v>55</v>
      </c>
      <c r="M2045" s="11">
        <v>1</v>
      </c>
      <c r="N2045" s="8">
        <v>123.81</v>
      </c>
      <c r="O2045" s="9">
        <v>0</v>
      </c>
      <c r="P2045" s="8">
        <v>68.72</v>
      </c>
      <c r="Q2045" s="8">
        <v>123.81</v>
      </c>
      <c r="R2045" s="8">
        <v>68.72</v>
      </c>
      <c r="S2045" s="8">
        <v>55.09</v>
      </c>
      <c r="T2045" s="10">
        <v>0.44495598093853489</v>
      </c>
      <c r="U2045" s="7"/>
      <c r="V2045" s="10"/>
      <c r="W2045" s="11"/>
      <c r="X2045" s="10"/>
    </row>
    <row r="2046" spans="1:24" ht="15.6">
      <c r="A2046" s="4">
        <v>905</v>
      </c>
      <c r="B2046" s="5">
        <v>46299</v>
      </c>
      <c r="C2046" s="1">
        <f t="shared" si="62"/>
        <v>2026</v>
      </c>
      <c r="D2046" s="1" t="str">
        <f>"Q" &amp;ROUNDUP(MONTH(SalesDataTable[[#This Row],[Order Date]])/3,0)</f>
        <v>Q4</v>
      </c>
      <c r="E2046" s="1">
        <f t="shared" si="63"/>
        <v>10</v>
      </c>
      <c r="F2046" s="1" t="str">
        <f>TEXT(SalesDataTable[[#This Row],[Order Date]],"MMM")</f>
        <v>Oct</v>
      </c>
      <c r="G2046" s="6" t="s">
        <v>28</v>
      </c>
      <c r="H2046" s="6" t="s">
        <v>35</v>
      </c>
      <c r="I2046" s="6" t="s">
        <v>19</v>
      </c>
      <c r="J2046" s="6" t="s">
        <v>30</v>
      </c>
      <c r="K2046" s="6" t="s">
        <v>26</v>
      </c>
      <c r="L2046" s="6" t="s">
        <v>34</v>
      </c>
      <c r="M2046" s="11">
        <v>1</v>
      </c>
      <c r="N2046" s="8">
        <v>146.1</v>
      </c>
      <c r="O2046" s="9">
        <v>0</v>
      </c>
      <c r="P2046" s="8">
        <v>79.739999999999995</v>
      </c>
      <c r="Q2046" s="8">
        <v>146.1</v>
      </c>
      <c r="R2046" s="8">
        <v>79.739999999999995</v>
      </c>
      <c r="S2046" s="8">
        <v>66.36</v>
      </c>
      <c r="T2046" s="10">
        <v>0.45420944558521564</v>
      </c>
      <c r="U2046" s="7"/>
      <c r="V2046" s="10"/>
      <c r="W2046" s="11"/>
      <c r="X2046" s="10"/>
    </row>
    <row r="2047" spans="1:24" ht="15.6">
      <c r="A2047" s="4">
        <v>1415</v>
      </c>
      <c r="B2047" s="5">
        <v>46299</v>
      </c>
      <c r="C2047" s="1">
        <f t="shared" si="62"/>
        <v>2026</v>
      </c>
      <c r="D2047" s="1" t="str">
        <f>"Q" &amp;ROUNDUP(MONTH(SalesDataTable[[#This Row],[Order Date]])/3,0)</f>
        <v>Q4</v>
      </c>
      <c r="E2047" s="1">
        <f t="shared" si="63"/>
        <v>10</v>
      </c>
      <c r="F2047" s="1" t="str">
        <f>TEXT(SalesDataTable[[#This Row],[Order Date]],"MMM")</f>
        <v>Oct</v>
      </c>
      <c r="G2047" s="6" t="s">
        <v>23</v>
      </c>
      <c r="H2047" s="6" t="s">
        <v>58</v>
      </c>
      <c r="I2047" s="6" t="s">
        <v>45</v>
      </c>
      <c r="J2047" s="6" t="s">
        <v>20</v>
      </c>
      <c r="K2047" s="6" t="s">
        <v>31</v>
      </c>
      <c r="L2047" s="6" t="s">
        <v>65</v>
      </c>
      <c r="M2047" s="11">
        <v>1</v>
      </c>
      <c r="N2047" s="8">
        <v>161.07</v>
      </c>
      <c r="O2047" s="9">
        <v>0.05</v>
      </c>
      <c r="P2047" s="8">
        <v>89.81</v>
      </c>
      <c r="Q2047" s="8">
        <v>153.01649999999998</v>
      </c>
      <c r="R2047" s="8">
        <v>89.81</v>
      </c>
      <c r="S2047" s="8">
        <v>63.206499999999977</v>
      </c>
      <c r="T2047" s="10">
        <v>0.41306983233834249</v>
      </c>
      <c r="U2047" s="7"/>
      <c r="V2047" s="10"/>
      <c r="W2047" s="11"/>
      <c r="X2047" s="10"/>
    </row>
    <row r="2048" spans="1:24" ht="15.6">
      <c r="A2048" s="4">
        <v>2205</v>
      </c>
      <c r="B2048" s="5">
        <v>46299</v>
      </c>
      <c r="C2048" s="1">
        <f t="shared" si="62"/>
        <v>2026</v>
      </c>
      <c r="D2048" s="1" t="str">
        <f>"Q" &amp;ROUNDUP(MONTH(SalesDataTable[[#This Row],[Order Date]])/3,0)</f>
        <v>Q4</v>
      </c>
      <c r="E2048" s="1">
        <f t="shared" si="63"/>
        <v>10</v>
      </c>
      <c r="F2048" s="1" t="str">
        <f>TEXT(SalesDataTable[[#This Row],[Order Date]],"MMM")</f>
        <v>Oct</v>
      </c>
      <c r="G2048" s="6" t="s">
        <v>37</v>
      </c>
      <c r="H2048" s="6" t="s">
        <v>64</v>
      </c>
      <c r="I2048" s="6" t="s">
        <v>19</v>
      </c>
      <c r="J2048" s="6" t="s">
        <v>30</v>
      </c>
      <c r="K2048" s="6" t="s">
        <v>26</v>
      </c>
      <c r="L2048" s="6" t="s">
        <v>27</v>
      </c>
      <c r="M2048" s="11">
        <v>5</v>
      </c>
      <c r="N2048" s="8">
        <v>90.12</v>
      </c>
      <c r="O2048" s="9">
        <v>0</v>
      </c>
      <c r="P2048" s="8">
        <v>46.67</v>
      </c>
      <c r="Q2048" s="8">
        <v>450.6</v>
      </c>
      <c r="R2048" s="8">
        <v>233.35000000000002</v>
      </c>
      <c r="S2048" s="8">
        <v>217.25</v>
      </c>
      <c r="T2048" s="10">
        <v>0.48213493120284062</v>
      </c>
      <c r="U2048" s="7"/>
      <c r="V2048" s="10"/>
      <c r="W2048" s="11"/>
      <c r="X2048" s="10"/>
    </row>
    <row r="2049" spans="1:24" ht="15.6">
      <c r="A2049" s="4">
        <v>2374</v>
      </c>
      <c r="B2049" s="5">
        <v>46299</v>
      </c>
      <c r="C2049" s="1">
        <f t="shared" si="62"/>
        <v>2026</v>
      </c>
      <c r="D2049" s="1" t="str">
        <f>"Q" &amp;ROUNDUP(MONTH(SalesDataTable[[#This Row],[Order Date]])/3,0)</f>
        <v>Q4</v>
      </c>
      <c r="E2049" s="1">
        <f t="shared" si="63"/>
        <v>10</v>
      </c>
      <c r="F2049" s="1" t="str">
        <f>TEXT(SalesDataTable[[#This Row],[Order Date]],"MMM")</f>
        <v>Oct</v>
      </c>
      <c r="G2049" s="6" t="s">
        <v>37</v>
      </c>
      <c r="H2049" s="6" t="s">
        <v>64</v>
      </c>
      <c r="I2049" s="6" t="s">
        <v>45</v>
      </c>
      <c r="J2049" s="6" t="s">
        <v>20</v>
      </c>
      <c r="K2049" s="6" t="s">
        <v>26</v>
      </c>
      <c r="L2049" s="6" t="s">
        <v>63</v>
      </c>
      <c r="M2049" s="11">
        <v>1</v>
      </c>
      <c r="N2049" s="8">
        <v>70.400000000000006</v>
      </c>
      <c r="O2049" s="9">
        <v>0</v>
      </c>
      <c r="P2049" s="8">
        <v>32.43</v>
      </c>
      <c r="Q2049" s="8">
        <v>70.400000000000006</v>
      </c>
      <c r="R2049" s="8">
        <v>32.43</v>
      </c>
      <c r="S2049" s="8">
        <v>37.970000000000006</v>
      </c>
      <c r="T2049" s="10">
        <v>0.53934659090909098</v>
      </c>
      <c r="U2049" s="7"/>
      <c r="V2049" s="10"/>
      <c r="W2049" s="11"/>
      <c r="X2049" s="10"/>
    </row>
    <row r="2050" spans="1:24" ht="15.6">
      <c r="A2050" s="4">
        <v>4840</v>
      </c>
      <c r="B2050" s="5">
        <v>46299</v>
      </c>
      <c r="C2050" s="1">
        <f t="shared" si="62"/>
        <v>2026</v>
      </c>
      <c r="D2050" s="1" t="str">
        <f>"Q" &amp;ROUNDUP(MONTH(SalesDataTable[[#This Row],[Order Date]])/3,0)</f>
        <v>Q4</v>
      </c>
      <c r="E2050" s="1">
        <f t="shared" si="63"/>
        <v>10</v>
      </c>
      <c r="F2050" s="1" t="str">
        <f>TEXT(SalesDataTable[[#This Row],[Order Date]],"MMM")</f>
        <v>Oct</v>
      </c>
      <c r="G2050" s="6" t="s">
        <v>23</v>
      </c>
      <c r="H2050" s="6" t="s">
        <v>60</v>
      </c>
      <c r="I2050" s="6" t="s">
        <v>25</v>
      </c>
      <c r="J2050" s="6" t="s">
        <v>33</v>
      </c>
      <c r="K2050" s="6" t="s">
        <v>40</v>
      </c>
      <c r="L2050" s="6" t="s">
        <v>46</v>
      </c>
      <c r="M2050" s="11">
        <v>6</v>
      </c>
      <c r="N2050" s="8">
        <v>191.08</v>
      </c>
      <c r="O2050" s="9">
        <v>0.1</v>
      </c>
      <c r="P2050" s="8">
        <v>102.93</v>
      </c>
      <c r="Q2050" s="8">
        <v>1031.8320000000001</v>
      </c>
      <c r="R2050" s="8">
        <v>617.58000000000004</v>
      </c>
      <c r="S2050" s="8">
        <v>414.25200000000007</v>
      </c>
      <c r="T2050" s="10">
        <v>0.40147233270532412</v>
      </c>
      <c r="U2050" s="7"/>
      <c r="V2050" s="10"/>
      <c r="W2050" s="11"/>
      <c r="X2050" s="10"/>
    </row>
    <row r="2051" spans="1:24" ht="15.6">
      <c r="A2051" s="4">
        <v>4984</v>
      </c>
      <c r="B2051" s="5">
        <v>46299</v>
      </c>
      <c r="C2051" s="1">
        <f t="shared" ref="C2051:C2114" si="64">YEAR(B2051)</f>
        <v>2026</v>
      </c>
      <c r="D2051" s="1" t="str">
        <f>"Q" &amp;ROUNDUP(MONTH(SalesDataTable[[#This Row],[Order Date]])/3,0)</f>
        <v>Q4</v>
      </c>
      <c r="E2051" s="1">
        <f t="shared" ref="E2051:E2114" si="65">MONTH(B2051)</f>
        <v>10</v>
      </c>
      <c r="F2051" s="1" t="str">
        <f>TEXT(SalesDataTable[[#This Row],[Order Date]],"MMM")</f>
        <v>Oct</v>
      </c>
      <c r="G2051" s="6" t="s">
        <v>28</v>
      </c>
      <c r="H2051" s="6" t="s">
        <v>69</v>
      </c>
      <c r="I2051" s="6" t="s">
        <v>19</v>
      </c>
      <c r="J2051" s="6" t="s">
        <v>20</v>
      </c>
      <c r="K2051" s="6" t="s">
        <v>51</v>
      </c>
      <c r="L2051" s="6" t="s">
        <v>59</v>
      </c>
      <c r="M2051" s="11">
        <v>1</v>
      </c>
      <c r="N2051" s="8">
        <v>36.590000000000003</v>
      </c>
      <c r="O2051" s="9">
        <v>0</v>
      </c>
      <c r="P2051" s="8">
        <v>13.62</v>
      </c>
      <c r="Q2051" s="8">
        <v>36.590000000000003</v>
      </c>
      <c r="R2051" s="8">
        <v>13.62</v>
      </c>
      <c r="S2051" s="8">
        <v>22.970000000000006</v>
      </c>
      <c r="T2051" s="10">
        <v>0.62776714949439749</v>
      </c>
      <c r="U2051" s="7"/>
      <c r="V2051" s="10"/>
      <c r="W2051" s="11"/>
      <c r="X2051" s="10"/>
    </row>
    <row r="2052" spans="1:24" ht="15.6">
      <c r="A2052" s="4">
        <v>641</v>
      </c>
      <c r="B2052" s="5">
        <v>46300</v>
      </c>
      <c r="C2052" s="1">
        <f t="shared" si="64"/>
        <v>2026</v>
      </c>
      <c r="D2052" s="1" t="str">
        <f>"Q" &amp;ROUNDUP(MONTH(SalesDataTable[[#This Row],[Order Date]])/3,0)</f>
        <v>Q4</v>
      </c>
      <c r="E2052" s="1">
        <f t="shared" si="65"/>
        <v>10</v>
      </c>
      <c r="F2052" s="1" t="str">
        <f>TEXT(SalesDataTable[[#This Row],[Order Date]],"MMM")</f>
        <v>Oct</v>
      </c>
      <c r="G2052" s="6" t="s">
        <v>23</v>
      </c>
      <c r="H2052" s="6" t="s">
        <v>58</v>
      </c>
      <c r="I2052" s="6" t="s">
        <v>36</v>
      </c>
      <c r="J2052" s="6" t="s">
        <v>20</v>
      </c>
      <c r="K2052" s="6" t="s">
        <v>40</v>
      </c>
      <c r="L2052" s="6" t="s">
        <v>68</v>
      </c>
      <c r="M2052" s="11">
        <v>2</v>
      </c>
      <c r="N2052" s="8">
        <v>125.38</v>
      </c>
      <c r="O2052" s="9">
        <v>0.05</v>
      </c>
      <c r="P2052" s="8">
        <v>59.12</v>
      </c>
      <c r="Q2052" s="8">
        <v>238.22199999999998</v>
      </c>
      <c r="R2052" s="8">
        <v>118.24</v>
      </c>
      <c r="S2052" s="8">
        <v>119.98199999999999</v>
      </c>
      <c r="T2052" s="10">
        <v>0.5036562534106841</v>
      </c>
      <c r="U2052" s="7"/>
      <c r="V2052" s="10"/>
      <c r="W2052" s="11"/>
      <c r="X2052" s="10"/>
    </row>
    <row r="2053" spans="1:24" ht="15.6">
      <c r="A2053" s="4">
        <v>1358</v>
      </c>
      <c r="B2053" s="5">
        <v>46300</v>
      </c>
      <c r="C2053" s="1">
        <f t="shared" si="64"/>
        <v>2026</v>
      </c>
      <c r="D2053" s="1" t="str">
        <f>"Q" &amp;ROUNDUP(MONTH(SalesDataTable[[#This Row],[Order Date]])/3,0)</f>
        <v>Q4</v>
      </c>
      <c r="E2053" s="1">
        <f t="shared" si="65"/>
        <v>10</v>
      </c>
      <c r="F2053" s="1" t="str">
        <f>TEXT(SalesDataTable[[#This Row],[Order Date]],"MMM")</f>
        <v>Oct</v>
      </c>
      <c r="G2053" s="6" t="s">
        <v>17</v>
      </c>
      <c r="H2053" s="6" t="s">
        <v>18</v>
      </c>
      <c r="I2053" s="6" t="s">
        <v>19</v>
      </c>
      <c r="J2053" s="6" t="s">
        <v>30</v>
      </c>
      <c r="K2053" s="6" t="s">
        <v>31</v>
      </c>
      <c r="L2053" s="6" t="s">
        <v>32</v>
      </c>
      <c r="M2053" s="11">
        <v>1</v>
      </c>
      <c r="N2053" s="8">
        <v>35.71</v>
      </c>
      <c r="O2053" s="9">
        <v>0</v>
      </c>
      <c r="P2053" s="8">
        <v>13.3</v>
      </c>
      <c r="Q2053" s="8">
        <v>35.71</v>
      </c>
      <c r="R2053" s="8">
        <v>13.3</v>
      </c>
      <c r="S2053" s="8">
        <v>22.41</v>
      </c>
      <c r="T2053" s="10">
        <v>0.62755530663679637</v>
      </c>
      <c r="U2053" s="7"/>
      <c r="V2053" s="10"/>
      <c r="W2053" s="11"/>
      <c r="X2053" s="10"/>
    </row>
    <row r="2054" spans="1:24" ht="15.6">
      <c r="A2054" s="4">
        <v>3904</v>
      </c>
      <c r="B2054" s="5">
        <v>46300</v>
      </c>
      <c r="C2054" s="1">
        <f t="shared" si="64"/>
        <v>2026</v>
      </c>
      <c r="D2054" s="1" t="str">
        <f>"Q" &amp;ROUNDUP(MONTH(SalesDataTable[[#This Row],[Order Date]])/3,0)</f>
        <v>Q4</v>
      </c>
      <c r="E2054" s="1">
        <f t="shared" si="65"/>
        <v>10</v>
      </c>
      <c r="F2054" s="1" t="str">
        <f>TEXT(SalesDataTable[[#This Row],[Order Date]],"MMM")</f>
        <v>Oct</v>
      </c>
      <c r="G2054" s="6" t="s">
        <v>23</v>
      </c>
      <c r="H2054" s="6" t="s">
        <v>44</v>
      </c>
      <c r="I2054" s="6" t="s">
        <v>19</v>
      </c>
      <c r="J2054" s="6" t="s">
        <v>20</v>
      </c>
      <c r="K2054" s="6" t="s">
        <v>31</v>
      </c>
      <c r="L2054" s="6" t="s">
        <v>49</v>
      </c>
      <c r="M2054" s="11">
        <v>2</v>
      </c>
      <c r="N2054" s="8">
        <v>46.72</v>
      </c>
      <c r="O2054" s="9">
        <v>0</v>
      </c>
      <c r="P2054" s="8">
        <v>18.39</v>
      </c>
      <c r="Q2054" s="8">
        <v>93.44</v>
      </c>
      <c r="R2054" s="8">
        <v>36.78</v>
      </c>
      <c r="S2054" s="8">
        <v>56.66</v>
      </c>
      <c r="T2054" s="10">
        <v>0.60637842465753422</v>
      </c>
      <c r="U2054" s="7"/>
      <c r="V2054" s="10"/>
      <c r="W2054" s="11"/>
      <c r="X2054" s="10"/>
    </row>
    <row r="2055" spans="1:24" ht="15.6">
      <c r="A2055" s="4">
        <v>4336</v>
      </c>
      <c r="B2055" s="5">
        <v>46300</v>
      </c>
      <c r="C2055" s="1">
        <f t="shared" si="64"/>
        <v>2026</v>
      </c>
      <c r="D2055" s="1" t="str">
        <f>"Q" &amp;ROUNDUP(MONTH(SalesDataTable[[#This Row],[Order Date]])/3,0)</f>
        <v>Q4</v>
      </c>
      <c r="E2055" s="1">
        <f t="shared" si="65"/>
        <v>10</v>
      </c>
      <c r="F2055" s="1" t="str">
        <f>TEXT(SalesDataTable[[#This Row],[Order Date]],"MMM")</f>
        <v>Oct</v>
      </c>
      <c r="G2055" s="6" t="s">
        <v>17</v>
      </c>
      <c r="H2055" s="6" t="s">
        <v>67</v>
      </c>
      <c r="I2055" s="6" t="s">
        <v>45</v>
      </c>
      <c r="J2055" s="6" t="s">
        <v>20</v>
      </c>
      <c r="K2055" s="6" t="s">
        <v>26</v>
      </c>
      <c r="L2055" s="6" t="s">
        <v>34</v>
      </c>
      <c r="M2055" s="11">
        <v>1</v>
      </c>
      <c r="N2055" s="8">
        <v>143.16999999999999</v>
      </c>
      <c r="O2055" s="9">
        <v>0.05</v>
      </c>
      <c r="P2055" s="8">
        <v>81.290000000000006</v>
      </c>
      <c r="Q2055" s="8">
        <v>136.01149999999998</v>
      </c>
      <c r="R2055" s="8">
        <v>81.290000000000006</v>
      </c>
      <c r="S2055" s="8">
        <v>54.721499999999978</v>
      </c>
      <c r="T2055" s="10">
        <v>0.40232995004098904</v>
      </c>
      <c r="U2055" s="7"/>
      <c r="V2055" s="10"/>
      <c r="W2055" s="11"/>
      <c r="X2055" s="10"/>
    </row>
    <row r="2056" spans="1:24" ht="15.6">
      <c r="A2056" s="4">
        <v>4705</v>
      </c>
      <c r="B2056" s="5">
        <v>46300</v>
      </c>
      <c r="C2056" s="1">
        <f t="shared" si="64"/>
        <v>2026</v>
      </c>
      <c r="D2056" s="1" t="str">
        <f>"Q" &amp;ROUNDUP(MONTH(SalesDataTable[[#This Row],[Order Date]])/3,0)</f>
        <v>Q4</v>
      </c>
      <c r="E2056" s="1">
        <f t="shared" si="65"/>
        <v>10</v>
      </c>
      <c r="F2056" s="1" t="str">
        <f>TEXT(SalesDataTable[[#This Row],[Order Date]],"MMM")</f>
        <v>Oct</v>
      </c>
      <c r="G2056" s="6" t="s">
        <v>17</v>
      </c>
      <c r="H2056" s="6" t="s">
        <v>18</v>
      </c>
      <c r="I2056" s="6" t="s">
        <v>36</v>
      </c>
      <c r="J2056" s="6" t="s">
        <v>20</v>
      </c>
      <c r="K2056" s="6" t="s">
        <v>40</v>
      </c>
      <c r="L2056" s="6" t="s">
        <v>68</v>
      </c>
      <c r="M2056" s="11">
        <v>1</v>
      </c>
      <c r="N2056" s="8">
        <v>125.88</v>
      </c>
      <c r="O2056" s="9">
        <v>0</v>
      </c>
      <c r="P2056" s="8">
        <v>62.46</v>
      </c>
      <c r="Q2056" s="8">
        <v>125.88</v>
      </c>
      <c r="R2056" s="8">
        <v>62.46</v>
      </c>
      <c r="S2056" s="8">
        <v>63.419999999999995</v>
      </c>
      <c r="T2056" s="10">
        <v>0.50381315538608196</v>
      </c>
      <c r="U2056" s="7"/>
      <c r="V2056" s="10"/>
      <c r="W2056" s="11"/>
      <c r="X2056" s="10"/>
    </row>
    <row r="2057" spans="1:24" ht="15.6">
      <c r="A2057" s="4">
        <v>1094</v>
      </c>
      <c r="B2057" s="5">
        <v>46301</v>
      </c>
      <c r="C2057" s="1">
        <f t="shared" si="64"/>
        <v>2026</v>
      </c>
      <c r="D2057" s="1" t="str">
        <f>"Q" &amp;ROUNDUP(MONTH(SalesDataTable[[#This Row],[Order Date]])/3,0)</f>
        <v>Q4</v>
      </c>
      <c r="E2057" s="1">
        <f t="shared" si="65"/>
        <v>10</v>
      </c>
      <c r="F2057" s="1" t="str">
        <f>TEXT(SalesDataTable[[#This Row],[Order Date]],"MMM")</f>
        <v>Oct</v>
      </c>
      <c r="G2057" s="6" t="s">
        <v>37</v>
      </c>
      <c r="H2057" s="6" t="s">
        <v>38</v>
      </c>
      <c r="I2057" s="6" t="s">
        <v>19</v>
      </c>
      <c r="J2057" s="6" t="s">
        <v>30</v>
      </c>
      <c r="K2057" s="6" t="s">
        <v>51</v>
      </c>
      <c r="L2057" s="6" t="s">
        <v>55</v>
      </c>
      <c r="M2057" s="11">
        <v>2</v>
      </c>
      <c r="N2057" s="8">
        <v>121.81</v>
      </c>
      <c r="O2057" s="9">
        <v>0.05</v>
      </c>
      <c r="P2057" s="8">
        <v>67.72</v>
      </c>
      <c r="Q2057" s="8">
        <v>231.43899999999999</v>
      </c>
      <c r="R2057" s="8">
        <v>135.44</v>
      </c>
      <c r="S2057" s="8">
        <v>95.998999999999995</v>
      </c>
      <c r="T2057" s="10">
        <v>0.41479180259161158</v>
      </c>
      <c r="U2057" s="7"/>
      <c r="V2057" s="10"/>
      <c r="W2057" s="11"/>
      <c r="X2057" s="10"/>
    </row>
    <row r="2058" spans="1:24" ht="15.6">
      <c r="A2058" s="4">
        <v>3926</v>
      </c>
      <c r="B2058" s="5">
        <v>46301</v>
      </c>
      <c r="C2058" s="1">
        <f t="shared" si="64"/>
        <v>2026</v>
      </c>
      <c r="D2058" s="1" t="str">
        <f>"Q" &amp;ROUNDUP(MONTH(SalesDataTable[[#This Row],[Order Date]])/3,0)</f>
        <v>Q4</v>
      </c>
      <c r="E2058" s="1">
        <f t="shared" si="65"/>
        <v>10</v>
      </c>
      <c r="F2058" s="1" t="str">
        <f>TEXT(SalesDataTable[[#This Row],[Order Date]],"MMM")</f>
        <v>Oct</v>
      </c>
      <c r="G2058" s="6" t="s">
        <v>28</v>
      </c>
      <c r="H2058" s="6" t="s">
        <v>42</v>
      </c>
      <c r="I2058" s="6" t="s">
        <v>19</v>
      </c>
      <c r="J2058" s="6" t="s">
        <v>33</v>
      </c>
      <c r="K2058" s="6" t="s">
        <v>26</v>
      </c>
      <c r="L2058" s="6" t="s">
        <v>54</v>
      </c>
      <c r="M2058" s="11">
        <v>6</v>
      </c>
      <c r="N2058" s="8">
        <v>154.93</v>
      </c>
      <c r="O2058" s="9">
        <v>0.05</v>
      </c>
      <c r="P2058" s="8">
        <v>79.430000000000007</v>
      </c>
      <c r="Q2058" s="8">
        <v>883.101</v>
      </c>
      <c r="R2058" s="8">
        <v>476.58000000000004</v>
      </c>
      <c r="S2058" s="8">
        <v>406.52099999999996</v>
      </c>
      <c r="T2058" s="10">
        <v>0.46033352923391546</v>
      </c>
      <c r="U2058" s="7"/>
      <c r="V2058" s="10"/>
      <c r="W2058" s="11"/>
      <c r="X2058" s="10"/>
    </row>
    <row r="2059" spans="1:24" ht="15.6">
      <c r="A2059" s="4">
        <v>524</v>
      </c>
      <c r="B2059" s="5">
        <v>46302</v>
      </c>
      <c r="C2059" s="1">
        <f t="shared" si="64"/>
        <v>2026</v>
      </c>
      <c r="D2059" s="1" t="str">
        <f>"Q" &amp;ROUNDUP(MONTH(SalesDataTable[[#This Row],[Order Date]])/3,0)</f>
        <v>Q4</v>
      </c>
      <c r="E2059" s="1">
        <f t="shared" si="65"/>
        <v>10</v>
      </c>
      <c r="F2059" s="1" t="str">
        <f>TEXT(SalesDataTable[[#This Row],[Order Date]],"MMM")</f>
        <v>Oct</v>
      </c>
      <c r="G2059" s="6" t="s">
        <v>37</v>
      </c>
      <c r="H2059" s="6" t="s">
        <v>50</v>
      </c>
      <c r="I2059" s="6" t="s">
        <v>36</v>
      </c>
      <c r="J2059" s="6" t="s">
        <v>30</v>
      </c>
      <c r="K2059" s="6" t="s">
        <v>21</v>
      </c>
      <c r="L2059" s="6" t="s">
        <v>47</v>
      </c>
      <c r="M2059" s="11">
        <v>2</v>
      </c>
      <c r="N2059" s="8">
        <v>101.1</v>
      </c>
      <c r="O2059" s="9">
        <v>0.15</v>
      </c>
      <c r="P2059" s="8">
        <v>51.61</v>
      </c>
      <c r="Q2059" s="8">
        <v>171.86999999999998</v>
      </c>
      <c r="R2059" s="8">
        <v>103.22</v>
      </c>
      <c r="S2059" s="8">
        <v>68.649999999999977</v>
      </c>
      <c r="T2059" s="10">
        <v>0.39942980159422814</v>
      </c>
      <c r="U2059" s="7"/>
      <c r="V2059" s="10"/>
      <c r="W2059" s="11"/>
      <c r="X2059" s="10"/>
    </row>
    <row r="2060" spans="1:24" ht="15.6">
      <c r="A2060" s="4">
        <v>2277</v>
      </c>
      <c r="B2060" s="5">
        <v>46302</v>
      </c>
      <c r="C2060" s="1">
        <f t="shared" si="64"/>
        <v>2026</v>
      </c>
      <c r="D2060" s="1" t="str">
        <f>"Q" &amp;ROUNDUP(MONTH(SalesDataTable[[#This Row],[Order Date]])/3,0)</f>
        <v>Q4</v>
      </c>
      <c r="E2060" s="1">
        <f t="shared" si="65"/>
        <v>10</v>
      </c>
      <c r="F2060" s="1" t="str">
        <f>TEXT(SalesDataTable[[#This Row],[Order Date]],"MMM")</f>
        <v>Oct</v>
      </c>
      <c r="G2060" s="6" t="s">
        <v>17</v>
      </c>
      <c r="H2060" s="6" t="s">
        <v>18</v>
      </c>
      <c r="I2060" s="6" t="s">
        <v>19</v>
      </c>
      <c r="J2060" s="6" t="s">
        <v>30</v>
      </c>
      <c r="K2060" s="6" t="s">
        <v>21</v>
      </c>
      <c r="L2060" s="6" t="s">
        <v>47</v>
      </c>
      <c r="M2060" s="11">
        <v>2</v>
      </c>
      <c r="N2060" s="8">
        <v>105</v>
      </c>
      <c r="O2060" s="9">
        <v>0</v>
      </c>
      <c r="P2060" s="8">
        <v>50.3</v>
      </c>
      <c r="Q2060" s="8">
        <v>210</v>
      </c>
      <c r="R2060" s="8">
        <v>100.6</v>
      </c>
      <c r="S2060" s="8">
        <v>109.4</v>
      </c>
      <c r="T2060" s="10">
        <v>0.52095238095238094</v>
      </c>
      <c r="U2060" s="7"/>
      <c r="V2060" s="10"/>
      <c r="W2060" s="11"/>
      <c r="X2060" s="10"/>
    </row>
    <row r="2061" spans="1:24" ht="15.6">
      <c r="A2061" s="4">
        <v>2442</v>
      </c>
      <c r="B2061" s="5">
        <v>46302</v>
      </c>
      <c r="C2061" s="1">
        <f t="shared" si="64"/>
        <v>2026</v>
      </c>
      <c r="D2061" s="1" t="str">
        <f>"Q" &amp;ROUNDUP(MONTH(SalesDataTable[[#This Row],[Order Date]])/3,0)</f>
        <v>Q4</v>
      </c>
      <c r="E2061" s="1">
        <f t="shared" si="65"/>
        <v>10</v>
      </c>
      <c r="F2061" s="1" t="str">
        <f>TEXT(SalesDataTable[[#This Row],[Order Date]],"MMM")</f>
        <v>Oct</v>
      </c>
      <c r="G2061" s="6" t="s">
        <v>28</v>
      </c>
      <c r="H2061" s="6" t="s">
        <v>29</v>
      </c>
      <c r="I2061" s="6" t="s">
        <v>25</v>
      </c>
      <c r="J2061" s="6" t="s">
        <v>33</v>
      </c>
      <c r="K2061" s="6" t="s">
        <v>26</v>
      </c>
      <c r="L2061" s="6" t="s">
        <v>54</v>
      </c>
      <c r="M2061" s="11">
        <v>4</v>
      </c>
      <c r="N2061" s="8">
        <v>157.12</v>
      </c>
      <c r="O2061" s="9">
        <v>0.15</v>
      </c>
      <c r="P2061" s="8">
        <v>77.98</v>
      </c>
      <c r="Q2061" s="8">
        <v>534.20799999999997</v>
      </c>
      <c r="R2061" s="8">
        <v>311.92</v>
      </c>
      <c r="S2061" s="8">
        <v>222.28799999999995</v>
      </c>
      <c r="T2061" s="10">
        <v>0.41610758356295668</v>
      </c>
      <c r="U2061" s="7"/>
      <c r="V2061" s="10"/>
      <c r="W2061" s="11"/>
      <c r="X2061" s="10"/>
    </row>
    <row r="2062" spans="1:24" ht="15.6">
      <c r="A2062" s="4">
        <v>2809</v>
      </c>
      <c r="B2062" s="5">
        <v>46302</v>
      </c>
      <c r="C2062" s="1">
        <f t="shared" si="64"/>
        <v>2026</v>
      </c>
      <c r="D2062" s="1" t="str">
        <f>"Q" &amp;ROUNDUP(MONTH(SalesDataTable[[#This Row],[Order Date]])/3,0)</f>
        <v>Q4</v>
      </c>
      <c r="E2062" s="1">
        <f t="shared" si="65"/>
        <v>10</v>
      </c>
      <c r="F2062" s="1" t="str">
        <f>TEXT(SalesDataTable[[#This Row],[Order Date]],"MMM")</f>
        <v>Oct</v>
      </c>
      <c r="G2062" s="6" t="s">
        <v>37</v>
      </c>
      <c r="H2062" s="6" t="s">
        <v>50</v>
      </c>
      <c r="I2062" s="6" t="s">
        <v>19</v>
      </c>
      <c r="J2062" s="6" t="s">
        <v>20</v>
      </c>
      <c r="K2062" s="6" t="s">
        <v>26</v>
      </c>
      <c r="L2062" s="6" t="s">
        <v>63</v>
      </c>
      <c r="M2062" s="11">
        <v>3</v>
      </c>
      <c r="N2062" s="8">
        <v>70.239999999999995</v>
      </c>
      <c r="O2062" s="9">
        <v>0.05</v>
      </c>
      <c r="P2062" s="8">
        <v>31.96</v>
      </c>
      <c r="Q2062" s="8">
        <v>200.18399999999997</v>
      </c>
      <c r="R2062" s="8">
        <v>95.88</v>
      </c>
      <c r="S2062" s="8">
        <v>104.30399999999997</v>
      </c>
      <c r="T2062" s="10">
        <v>0.5210406426087999</v>
      </c>
      <c r="U2062" s="7"/>
      <c r="V2062" s="10"/>
      <c r="W2062" s="11"/>
      <c r="X2062" s="10"/>
    </row>
    <row r="2063" spans="1:24" ht="15.6">
      <c r="A2063" s="4">
        <v>2946</v>
      </c>
      <c r="B2063" s="5">
        <v>46302</v>
      </c>
      <c r="C2063" s="1">
        <f t="shared" si="64"/>
        <v>2026</v>
      </c>
      <c r="D2063" s="1" t="str">
        <f>"Q" &amp;ROUNDUP(MONTH(SalesDataTable[[#This Row],[Order Date]])/3,0)</f>
        <v>Q4</v>
      </c>
      <c r="E2063" s="1">
        <f t="shared" si="65"/>
        <v>10</v>
      </c>
      <c r="F2063" s="1" t="str">
        <f>TEXT(SalesDataTable[[#This Row],[Order Date]],"MMM")</f>
        <v>Oct</v>
      </c>
      <c r="G2063" s="6" t="s">
        <v>28</v>
      </c>
      <c r="H2063" s="6" t="s">
        <v>69</v>
      </c>
      <c r="I2063" s="6" t="s">
        <v>19</v>
      </c>
      <c r="J2063" s="6" t="s">
        <v>20</v>
      </c>
      <c r="K2063" s="6" t="s">
        <v>21</v>
      </c>
      <c r="L2063" s="6" t="s">
        <v>47</v>
      </c>
      <c r="M2063" s="11">
        <v>1</v>
      </c>
      <c r="N2063" s="8">
        <v>103.48</v>
      </c>
      <c r="O2063" s="9">
        <v>0.1</v>
      </c>
      <c r="P2063" s="8">
        <v>51.33</v>
      </c>
      <c r="Q2063" s="8">
        <v>93.132000000000005</v>
      </c>
      <c r="R2063" s="8">
        <v>51.33</v>
      </c>
      <c r="S2063" s="8">
        <v>41.802000000000007</v>
      </c>
      <c r="T2063" s="10">
        <v>0.4488467980930293</v>
      </c>
      <c r="U2063" s="7"/>
      <c r="V2063" s="10"/>
      <c r="W2063" s="11"/>
      <c r="X2063" s="10"/>
    </row>
    <row r="2064" spans="1:24" ht="15.6">
      <c r="A2064" s="4">
        <v>4147</v>
      </c>
      <c r="B2064" s="5">
        <v>46302</v>
      </c>
      <c r="C2064" s="1">
        <f t="shared" si="64"/>
        <v>2026</v>
      </c>
      <c r="D2064" s="1" t="str">
        <f>"Q" &amp;ROUNDUP(MONTH(SalesDataTable[[#This Row],[Order Date]])/3,0)</f>
        <v>Q4</v>
      </c>
      <c r="E2064" s="1">
        <f t="shared" si="65"/>
        <v>10</v>
      </c>
      <c r="F2064" s="1" t="str">
        <f>TEXT(SalesDataTable[[#This Row],[Order Date]],"MMM")</f>
        <v>Oct</v>
      </c>
      <c r="G2064" s="6" t="s">
        <v>23</v>
      </c>
      <c r="H2064" s="6" t="s">
        <v>60</v>
      </c>
      <c r="I2064" s="6" t="s">
        <v>36</v>
      </c>
      <c r="J2064" s="6" t="s">
        <v>20</v>
      </c>
      <c r="K2064" s="6" t="s">
        <v>21</v>
      </c>
      <c r="L2064" s="6" t="s">
        <v>43</v>
      </c>
      <c r="M2064" s="11">
        <v>3</v>
      </c>
      <c r="N2064" s="8">
        <v>40.770000000000003</v>
      </c>
      <c r="O2064" s="9">
        <v>0.05</v>
      </c>
      <c r="P2064" s="8">
        <v>16.68</v>
      </c>
      <c r="Q2064" s="8">
        <v>116.19449999999999</v>
      </c>
      <c r="R2064" s="8">
        <v>50.04</v>
      </c>
      <c r="S2064" s="8">
        <v>66.154499999999985</v>
      </c>
      <c r="T2064" s="10">
        <v>0.56934278300608021</v>
      </c>
      <c r="U2064" s="7"/>
      <c r="V2064" s="10"/>
      <c r="W2064" s="11"/>
      <c r="X2064" s="10"/>
    </row>
    <row r="2065" spans="1:24" ht="15.6">
      <c r="A2065" s="4">
        <v>4164</v>
      </c>
      <c r="B2065" s="5">
        <v>46302</v>
      </c>
      <c r="C2065" s="1">
        <f t="shared" si="64"/>
        <v>2026</v>
      </c>
      <c r="D2065" s="1" t="str">
        <f>"Q" &amp;ROUNDUP(MONTH(SalesDataTable[[#This Row],[Order Date]])/3,0)</f>
        <v>Q4</v>
      </c>
      <c r="E2065" s="1">
        <f t="shared" si="65"/>
        <v>10</v>
      </c>
      <c r="F2065" s="1" t="str">
        <f>TEXT(SalesDataTable[[#This Row],[Order Date]],"MMM")</f>
        <v>Oct</v>
      </c>
      <c r="G2065" s="6" t="s">
        <v>17</v>
      </c>
      <c r="H2065" s="6" t="s">
        <v>53</v>
      </c>
      <c r="I2065" s="6" t="s">
        <v>36</v>
      </c>
      <c r="J2065" s="6" t="s">
        <v>30</v>
      </c>
      <c r="K2065" s="6" t="s">
        <v>26</v>
      </c>
      <c r="L2065" s="6" t="s">
        <v>34</v>
      </c>
      <c r="M2065" s="11">
        <v>2</v>
      </c>
      <c r="N2065" s="8">
        <v>143.41999999999999</v>
      </c>
      <c r="O2065" s="9">
        <v>0</v>
      </c>
      <c r="P2065" s="8">
        <v>81.44</v>
      </c>
      <c r="Q2065" s="8">
        <v>286.83999999999997</v>
      </c>
      <c r="R2065" s="8">
        <v>162.88</v>
      </c>
      <c r="S2065" s="8">
        <v>123.95999999999998</v>
      </c>
      <c r="T2065" s="10">
        <v>0.43215730023706594</v>
      </c>
      <c r="U2065" s="7"/>
      <c r="V2065" s="10"/>
      <c r="W2065" s="11"/>
      <c r="X2065" s="10"/>
    </row>
    <row r="2066" spans="1:24" ht="15.6">
      <c r="A2066" s="4">
        <v>4275</v>
      </c>
      <c r="B2066" s="5">
        <v>46302</v>
      </c>
      <c r="C2066" s="1">
        <f t="shared" si="64"/>
        <v>2026</v>
      </c>
      <c r="D2066" s="1" t="str">
        <f>"Q" &amp;ROUNDUP(MONTH(SalesDataTable[[#This Row],[Order Date]])/3,0)</f>
        <v>Q4</v>
      </c>
      <c r="E2066" s="1">
        <f t="shared" si="65"/>
        <v>10</v>
      </c>
      <c r="F2066" s="1" t="str">
        <f>TEXT(SalesDataTable[[#This Row],[Order Date]],"MMM")</f>
        <v>Oct</v>
      </c>
      <c r="G2066" s="6" t="s">
        <v>37</v>
      </c>
      <c r="H2066" s="6" t="s">
        <v>48</v>
      </c>
      <c r="I2066" s="6" t="s">
        <v>45</v>
      </c>
      <c r="J2066" s="6" t="s">
        <v>20</v>
      </c>
      <c r="K2066" s="6" t="s">
        <v>21</v>
      </c>
      <c r="L2066" s="6" t="s">
        <v>39</v>
      </c>
      <c r="M2066" s="11">
        <v>1</v>
      </c>
      <c r="N2066" s="8">
        <v>49.56</v>
      </c>
      <c r="O2066" s="9">
        <v>0.05</v>
      </c>
      <c r="P2066" s="8">
        <v>22.88</v>
      </c>
      <c r="Q2066" s="8">
        <v>47.082000000000001</v>
      </c>
      <c r="R2066" s="8">
        <v>22.88</v>
      </c>
      <c r="S2066" s="8">
        <v>24.202000000000002</v>
      </c>
      <c r="T2066" s="10">
        <v>0.51403933562720361</v>
      </c>
      <c r="U2066" s="7"/>
      <c r="V2066" s="10"/>
      <c r="W2066" s="11"/>
      <c r="X2066" s="10"/>
    </row>
    <row r="2067" spans="1:24" ht="15.6">
      <c r="A2067" s="4">
        <v>5062</v>
      </c>
      <c r="B2067" s="5">
        <v>46302</v>
      </c>
      <c r="C2067" s="1">
        <f t="shared" si="64"/>
        <v>2026</v>
      </c>
      <c r="D2067" s="1" t="str">
        <f>"Q" &amp;ROUNDUP(MONTH(SalesDataTable[[#This Row],[Order Date]])/3,0)</f>
        <v>Q4</v>
      </c>
      <c r="E2067" s="1">
        <f t="shared" si="65"/>
        <v>10</v>
      </c>
      <c r="F2067" s="1" t="str">
        <f>TEXT(SalesDataTable[[#This Row],[Order Date]],"MMM")</f>
        <v>Oct</v>
      </c>
      <c r="G2067" s="6" t="s">
        <v>23</v>
      </c>
      <c r="H2067" s="6" t="s">
        <v>60</v>
      </c>
      <c r="I2067" s="6" t="s">
        <v>19</v>
      </c>
      <c r="J2067" s="6" t="s">
        <v>20</v>
      </c>
      <c r="K2067" s="6" t="s">
        <v>31</v>
      </c>
      <c r="L2067" s="6" t="s">
        <v>61</v>
      </c>
      <c r="M2067" s="11">
        <v>4</v>
      </c>
      <c r="N2067" s="8">
        <v>131.05000000000001</v>
      </c>
      <c r="O2067" s="9">
        <v>0</v>
      </c>
      <c r="P2067" s="8">
        <v>67.37</v>
      </c>
      <c r="Q2067" s="8">
        <v>524.20000000000005</v>
      </c>
      <c r="R2067" s="8">
        <v>269.48</v>
      </c>
      <c r="S2067" s="8">
        <v>254.72000000000003</v>
      </c>
      <c r="T2067" s="10">
        <v>0.48592140404425793</v>
      </c>
      <c r="U2067" s="7"/>
      <c r="V2067" s="10"/>
      <c r="W2067" s="11"/>
      <c r="X2067" s="10"/>
    </row>
    <row r="2068" spans="1:24" ht="15.6">
      <c r="A2068" s="4">
        <v>1126</v>
      </c>
      <c r="B2068" s="5">
        <v>46303</v>
      </c>
      <c r="C2068" s="1">
        <f t="shared" si="64"/>
        <v>2026</v>
      </c>
      <c r="D2068" s="1" t="str">
        <f>"Q" &amp;ROUNDUP(MONTH(SalesDataTable[[#This Row],[Order Date]])/3,0)</f>
        <v>Q4</v>
      </c>
      <c r="E2068" s="1">
        <f t="shared" si="65"/>
        <v>10</v>
      </c>
      <c r="F2068" s="1" t="str">
        <f>TEXT(SalesDataTable[[#This Row],[Order Date]],"MMM")</f>
        <v>Oct</v>
      </c>
      <c r="G2068" s="6" t="s">
        <v>17</v>
      </c>
      <c r="H2068" s="6" t="s">
        <v>53</v>
      </c>
      <c r="I2068" s="6" t="s">
        <v>19</v>
      </c>
      <c r="J2068" s="6" t="s">
        <v>33</v>
      </c>
      <c r="K2068" s="6" t="s">
        <v>21</v>
      </c>
      <c r="L2068" s="6" t="s">
        <v>39</v>
      </c>
      <c r="M2068" s="11">
        <v>1</v>
      </c>
      <c r="N2068" s="8">
        <v>51.35</v>
      </c>
      <c r="O2068" s="9">
        <v>0</v>
      </c>
      <c r="P2068" s="8">
        <v>22.98</v>
      </c>
      <c r="Q2068" s="8">
        <v>51.35</v>
      </c>
      <c r="R2068" s="8">
        <v>22.98</v>
      </c>
      <c r="S2068" s="8">
        <v>28.37</v>
      </c>
      <c r="T2068" s="10">
        <v>0.55248296007789677</v>
      </c>
      <c r="U2068" s="7"/>
      <c r="V2068" s="10"/>
      <c r="W2068" s="11"/>
      <c r="X2068" s="10"/>
    </row>
    <row r="2069" spans="1:24" ht="15.6">
      <c r="A2069" s="4">
        <v>1865</v>
      </c>
      <c r="B2069" s="5">
        <v>46303</v>
      </c>
      <c r="C2069" s="1">
        <f t="shared" si="64"/>
        <v>2026</v>
      </c>
      <c r="D2069" s="1" t="str">
        <f>"Q" &amp;ROUNDUP(MONTH(SalesDataTable[[#This Row],[Order Date]])/3,0)</f>
        <v>Q4</v>
      </c>
      <c r="E2069" s="1">
        <f t="shared" si="65"/>
        <v>10</v>
      </c>
      <c r="F2069" s="1" t="str">
        <f>TEXT(SalesDataTable[[#This Row],[Order Date]],"MMM")</f>
        <v>Oct</v>
      </c>
      <c r="G2069" s="6" t="s">
        <v>37</v>
      </c>
      <c r="H2069" s="6" t="s">
        <v>50</v>
      </c>
      <c r="I2069" s="6" t="s">
        <v>19</v>
      </c>
      <c r="J2069" s="6" t="s">
        <v>20</v>
      </c>
      <c r="K2069" s="6" t="s">
        <v>51</v>
      </c>
      <c r="L2069" s="6" t="s">
        <v>52</v>
      </c>
      <c r="M2069" s="11">
        <v>1</v>
      </c>
      <c r="N2069" s="8">
        <v>39.659999999999997</v>
      </c>
      <c r="O2069" s="9">
        <v>0</v>
      </c>
      <c r="P2069" s="8">
        <v>14.39</v>
      </c>
      <c r="Q2069" s="8">
        <v>39.659999999999997</v>
      </c>
      <c r="R2069" s="8">
        <v>14.39</v>
      </c>
      <c r="S2069" s="8">
        <v>25.269999999999996</v>
      </c>
      <c r="T2069" s="10">
        <v>0.63716591023701463</v>
      </c>
      <c r="U2069" s="7"/>
      <c r="V2069" s="10"/>
      <c r="W2069" s="11"/>
      <c r="X2069" s="10"/>
    </row>
    <row r="2070" spans="1:24" ht="15.6">
      <c r="A2070" s="4">
        <v>2471</v>
      </c>
      <c r="B2070" s="5">
        <v>46303</v>
      </c>
      <c r="C2070" s="1">
        <f t="shared" si="64"/>
        <v>2026</v>
      </c>
      <c r="D2070" s="1" t="str">
        <f>"Q" &amp;ROUNDUP(MONTH(SalesDataTable[[#This Row],[Order Date]])/3,0)</f>
        <v>Q4</v>
      </c>
      <c r="E2070" s="1">
        <f t="shared" si="65"/>
        <v>10</v>
      </c>
      <c r="F2070" s="1" t="str">
        <f>TEXT(SalesDataTable[[#This Row],[Order Date]],"MMM")</f>
        <v>Oct</v>
      </c>
      <c r="G2070" s="6" t="s">
        <v>37</v>
      </c>
      <c r="H2070" s="6" t="s">
        <v>64</v>
      </c>
      <c r="I2070" s="6" t="s">
        <v>36</v>
      </c>
      <c r="J2070" s="6" t="s">
        <v>30</v>
      </c>
      <c r="K2070" s="6" t="s">
        <v>51</v>
      </c>
      <c r="L2070" s="6" t="s">
        <v>52</v>
      </c>
      <c r="M2070" s="11">
        <v>1</v>
      </c>
      <c r="N2070" s="8">
        <v>39.79</v>
      </c>
      <c r="O2070" s="9">
        <v>0</v>
      </c>
      <c r="P2070" s="8">
        <v>14.76</v>
      </c>
      <c r="Q2070" s="8">
        <v>39.79</v>
      </c>
      <c r="R2070" s="8">
        <v>14.76</v>
      </c>
      <c r="S2070" s="8">
        <v>25.03</v>
      </c>
      <c r="T2070" s="10">
        <v>0.62905252576024129</v>
      </c>
      <c r="U2070" s="7"/>
      <c r="V2070" s="10"/>
      <c r="W2070" s="11"/>
      <c r="X2070" s="10"/>
    </row>
    <row r="2071" spans="1:24" ht="15.6">
      <c r="A2071" s="4">
        <v>3208</v>
      </c>
      <c r="B2071" s="5">
        <v>46303</v>
      </c>
      <c r="C2071" s="1">
        <f t="shared" si="64"/>
        <v>2026</v>
      </c>
      <c r="D2071" s="1" t="str">
        <f>"Q" &amp;ROUNDUP(MONTH(SalesDataTable[[#This Row],[Order Date]])/3,0)</f>
        <v>Q4</v>
      </c>
      <c r="E2071" s="1">
        <f t="shared" si="65"/>
        <v>10</v>
      </c>
      <c r="F2071" s="1" t="str">
        <f>TEXT(SalesDataTable[[#This Row],[Order Date]],"MMM")</f>
        <v>Oct</v>
      </c>
      <c r="G2071" s="6" t="s">
        <v>28</v>
      </c>
      <c r="H2071" s="6" t="s">
        <v>56</v>
      </c>
      <c r="I2071" s="6" t="s">
        <v>25</v>
      </c>
      <c r="J2071" s="6" t="s">
        <v>30</v>
      </c>
      <c r="K2071" s="6" t="s">
        <v>21</v>
      </c>
      <c r="L2071" s="6" t="s">
        <v>43</v>
      </c>
      <c r="M2071" s="11">
        <v>6</v>
      </c>
      <c r="N2071" s="8">
        <v>41.27</v>
      </c>
      <c r="O2071" s="9">
        <v>0.1</v>
      </c>
      <c r="P2071" s="8">
        <v>16.61</v>
      </c>
      <c r="Q2071" s="8">
        <v>222.858</v>
      </c>
      <c r="R2071" s="8">
        <v>99.66</v>
      </c>
      <c r="S2071" s="8">
        <v>123.19800000000001</v>
      </c>
      <c r="T2071" s="10">
        <v>0.55280941227149127</v>
      </c>
      <c r="U2071" s="7"/>
      <c r="V2071" s="10"/>
      <c r="W2071" s="11"/>
      <c r="X2071" s="10"/>
    </row>
    <row r="2072" spans="1:24" ht="15.6">
      <c r="A2072" s="4">
        <v>4285</v>
      </c>
      <c r="B2072" s="5">
        <v>46303</v>
      </c>
      <c r="C2072" s="1">
        <f t="shared" si="64"/>
        <v>2026</v>
      </c>
      <c r="D2072" s="1" t="str">
        <f>"Q" &amp;ROUNDUP(MONTH(SalesDataTable[[#This Row],[Order Date]])/3,0)</f>
        <v>Q4</v>
      </c>
      <c r="E2072" s="1">
        <f t="shared" si="65"/>
        <v>10</v>
      </c>
      <c r="F2072" s="1" t="str">
        <f>TEXT(SalesDataTable[[#This Row],[Order Date]],"MMM")</f>
        <v>Oct</v>
      </c>
      <c r="G2072" s="6" t="s">
        <v>37</v>
      </c>
      <c r="H2072" s="6" t="s">
        <v>38</v>
      </c>
      <c r="I2072" s="6" t="s">
        <v>19</v>
      </c>
      <c r="J2072" s="6" t="s">
        <v>20</v>
      </c>
      <c r="K2072" s="6" t="s">
        <v>26</v>
      </c>
      <c r="L2072" s="6" t="s">
        <v>27</v>
      </c>
      <c r="M2072" s="11">
        <v>1</v>
      </c>
      <c r="N2072" s="8">
        <v>93.39</v>
      </c>
      <c r="O2072" s="9">
        <v>0</v>
      </c>
      <c r="P2072" s="8">
        <v>45.98</v>
      </c>
      <c r="Q2072" s="8">
        <v>93.39</v>
      </c>
      <c r="R2072" s="8">
        <v>45.98</v>
      </c>
      <c r="S2072" s="8">
        <v>47.410000000000004</v>
      </c>
      <c r="T2072" s="10">
        <v>0.50765606595995294</v>
      </c>
      <c r="U2072" s="7"/>
      <c r="V2072" s="10"/>
      <c r="W2072" s="11"/>
      <c r="X2072" s="10"/>
    </row>
    <row r="2073" spans="1:24" ht="15.6">
      <c r="A2073" s="4">
        <v>261</v>
      </c>
      <c r="B2073" s="5">
        <v>46304</v>
      </c>
      <c r="C2073" s="1">
        <f t="shared" si="64"/>
        <v>2026</v>
      </c>
      <c r="D2073" s="1" t="str">
        <f>"Q" &amp;ROUNDUP(MONTH(SalesDataTable[[#This Row],[Order Date]])/3,0)</f>
        <v>Q4</v>
      </c>
      <c r="E2073" s="1">
        <f t="shared" si="65"/>
        <v>10</v>
      </c>
      <c r="F2073" s="1" t="str">
        <f>TEXT(SalesDataTable[[#This Row],[Order Date]],"MMM")</f>
        <v>Oct</v>
      </c>
      <c r="G2073" s="6" t="s">
        <v>28</v>
      </c>
      <c r="H2073" s="6" t="s">
        <v>35</v>
      </c>
      <c r="I2073" s="6" t="s">
        <v>19</v>
      </c>
      <c r="J2073" s="6" t="s">
        <v>33</v>
      </c>
      <c r="K2073" s="6" t="s">
        <v>40</v>
      </c>
      <c r="L2073" s="6" t="s">
        <v>41</v>
      </c>
      <c r="M2073" s="11">
        <v>1</v>
      </c>
      <c r="N2073" s="8">
        <v>336.56</v>
      </c>
      <c r="O2073" s="9">
        <v>0</v>
      </c>
      <c r="P2073" s="8">
        <v>189.74</v>
      </c>
      <c r="Q2073" s="8">
        <v>336.56</v>
      </c>
      <c r="R2073" s="8">
        <v>189.74</v>
      </c>
      <c r="S2073" s="8">
        <v>146.82</v>
      </c>
      <c r="T2073" s="10">
        <v>0.43623722367482765</v>
      </c>
      <c r="U2073" s="7"/>
      <c r="V2073" s="10"/>
      <c r="W2073" s="11"/>
      <c r="X2073" s="10"/>
    </row>
    <row r="2074" spans="1:24" ht="15.6">
      <c r="A2074" s="4">
        <v>291</v>
      </c>
      <c r="B2074" s="5">
        <v>46304</v>
      </c>
      <c r="C2074" s="1">
        <f t="shared" si="64"/>
        <v>2026</v>
      </c>
      <c r="D2074" s="1" t="str">
        <f>"Q" &amp;ROUNDUP(MONTH(SalesDataTable[[#This Row],[Order Date]])/3,0)</f>
        <v>Q4</v>
      </c>
      <c r="E2074" s="1">
        <f t="shared" si="65"/>
        <v>10</v>
      </c>
      <c r="F2074" s="1" t="str">
        <f>TEXT(SalesDataTable[[#This Row],[Order Date]],"MMM")</f>
        <v>Oct</v>
      </c>
      <c r="G2074" s="6" t="s">
        <v>28</v>
      </c>
      <c r="H2074" s="6" t="s">
        <v>29</v>
      </c>
      <c r="I2074" s="6" t="s">
        <v>19</v>
      </c>
      <c r="J2074" s="6" t="s">
        <v>30</v>
      </c>
      <c r="K2074" s="6" t="s">
        <v>31</v>
      </c>
      <c r="L2074" s="6" t="s">
        <v>61</v>
      </c>
      <c r="M2074" s="11">
        <v>2</v>
      </c>
      <c r="N2074" s="8">
        <v>132.47999999999999</v>
      </c>
      <c r="O2074" s="9">
        <v>0.1</v>
      </c>
      <c r="P2074" s="8">
        <v>67.48</v>
      </c>
      <c r="Q2074" s="8">
        <v>238.464</v>
      </c>
      <c r="R2074" s="8">
        <v>134.96</v>
      </c>
      <c r="S2074" s="8">
        <v>103.50399999999999</v>
      </c>
      <c r="T2074" s="10">
        <v>0.43404455179817497</v>
      </c>
      <c r="U2074" s="7"/>
      <c r="V2074" s="10"/>
      <c r="W2074" s="11"/>
      <c r="X2074" s="10"/>
    </row>
    <row r="2075" spans="1:24" ht="15.6">
      <c r="A2075" s="4">
        <v>670</v>
      </c>
      <c r="B2075" s="5">
        <v>46304</v>
      </c>
      <c r="C2075" s="1">
        <f t="shared" si="64"/>
        <v>2026</v>
      </c>
      <c r="D2075" s="1" t="str">
        <f>"Q" &amp;ROUNDUP(MONTH(SalesDataTable[[#This Row],[Order Date]])/3,0)</f>
        <v>Q4</v>
      </c>
      <c r="E2075" s="1">
        <f t="shared" si="65"/>
        <v>10</v>
      </c>
      <c r="F2075" s="1" t="str">
        <f>TEXT(SalesDataTable[[#This Row],[Order Date]],"MMM")</f>
        <v>Oct</v>
      </c>
      <c r="G2075" s="6" t="s">
        <v>23</v>
      </c>
      <c r="H2075" s="6" t="s">
        <v>66</v>
      </c>
      <c r="I2075" s="6" t="s">
        <v>36</v>
      </c>
      <c r="J2075" s="6" t="s">
        <v>20</v>
      </c>
      <c r="K2075" s="6" t="s">
        <v>26</v>
      </c>
      <c r="L2075" s="6" t="s">
        <v>27</v>
      </c>
      <c r="M2075" s="11">
        <v>1</v>
      </c>
      <c r="N2075" s="8">
        <v>92.59</v>
      </c>
      <c r="O2075" s="9">
        <v>0</v>
      </c>
      <c r="P2075" s="8">
        <v>44.46</v>
      </c>
      <c r="Q2075" s="8">
        <v>92.59</v>
      </c>
      <c r="R2075" s="8">
        <v>44.46</v>
      </c>
      <c r="S2075" s="8">
        <v>48.13</v>
      </c>
      <c r="T2075" s="10">
        <v>0.51981855491953777</v>
      </c>
      <c r="U2075" s="7"/>
      <c r="V2075" s="10"/>
      <c r="W2075" s="11"/>
      <c r="X2075" s="10"/>
    </row>
    <row r="2076" spans="1:24" ht="15.6">
      <c r="A2076" s="4">
        <v>1306</v>
      </c>
      <c r="B2076" s="5">
        <v>46304</v>
      </c>
      <c r="C2076" s="1">
        <f t="shared" si="64"/>
        <v>2026</v>
      </c>
      <c r="D2076" s="1" t="str">
        <f>"Q" &amp;ROUNDUP(MONTH(SalesDataTable[[#This Row],[Order Date]])/3,0)</f>
        <v>Q4</v>
      </c>
      <c r="E2076" s="1">
        <f t="shared" si="65"/>
        <v>10</v>
      </c>
      <c r="F2076" s="1" t="str">
        <f>TEXT(SalesDataTable[[#This Row],[Order Date]],"MMM")</f>
        <v>Oct</v>
      </c>
      <c r="G2076" s="6" t="s">
        <v>37</v>
      </c>
      <c r="H2076" s="6" t="s">
        <v>50</v>
      </c>
      <c r="I2076" s="6" t="s">
        <v>36</v>
      </c>
      <c r="J2076" s="6" t="s">
        <v>33</v>
      </c>
      <c r="K2076" s="6" t="s">
        <v>51</v>
      </c>
      <c r="L2076" s="6" t="s">
        <v>59</v>
      </c>
      <c r="M2076" s="11">
        <v>1</v>
      </c>
      <c r="N2076" s="8">
        <v>35.450000000000003</v>
      </c>
      <c r="O2076" s="9">
        <v>0.05</v>
      </c>
      <c r="P2076" s="8">
        <v>14.23</v>
      </c>
      <c r="Q2076" s="8">
        <v>33.677500000000002</v>
      </c>
      <c r="R2076" s="8">
        <v>14.23</v>
      </c>
      <c r="S2076" s="8">
        <v>19.447500000000002</v>
      </c>
      <c r="T2076" s="10">
        <v>0.57746269764679681</v>
      </c>
      <c r="U2076" s="7"/>
      <c r="V2076" s="10"/>
      <c r="W2076" s="11"/>
      <c r="X2076" s="10"/>
    </row>
    <row r="2077" spans="1:24" ht="15.6">
      <c r="A2077" s="4">
        <v>2400</v>
      </c>
      <c r="B2077" s="5">
        <v>46304</v>
      </c>
      <c r="C2077" s="1">
        <f t="shared" si="64"/>
        <v>2026</v>
      </c>
      <c r="D2077" s="1" t="str">
        <f>"Q" &amp;ROUNDUP(MONTH(SalesDataTable[[#This Row],[Order Date]])/3,0)</f>
        <v>Q4</v>
      </c>
      <c r="E2077" s="1">
        <f t="shared" si="65"/>
        <v>10</v>
      </c>
      <c r="F2077" s="1" t="str">
        <f>TEXT(SalesDataTable[[#This Row],[Order Date]],"MMM")</f>
        <v>Oct</v>
      </c>
      <c r="G2077" s="6" t="s">
        <v>28</v>
      </c>
      <c r="H2077" s="6" t="s">
        <v>29</v>
      </c>
      <c r="I2077" s="6" t="s">
        <v>19</v>
      </c>
      <c r="J2077" s="6" t="s">
        <v>30</v>
      </c>
      <c r="K2077" s="6" t="s">
        <v>26</v>
      </c>
      <c r="L2077" s="6" t="s">
        <v>27</v>
      </c>
      <c r="M2077" s="11">
        <v>2</v>
      </c>
      <c r="N2077" s="8">
        <v>93.83</v>
      </c>
      <c r="O2077" s="9">
        <v>0.1</v>
      </c>
      <c r="P2077" s="8">
        <v>44.27</v>
      </c>
      <c r="Q2077" s="8">
        <v>168.89400000000001</v>
      </c>
      <c r="R2077" s="8">
        <v>88.54</v>
      </c>
      <c r="S2077" s="8">
        <v>80.353999999999999</v>
      </c>
      <c r="T2077" s="10">
        <v>0.47576586498040191</v>
      </c>
      <c r="U2077" s="7"/>
      <c r="V2077" s="10"/>
      <c r="W2077" s="11"/>
      <c r="X2077" s="10"/>
    </row>
    <row r="2078" spans="1:24" ht="15.6">
      <c r="A2078" s="4">
        <v>3816</v>
      </c>
      <c r="B2078" s="5">
        <v>46304</v>
      </c>
      <c r="C2078" s="1">
        <f t="shared" si="64"/>
        <v>2026</v>
      </c>
      <c r="D2078" s="1" t="str">
        <f>"Q" &amp;ROUNDUP(MONTH(SalesDataTable[[#This Row],[Order Date]])/3,0)</f>
        <v>Q4</v>
      </c>
      <c r="E2078" s="1">
        <f t="shared" si="65"/>
        <v>10</v>
      </c>
      <c r="F2078" s="1" t="str">
        <f>TEXT(SalesDataTable[[#This Row],[Order Date]],"MMM")</f>
        <v>Oct</v>
      </c>
      <c r="G2078" s="6" t="s">
        <v>23</v>
      </c>
      <c r="H2078" s="6" t="s">
        <v>60</v>
      </c>
      <c r="I2078" s="6" t="s">
        <v>19</v>
      </c>
      <c r="J2078" s="6" t="s">
        <v>30</v>
      </c>
      <c r="K2078" s="6" t="s">
        <v>51</v>
      </c>
      <c r="L2078" s="6" t="s">
        <v>59</v>
      </c>
      <c r="M2078" s="11">
        <v>1</v>
      </c>
      <c r="N2078" s="8">
        <v>36.32</v>
      </c>
      <c r="O2078" s="9">
        <v>0</v>
      </c>
      <c r="P2078" s="8">
        <v>13.6</v>
      </c>
      <c r="Q2078" s="8">
        <v>36.32</v>
      </c>
      <c r="R2078" s="8">
        <v>13.6</v>
      </c>
      <c r="S2078" s="8">
        <v>22.72</v>
      </c>
      <c r="T2078" s="10">
        <v>0.62555066079295152</v>
      </c>
      <c r="U2078" s="7"/>
      <c r="V2078" s="10"/>
      <c r="W2078" s="11"/>
      <c r="X2078" s="10"/>
    </row>
    <row r="2079" spans="1:24" ht="15.6">
      <c r="A2079" s="4">
        <v>4038</v>
      </c>
      <c r="B2079" s="5">
        <v>46304</v>
      </c>
      <c r="C2079" s="1">
        <f t="shared" si="64"/>
        <v>2026</v>
      </c>
      <c r="D2079" s="1" t="str">
        <f>"Q" &amp;ROUNDUP(MONTH(SalesDataTable[[#This Row],[Order Date]])/3,0)</f>
        <v>Q4</v>
      </c>
      <c r="E2079" s="1">
        <f t="shared" si="65"/>
        <v>10</v>
      </c>
      <c r="F2079" s="1" t="str">
        <f>TEXT(SalesDataTable[[#This Row],[Order Date]],"MMM")</f>
        <v>Oct</v>
      </c>
      <c r="G2079" s="6" t="s">
        <v>17</v>
      </c>
      <c r="H2079" s="6" t="s">
        <v>67</v>
      </c>
      <c r="I2079" s="6" t="s">
        <v>19</v>
      </c>
      <c r="J2079" s="6" t="s">
        <v>20</v>
      </c>
      <c r="K2079" s="6" t="s">
        <v>51</v>
      </c>
      <c r="L2079" s="6" t="s">
        <v>55</v>
      </c>
      <c r="M2079" s="11">
        <v>2</v>
      </c>
      <c r="N2079" s="8">
        <v>125.56</v>
      </c>
      <c r="O2079" s="9">
        <v>0.1</v>
      </c>
      <c r="P2079" s="8">
        <v>67.260000000000005</v>
      </c>
      <c r="Q2079" s="8">
        <v>226.00800000000001</v>
      </c>
      <c r="R2079" s="8">
        <v>134.52000000000001</v>
      </c>
      <c r="S2079" s="8">
        <v>91.488</v>
      </c>
      <c r="T2079" s="10">
        <v>0.40479983009450993</v>
      </c>
      <c r="U2079" s="7"/>
      <c r="V2079" s="10"/>
      <c r="W2079" s="11"/>
      <c r="X2079" s="10"/>
    </row>
    <row r="2080" spans="1:24" ht="15.6">
      <c r="A2080" s="4">
        <v>4686</v>
      </c>
      <c r="B2080" s="5">
        <v>46304</v>
      </c>
      <c r="C2080" s="1">
        <f t="shared" si="64"/>
        <v>2026</v>
      </c>
      <c r="D2080" s="1" t="str">
        <f>"Q" &amp;ROUNDUP(MONTH(SalesDataTable[[#This Row],[Order Date]])/3,0)</f>
        <v>Q4</v>
      </c>
      <c r="E2080" s="1">
        <f t="shared" si="65"/>
        <v>10</v>
      </c>
      <c r="F2080" s="1" t="str">
        <f>TEXT(SalesDataTable[[#This Row],[Order Date]],"MMM")</f>
        <v>Oct</v>
      </c>
      <c r="G2080" s="6" t="s">
        <v>17</v>
      </c>
      <c r="H2080" s="6" t="s">
        <v>67</v>
      </c>
      <c r="I2080" s="6" t="s">
        <v>45</v>
      </c>
      <c r="J2080" s="6" t="s">
        <v>30</v>
      </c>
      <c r="K2080" s="6" t="s">
        <v>40</v>
      </c>
      <c r="L2080" s="6" t="s">
        <v>68</v>
      </c>
      <c r="M2080" s="11">
        <v>2</v>
      </c>
      <c r="N2080" s="8">
        <v>124.91</v>
      </c>
      <c r="O2080" s="9">
        <v>0</v>
      </c>
      <c r="P2080" s="8">
        <v>60.33</v>
      </c>
      <c r="Q2080" s="8">
        <v>249.82</v>
      </c>
      <c r="R2080" s="8">
        <v>120.66</v>
      </c>
      <c r="S2080" s="8">
        <v>129.16</v>
      </c>
      <c r="T2080" s="10">
        <v>0.51701224881914976</v>
      </c>
      <c r="U2080" s="7"/>
      <c r="V2080" s="10"/>
      <c r="W2080" s="11"/>
      <c r="X2080" s="10"/>
    </row>
    <row r="2081" spans="1:24" ht="15.6">
      <c r="A2081" s="4">
        <v>5076</v>
      </c>
      <c r="B2081" s="5">
        <v>46304</v>
      </c>
      <c r="C2081" s="1">
        <f t="shared" si="64"/>
        <v>2026</v>
      </c>
      <c r="D2081" s="1" t="str">
        <f>"Q" &amp;ROUNDUP(MONTH(SalesDataTable[[#This Row],[Order Date]])/3,0)</f>
        <v>Q4</v>
      </c>
      <c r="E2081" s="1">
        <f t="shared" si="65"/>
        <v>10</v>
      </c>
      <c r="F2081" s="1" t="str">
        <f>TEXT(SalesDataTable[[#This Row],[Order Date]],"MMM")</f>
        <v>Oct</v>
      </c>
      <c r="G2081" s="6" t="s">
        <v>23</v>
      </c>
      <c r="H2081" s="6" t="s">
        <v>60</v>
      </c>
      <c r="I2081" s="6" t="s">
        <v>19</v>
      </c>
      <c r="J2081" s="6" t="s">
        <v>30</v>
      </c>
      <c r="K2081" s="6" t="s">
        <v>40</v>
      </c>
      <c r="L2081" s="6" t="s">
        <v>46</v>
      </c>
      <c r="M2081" s="11">
        <v>1</v>
      </c>
      <c r="N2081" s="8">
        <v>199.32</v>
      </c>
      <c r="O2081" s="9">
        <v>0</v>
      </c>
      <c r="P2081" s="8">
        <v>103.83</v>
      </c>
      <c r="Q2081" s="8">
        <v>199.32</v>
      </c>
      <c r="R2081" s="8">
        <v>103.83</v>
      </c>
      <c r="S2081" s="8">
        <v>95.49</v>
      </c>
      <c r="T2081" s="10">
        <v>0.4790788681517158</v>
      </c>
      <c r="U2081" s="7"/>
      <c r="V2081" s="10"/>
      <c r="W2081" s="11"/>
      <c r="X2081" s="10"/>
    </row>
    <row r="2082" spans="1:24" ht="15.6">
      <c r="A2082" s="4">
        <v>1339</v>
      </c>
      <c r="B2082" s="5">
        <v>46305</v>
      </c>
      <c r="C2082" s="1">
        <f t="shared" si="64"/>
        <v>2026</v>
      </c>
      <c r="D2082" s="1" t="str">
        <f>"Q" &amp;ROUNDUP(MONTH(SalesDataTable[[#This Row],[Order Date]])/3,0)</f>
        <v>Q4</v>
      </c>
      <c r="E2082" s="1">
        <f t="shared" si="65"/>
        <v>10</v>
      </c>
      <c r="F2082" s="1" t="str">
        <f>TEXT(SalesDataTable[[#This Row],[Order Date]],"MMM")</f>
        <v>Oct</v>
      </c>
      <c r="G2082" s="6" t="s">
        <v>23</v>
      </c>
      <c r="H2082" s="6" t="s">
        <v>58</v>
      </c>
      <c r="I2082" s="6" t="s">
        <v>19</v>
      </c>
      <c r="J2082" s="6" t="s">
        <v>20</v>
      </c>
      <c r="K2082" s="6" t="s">
        <v>40</v>
      </c>
      <c r="L2082" s="6" t="s">
        <v>41</v>
      </c>
      <c r="M2082" s="11">
        <v>4</v>
      </c>
      <c r="N2082" s="8">
        <v>337.38</v>
      </c>
      <c r="O2082" s="9">
        <v>0.05</v>
      </c>
      <c r="P2082" s="8">
        <v>194.94</v>
      </c>
      <c r="Q2082" s="8">
        <v>1282.0439999999999</v>
      </c>
      <c r="R2082" s="8">
        <v>779.76</v>
      </c>
      <c r="S2082" s="8">
        <v>502.28399999999988</v>
      </c>
      <c r="T2082" s="10">
        <v>0.39178374533167343</v>
      </c>
      <c r="U2082" s="7"/>
      <c r="V2082" s="10"/>
      <c r="W2082" s="11"/>
      <c r="X2082" s="10"/>
    </row>
    <row r="2083" spans="1:24" ht="15.6">
      <c r="A2083" s="4">
        <v>1884</v>
      </c>
      <c r="B2083" s="5">
        <v>46305</v>
      </c>
      <c r="C2083" s="1">
        <f t="shared" si="64"/>
        <v>2026</v>
      </c>
      <c r="D2083" s="1" t="str">
        <f>"Q" &amp;ROUNDUP(MONTH(SalesDataTable[[#This Row],[Order Date]])/3,0)</f>
        <v>Q4</v>
      </c>
      <c r="E2083" s="1">
        <f t="shared" si="65"/>
        <v>10</v>
      </c>
      <c r="F2083" s="1" t="str">
        <f>TEXT(SalesDataTable[[#This Row],[Order Date]],"MMM")</f>
        <v>Oct</v>
      </c>
      <c r="G2083" s="6" t="s">
        <v>28</v>
      </c>
      <c r="H2083" s="6" t="s">
        <v>29</v>
      </c>
      <c r="I2083" s="6" t="s">
        <v>19</v>
      </c>
      <c r="J2083" s="6" t="s">
        <v>33</v>
      </c>
      <c r="K2083" s="6" t="s">
        <v>40</v>
      </c>
      <c r="L2083" s="6" t="s">
        <v>57</v>
      </c>
      <c r="M2083" s="11">
        <v>3</v>
      </c>
      <c r="N2083" s="8">
        <v>82.18</v>
      </c>
      <c r="O2083" s="9">
        <v>0.1</v>
      </c>
      <c r="P2083" s="8">
        <v>39.82</v>
      </c>
      <c r="Q2083" s="8">
        <v>221.88600000000002</v>
      </c>
      <c r="R2083" s="8">
        <v>119.46000000000001</v>
      </c>
      <c r="S2083" s="8">
        <v>102.42600000000002</v>
      </c>
      <c r="T2083" s="10">
        <v>0.46161542413671885</v>
      </c>
      <c r="U2083" s="7"/>
      <c r="V2083" s="10"/>
      <c r="W2083" s="11"/>
      <c r="X2083" s="10"/>
    </row>
    <row r="2084" spans="1:24" ht="15.6">
      <c r="A2084" s="4">
        <v>3568</v>
      </c>
      <c r="B2084" s="5">
        <v>46305</v>
      </c>
      <c r="C2084" s="1">
        <f t="shared" si="64"/>
        <v>2026</v>
      </c>
      <c r="D2084" s="1" t="str">
        <f>"Q" &amp;ROUNDUP(MONTH(SalesDataTable[[#This Row],[Order Date]])/3,0)</f>
        <v>Q4</v>
      </c>
      <c r="E2084" s="1">
        <f t="shared" si="65"/>
        <v>10</v>
      </c>
      <c r="F2084" s="1" t="str">
        <f>TEXT(SalesDataTable[[#This Row],[Order Date]],"MMM")</f>
        <v>Oct</v>
      </c>
      <c r="G2084" s="6" t="s">
        <v>17</v>
      </c>
      <c r="H2084" s="6" t="s">
        <v>67</v>
      </c>
      <c r="I2084" s="6" t="s">
        <v>25</v>
      </c>
      <c r="J2084" s="6" t="s">
        <v>30</v>
      </c>
      <c r="K2084" s="6" t="s">
        <v>26</v>
      </c>
      <c r="L2084" s="6" t="s">
        <v>63</v>
      </c>
      <c r="M2084" s="11">
        <v>15</v>
      </c>
      <c r="N2084" s="8">
        <v>70.25</v>
      </c>
      <c r="O2084" s="9">
        <v>0.1</v>
      </c>
      <c r="P2084" s="8">
        <v>32.19</v>
      </c>
      <c r="Q2084" s="8">
        <v>948.375</v>
      </c>
      <c r="R2084" s="8">
        <v>482.84999999999997</v>
      </c>
      <c r="S2084" s="8">
        <v>465.52500000000003</v>
      </c>
      <c r="T2084" s="10">
        <v>0.49086595492289448</v>
      </c>
      <c r="U2084" s="7"/>
      <c r="V2084" s="10"/>
      <c r="W2084" s="11"/>
      <c r="X2084" s="10"/>
    </row>
    <row r="2085" spans="1:24" ht="15.6">
      <c r="A2085" s="4">
        <v>4171</v>
      </c>
      <c r="B2085" s="5">
        <v>46305</v>
      </c>
      <c r="C2085" s="1">
        <f t="shared" si="64"/>
        <v>2026</v>
      </c>
      <c r="D2085" s="1" t="str">
        <f>"Q" &amp;ROUNDUP(MONTH(SalesDataTable[[#This Row],[Order Date]])/3,0)</f>
        <v>Q4</v>
      </c>
      <c r="E2085" s="1">
        <f t="shared" si="65"/>
        <v>10</v>
      </c>
      <c r="F2085" s="1" t="str">
        <f>TEXT(SalesDataTable[[#This Row],[Order Date]],"MMM")</f>
        <v>Oct</v>
      </c>
      <c r="G2085" s="6" t="s">
        <v>37</v>
      </c>
      <c r="H2085" s="6" t="s">
        <v>48</v>
      </c>
      <c r="I2085" s="6" t="s">
        <v>36</v>
      </c>
      <c r="J2085" s="6" t="s">
        <v>30</v>
      </c>
      <c r="K2085" s="6" t="s">
        <v>31</v>
      </c>
      <c r="L2085" s="6" t="s">
        <v>32</v>
      </c>
      <c r="M2085" s="11">
        <v>2</v>
      </c>
      <c r="N2085" s="8">
        <v>35.36</v>
      </c>
      <c r="O2085" s="9">
        <v>0</v>
      </c>
      <c r="P2085" s="8">
        <v>13.49</v>
      </c>
      <c r="Q2085" s="8">
        <v>70.72</v>
      </c>
      <c r="R2085" s="8">
        <v>26.98</v>
      </c>
      <c r="S2085" s="8">
        <v>43.739999999999995</v>
      </c>
      <c r="T2085" s="10">
        <v>0.61849547511312208</v>
      </c>
      <c r="U2085" s="7"/>
      <c r="V2085" s="10"/>
      <c r="W2085" s="11"/>
      <c r="X2085" s="10"/>
    </row>
    <row r="2086" spans="1:24" ht="15.6">
      <c r="A2086" s="4">
        <v>4477</v>
      </c>
      <c r="B2086" s="5">
        <v>46305</v>
      </c>
      <c r="C2086" s="1">
        <f t="shared" si="64"/>
        <v>2026</v>
      </c>
      <c r="D2086" s="1" t="str">
        <f>"Q" &amp;ROUNDUP(MONTH(SalesDataTable[[#This Row],[Order Date]])/3,0)</f>
        <v>Q4</v>
      </c>
      <c r="E2086" s="1">
        <f t="shared" si="65"/>
        <v>10</v>
      </c>
      <c r="F2086" s="1" t="str">
        <f>TEXT(SalesDataTable[[#This Row],[Order Date]],"MMM")</f>
        <v>Oct</v>
      </c>
      <c r="G2086" s="6" t="s">
        <v>28</v>
      </c>
      <c r="H2086" s="6" t="s">
        <v>42</v>
      </c>
      <c r="I2086" s="6" t="s">
        <v>36</v>
      </c>
      <c r="J2086" s="6" t="s">
        <v>30</v>
      </c>
      <c r="K2086" s="6" t="s">
        <v>31</v>
      </c>
      <c r="L2086" s="6" t="s">
        <v>49</v>
      </c>
      <c r="M2086" s="11">
        <v>1</v>
      </c>
      <c r="N2086" s="8">
        <v>46.01</v>
      </c>
      <c r="O2086" s="9">
        <v>0</v>
      </c>
      <c r="P2086" s="8">
        <v>18.239999999999998</v>
      </c>
      <c r="Q2086" s="8">
        <v>46.01</v>
      </c>
      <c r="R2086" s="8">
        <v>18.239999999999998</v>
      </c>
      <c r="S2086" s="8">
        <v>27.77</v>
      </c>
      <c r="T2086" s="10">
        <v>0.6035644425124973</v>
      </c>
      <c r="U2086" s="7"/>
      <c r="V2086" s="10"/>
      <c r="W2086" s="11"/>
      <c r="X2086" s="10"/>
    </row>
    <row r="2087" spans="1:24" ht="15.6">
      <c r="A2087" s="4">
        <v>3368</v>
      </c>
      <c r="B2087" s="5">
        <v>46306</v>
      </c>
      <c r="C2087" s="1">
        <f t="shared" si="64"/>
        <v>2026</v>
      </c>
      <c r="D2087" s="1" t="str">
        <f>"Q" &amp;ROUNDUP(MONTH(SalesDataTable[[#This Row],[Order Date]])/3,0)</f>
        <v>Q4</v>
      </c>
      <c r="E2087" s="1">
        <f t="shared" si="65"/>
        <v>10</v>
      </c>
      <c r="F2087" s="1" t="str">
        <f>TEXT(SalesDataTable[[#This Row],[Order Date]],"MMM")</f>
        <v>Oct</v>
      </c>
      <c r="G2087" s="6" t="s">
        <v>17</v>
      </c>
      <c r="H2087" s="6" t="s">
        <v>53</v>
      </c>
      <c r="I2087" s="6" t="s">
        <v>19</v>
      </c>
      <c r="J2087" s="6" t="s">
        <v>20</v>
      </c>
      <c r="K2087" s="6" t="s">
        <v>26</v>
      </c>
      <c r="L2087" s="6" t="s">
        <v>27</v>
      </c>
      <c r="M2087" s="11">
        <v>1</v>
      </c>
      <c r="N2087" s="8">
        <v>89.88</v>
      </c>
      <c r="O2087" s="9">
        <v>0</v>
      </c>
      <c r="P2087" s="8">
        <v>46.15</v>
      </c>
      <c r="Q2087" s="8">
        <v>89.88</v>
      </c>
      <c r="R2087" s="8">
        <v>46.15</v>
      </c>
      <c r="S2087" s="8">
        <v>43.73</v>
      </c>
      <c r="T2087" s="10">
        <v>0.48653760569648419</v>
      </c>
      <c r="U2087" s="7"/>
      <c r="V2087" s="10"/>
      <c r="W2087" s="11"/>
      <c r="X2087" s="10"/>
    </row>
    <row r="2088" spans="1:24" ht="15.6">
      <c r="A2088" s="4">
        <v>3566</v>
      </c>
      <c r="B2088" s="5">
        <v>46306</v>
      </c>
      <c r="C2088" s="1">
        <f t="shared" si="64"/>
        <v>2026</v>
      </c>
      <c r="D2088" s="1" t="str">
        <f>"Q" &amp;ROUNDUP(MONTH(SalesDataTable[[#This Row],[Order Date]])/3,0)</f>
        <v>Q4</v>
      </c>
      <c r="E2088" s="1">
        <f t="shared" si="65"/>
        <v>10</v>
      </c>
      <c r="F2088" s="1" t="str">
        <f>TEXT(SalesDataTable[[#This Row],[Order Date]],"MMM")</f>
        <v>Oct</v>
      </c>
      <c r="G2088" s="6" t="s">
        <v>23</v>
      </c>
      <c r="H2088" s="6" t="s">
        <v>60</v>
      </c>
      <c r="I2088" s="6" t="s">
        <v>19</v>
      </c>
      <c r="J2088" s="6" t="s">
        <v>30</v>
      </c>
      <c r="K2088" s="6" t="s">
        <v>51</v>
      </c>
      <c r="L2088" s="6" t="s">
        <v>52</v>
      </c>
      <c r="M2088" s="11">
        <v>1</v>
      </c>
      <c r="N2088" s="8">
        <v>41.33</v>
      </c>
      <c r="O2088" s="9">
        <v>0</v>
      </c>
      <c r="P2088" s="8">
        <v>14.47</v>
      </c>
      <c r="Q2088" s="8">
        <v>41.33</v>
      </c>
      <c r="R2088" s="8">
        <v>14.47</v>
      </c>
      <c r="S2088" s="8">
        <v>26.86</v>
      </c>
      <c r="T2088" s="10">
        <v>0.6498911202516332</v>
      </c>
      <c r="U2088" s="7"/>
      <c r="V2088" s="10"/>
      <c r="W2088" s="11"/>
      <c r="X2088" s="10"/>
    </row>
    <row r="2089" spans="1:24" ht="15.6">
      <c r="A2089" s="4">
        <v>4420</v>
      </c>
      <c r="B2089" s="5">
        <v>46306</v>
      </c>
      <c r="C2089" s="1">
        <f t="shared" si="64"/>
        <v>2026</v>
      </c>
      <c r="D2089" s="1" t="str">
        <f>"Q" &amp;ROUNDUP(MONTH(SalesDataTable[[#This Row],[Order Date]])/3,0)</f>
        <v>Q4</v>
      </c>
      <c r="E2089" s="1">
        <f t="shared" si="65"/>
        <v>10</v>
      </c>
      <c r="F2089" s="1" t="str">
        <f>TEXT(SalesDataTable[[#This Row],[Order Date]],"MMM")</f>
        <v>Oct</v>
      </c>
      <c r="G2089" s="6" t="s">
        <v>28</v>
      </c>
      <c r="H2089" s="6" t="s">
        <v>42</v>
      </c>
      <c r="I2089" s="6" t="s">
        <v>25</v>
      </c>
      <c r="J2089" s="6" t="s">
        <v>33</v>
      </c>
      <c r="K2089" s="6" t="s">
        <v>21</v>
      </c>
      <c r="L2089" s="6" t="s">
        <v>43</v>
      </c>
      <c r="M2089" s="11">
        <v>15</v>
      </c>
      <c r="N2089" s="8">
        <v>40.78</v>
      </c>
      <c r="O2089" s="9">
        <v>0.15</v>
      </c>
      <c r="P2089" s="8">
        <v>17.07</v>
      </c>
      <c r="Q2089" s="8">
        <v>519.94500000000005</v>
      </c>
      <c r="R2089" s="8">
        <v>256.05</v>
      </c>
      <c r="S2089" s="8">
        <v>263.89500000000004</v>
      </c>
      <c r="T2089" s="10">
        <v>0.5075440671609498</v>
      </c>
      <c r="U2089" s="7"/>
      <c r="V2089" s="10"/>
      <c r="W2089" s="11"/>
      <c r="X2089" s="10"/>
    </row>
    <row r="2090" spans="1:24" ht="15.6">
      <c r="A2090" s="4">
        <v>513</v>
      </c>
      <c r="B2090" s="5">
        <v>46307</v>
      </c>
      <c r="C2090" s="1">
        <f t="shared" si="64"/>
        <v>2026</v>
      </c>
      <c r="D2090" s="1" t="str">
        <f>"Q" &amp;ROUNDUP(MONTH(SalesDataTable[[#This Row],[Order Date]])/3,0)</f>
        <v>Q4</v>
      </c>
      <c r="E2090" s="1">
        <f t="shared" si="65"/>
        <v>10</v>
      </c>
      <c r="F2090" s="1" t="str">
        <f>TEXT(SalesDataTable[[#This Row],[Order Date]],"MMM")</f>
        <v>Oct</v>
      </c>
      <c r="G2090" s="6" t="s">
        <v>37</v>
      </c>
      <c r="H2090" s="6" t="s">
        <v>48</v>
      </c>
      <c r="I2090" s="6" t="s">
        <v>19</v>
      </c>
      <c r="J2090" s="6" t="s">
        <v>33</v>
      </c>
      <c r="K2090" s="6" t="s">
        <v>31</v>
      </c>
      <c r="L2090" s="6" t="s">
        <v>65</v>
      </c>
      <c r="M2090" s="11">
        <v>1</v>
      </c>
      <c r="N2090" s="8">
        <v>163.87</v>
      </c>
      <c r="O2090" s="9">
        <v>0</v>
      </c>
      <c r="P2090" s="8">
        <v>85.76</v>
      </c>
      <c r="Q2090" s="8">
        <v>163.87</v>
      </c>
      <c r="R2090" s="8">
        <v>85.76</v>
      </c>
      <c r="S2090" s="8">
        <v>78.11</v>
      </c>
      <c r="T2090" s="10">
        <v>0.47665832672240188</v>
      </c>
      <c r="U2090" s="7"/>
      <c r="V2090" s="10"/>
      <c r="W2090" s="11"/>
      <c r="X2090" s="10"/>
    </row>
    <row r="2091" spans="1:24" ht="15.6">
      <c r="A2091" s="4">
        <v>786</v>
      </c>
      <c r="B2091" s="5">
        <v>46307</v>
      </c>
      <c r="C2091" s="1">
        <f t="shared" si="64"/>
        <v>2026</v>
      </c>
      <c r="D2091" s="1" t="str">
        <f>"Q" &amp;ROUNDUP(MONTH(SalesDataTable[[#This Row],[Order Date]])/3,0)</f>
        <v>Q4</v>
      </c>
      <c r="E2091" s="1">
        <f t="shared" si="65"/>
        <v>10</v>
      </c>
      <c r="F2091" s="1" t="str">
        <f>TEXT(SalesDataTable[[#This Row],[Order Date]],"MMM")</f>
        <v>Oct</v>
      </c>
      <c r="G2091" s="6" t="s">
        <v>28</v>
      </c>
      <c r="H2091" s="6" t="s">
        <v>35</v>
      </c>
      <c r="I2091" s="6" t="s">
        <v>19</v>
      </c>
      <c r="J2091" s="6" t="s">
        <v>30</v>
      </c>
      <c r="K2091" s="6" t="s">
        <v>51</v>
      </c>
      <c r="L2091" s="6" t="s">
        <v>59</v>
      </c>
      <c r="M2091" s="11">
        <v>1</v>
      </c>
      <c r="N2091" s="8">
        <v>35.39</v>
      </c>
      <c r="O2091" s="9">
        <v>0.05</v>
      </c>
      <c r="P2091" s="8">
        <v>13.68</v>
      </c>
      <c r="Q2091" s="8">
        <v>33.6205</v>
      </c>
      <c r="R2091" s="8">
        <v>13.68</v>
      </c>
      <c r="S2091" s="8">
        <v>19.9405</v>
      </c>
      <c r="T2091" s="10">
        <v>0.59310539700480358</v>
      </c>
      <c r="U2091" s="7"/>
      <c r="V2091" s="10"/>
      <c r="W2091" s="11"/>
      <c r="X2091" s="10"/>
    </row>
    <row r="2092" spans="1:24" ht="15.6">
      <c r="A2092" s="4">
        <v>3771</v>
      </c>
      <c r="B2092" s="5">
        <v>46307</v>
      </c>
      <c r="C2092" s="1">
        <f t="shared" si="64"/>
        <v>2026</v>
      </c>
      <c r="D2092" s="1" t="str">
        <f>"Q" &amp;ROUNDUP(MONTH(SalesDataTable[[#This Row],[Order Date]])/3,0)</f>
        <v>Q4</v>
      </c>
      <c r="E2092" s="1">
        <f t="shared" si="65"/>
        <v>10</v>
      </c>
      <c r="F2092" s="1" t="str">
        <f>TEXT(SalesDataTable[[#This Row],[Order Date]],"MMM")</f>
        <v>Oct</v>
      </c>
      <c r="G2092" s="6" t="s">
        <v>28</v>
      </c>
      <c r="H2092" s="6" t="s">
        <v>35</v>
      </c>
      <c r="I2092" s="6" t="s">
        <v>19</v>
      </c>
      <c r="J2092" s="6" t="s">
        <v>33</v>
      </c>
      <c r="K2092" s="6" t="s">
        <v>40</v>
      </c>
      <c r="L2092" s="6" t="s">
        <v>57</v>
      </c>
      <c r="M2092" s="11">
        <v>2</v>
      </c>
      <c r="N2092" s="8">
        <v>80.2</v>
      </c>
      <c r="O2092" s="9">
        <v>0</v>
      </c>
      <c r="P2092" s="8">
        <v>39.590000000000003</v>
      </c>
      <c r="Q2092" s="8">
        <v>160.4</v>
      </c>
      <c r="R2092" s="8">
        <v>79.180000000000007</v>
      </c>
      <c r="S2092" s="8">
        <v>81.22</v>
      </c>
      <c r="T2092" s="10">
        <v>0.50635910224438896</v>
      </c>
      <c r="U2092" s="7"/>
      <c r="V2092" s="10"/>
      <c r="W2092" s="11"/>
      <c r="X2092" s="10"/>
    </row>
    <row r="2093" spans="1:24" ht="15.6">
      <c r="A2093" s="4">
        <v>3910</v>
      </c>
      <c r="B2093" s="5">
        <v>46307</v>
      </c>
      <c r="C2093" s="1">
        <f t="shared" si="64"/>
        <v>2026</v>
      </c>
      <c r="D2093" s="1" t="str">
        <f>"Q" &amp;ROUNDUP(MONTH(SalesDataTable[[#This Row],[Order Date]])/3,0)</f>
        <v>Q4</v>
      </c>
      <c r="E2093" s="1">
        <f t="shared" si="65"/>
        <v>10</v>
      </c>
      <c r="F2093" s="1" t="str">
        <f>TEXT(SalesDataTable[[#This Row],[Order Date]],"MMM")</f>
        <v>Oct</v>
      </c>
      <c r="G2093" s="6" t="s">
        <v>28</v>
      </c>
      <c r="H2093" s="6" t="s">
        <v>29</v>
      </c>
      <c r="I2093" s="6" t="s">
        <v>19</v>
      </c>
      <c r="J2093" s="6" t="s">
        <v>33</v>
      </c>
      <c r="K2093" s="6" t="s">
        <v>21</v>
      </c>
      <c r="L2093" s="6" t="s">
        <v>43</v>
      </c>
      <c r="M2093" s="11">
        <v>3</v>
      </c>
      <c r="N2093" s="8">
        <v>41.09</v>
      </c>
      <c r="O2093" s="9">
        <v>0</v>
      </c>
      <c r="P2093" s="8">
        <v>17.18</v>
      </c>
      <c r="Q2093" s="8">
        <v>123.27000000000001</v>
      </c>
      <c r="R2093" s="8">
        <v>51.54</v>
      </c>
      <c r="S2093" s="8">
        <v>71.730000000000018</v>
      </c>
      <c r="T2093" s="10">
        <v>0.58189340472134354</v>
      </c>
      <c r="U2093" s="7"/>
      <c r="V2093" s="10"/>
      <c r="W2093" s="11"/>
      <c r="X2093" s="10"/>
    </row>
    <row r="2094" spans="1:24" ht="15.6">
      <c r="A2094" s="4">
        <v>330</v>
      </c>
      <c r="B2094" s="5">
        <v>46308</v>
      </c>
      <c r="C2094" s="1">
        <f t="shared" si="64"/>
        <v>2026</v>
      </c>
      <c r="D2094" s="1" t="str">
        <f>"Q" &amp;ROUNDUP(MONTH(SalesDataTable[[#This Row],[Order Date]])/3,0)</f>
        <v>Q4</v>
      </c>
      <c r="E2094" s="1">
        <f t="shared" si="65"/>
        <v>10</v>
      </c>
      <c r="F2094" s="1" t="str">
        <f>TEXT(SalesDataTable[[#This Row],[Order Date]],"MMM")</f>
        <v>Oct</v>
      </c>
      <c r="G2094" s="6" t="s">
        <v>23</v>
      </c>
      <c r="H2094" s="6" t="s">
        <v>60</v>
      </c>
      <c r="I2094" s="6" t="s">
        <v>25</v>
      </c>
      <c r="J2094" s="6" t="s">
        <v>33</v>
      </c>
      <c r="K2094" s="6" t="s">
        <v>31</v>
      </c>
      <c r="L2094" s="6" t="s">
        <v>32</v>
      </c>
      <c r="M2094" s="11">
        <v>5</v>
      </c>
      <c r="N2094" s="8">
        <v>36.97</v>
      </c>
      <c r="O2094" s="9">
        <v>0.15</v>
      </c>
      <c r="P2094" s="8">
        <v>13.93</v>
      </c>
      <c r="Q2094" s="8">
        <v>157.1225</v>
      </c>
      <c r="R2094" s="8">
        <v>69.650000000000006</v>
      </c>
      <c r="S2094" s="8">
        <v>87.472499999999997</v>
      </c>
      <c r="T2094" s="10">
        <v>0.55671530175500006</v>
      </c>
      <c r="U2094" s="7"/>
      <c r="V2094" s="10"/>
      <c r="W2094" s="11"/>
      <c r="X2094" s="10"/>
    </row>
    <row r="2095" spans="1:24" ht="15.6">
      <c r="A2095" s="4">
        <v>707</v>
      </c>
      <c r="B2095" s="5">
        <v>46308</v>
      </c>
      <c r="C2095" s="1">
        <f t="shared" si="64"/>
        <v>2026</v>
      </c>
      <c r="D2095" s="1" t="str">
        <f>"Q" &amp;ROUNDUP(MONTH(SalesDataTable[[#This Row],[Order Date]])/3,0)</f>
        <v>Q4</v>
      </c>
      <c r="E2095" s="1">
        <f t="shared" si="65"/>
        <v>10</v>
      </c>
      <c r="F2095" s="1" t="str">
        <f>TEXT(SalesDataTable[[#This Row],[Order Date]],"MMM")</f>
        <v>Oct</v>
      </c>
      <c r="G2095" s="6" t="s">
        <v>28</v>
      </c>
      <c r="H2095" s="6" t="s">
        <v>42</v>
      </c>
      <c r="I2095" s="6" t="s">
        <v>36</v>
      </c>
      <c r="J2095" s="6" t="s">
        <v>30</v>
      </c>
      <c r="K2095" s="6" t="s">
        <v>31</v>
      </c>
      <c r="L2095" s="6" t="s">
        <v>32</v>
      </c>
      <c r="M2095" s="11">
        <v>4</v>
      </c>
      <c r="N2095" s="8">
        <v>35.880000000000003</v>
      </c>
      <c r="O2095" s="9">
        <v>0.05</v>
      </c>
      <c r="P2095" s="8">
        <v>13.45</v>
      </c>
      <c r="Q2095" s="8">
        <v>136.34399999999999</v>
      </c>
      <c r="R2095" s="8">
        <v>53.8</v>
      </c>
      <c r="S2095" s="8">
        <v>82.543999999999997</v>
      </c>
      <c r="T2095" s="10">
        <v>0.60540984568444522</v>
      </c>
      <c r="U2095" s="7"/>
      <c r="V2095" s="10"/>
      <c r="W2095" s="11"/>
      <c r="X2095" s="10"/>
    </row>
    <row r="2096" spans="1:24" ht="15.6">
      <c r="A2096" s="4">
        <v>989</v>
      </c>
      <c r="B2096" s="5">
        <v>46308</v>
      </c>
      <c r="C2096" s="1">
        <f t="shared" si="64"/>
        <v>2026</v>
      </c>
      <c r="D2096" s="1" t="str">
        <f>"Q" &amp;ROUNDUP(MONTH(SalesDataTable[[#This Row],[Order Date]])/3,0)</f>
        <v>Q4</v>
      </c>
      <c r="E2096" s="1">
        <f t="shared" si="65"/>
        <v>10</v>
      </c>
      <c r="F2096" s="1" t="str">
        <f>TEXT(SalesDataTable[[#This Row],[Order Date]],"MMM")</f>
        <v>Oct</v>
      </c>
      <c r="G2096" s="6" t="s">
        <v>23</v>
      </c>
      <c r="H2096" s="6" t="s">
        <v>58</v>
      </c>
      <c r="I2096" s="6" t="s">
        <v>19</v>
      </c>
      <c r="J2096" s="6" t="s">
        <v>20</v>
      </c>
      <c r="K2096" s="6" t="s">
        <v>21</v>
      </c>
      <c r="L2096" s="6" t="s">
        <v>43</v>
      </c>
      <c r="M2096" s="11">
        <v>3</v>
      </c>
      <c r="N2096" s="8">
        <v>40.42</v>
      </c>
      <c r="O2096" s="9">
        <v>0</v>
      </c>
      <c r="P2096" s="8">
        <v>16.79</v>
      </c>
      <c r="Q2096" s="8">
        <v>121.26</v>
      </c>
      <c r="R2096" s="8">
        <v>50.37</v>
      </c>
      <c r="S2096" s="8">
        <v>70.890000000000015</v>
      </c>
      <c r="T2096" s="10">
        <v>0.58461157842652167</v>
      </c>
      <c r="U2096" s="7"/>
      <c r="V2096" s="10"/>
      <c r="W2096" s="11"/>
      <c r="X2096" s="10"/>
    </row>
    <row r="2097" spans="1:24" ht="15.6">
      <c r="A2097" s="4">
        <v>1904</v>
      </c>
      <c r="B2097" s="5">
        <v>46308</v>
      </c>
      <c r="C2097" s="1">
        <f t="shared" si="64"/>
        <v>2026</v>
      </c>
      <c r="D2097" s="1" t="str">
        <f>"Q" &amp;ROUNDUP(MONTH(SalesDataTable[[#This Row],[Order Date]])/3,0)</f>
        <v>Q4</v>
      </c>
      <c r="E2097" s="1">
        <f t="shared" si="65"/>
        <v>10</v>
      </c>
      <c r="F2097" s="1" t="str">
        <f>TEXT(SalesDataTable[[#This Row],[Order Date]],"MMM")</f>
        <v>Oct</v>
      </c>
      <c r="G2097" s="6" t="s">
        <v>37</v>
      </c>
      <c r="H2097" s="6" t="s">
        <v>50</v>
      </c>
      <c r="I2097" s="6" t="s">
        <v>36</v>
      </c>
      <c r="J2097" s="6" t="s">
        <v>20</v>
      </c>
      <c r="K2097" s="6" t="s">
        <v>21</v>
      </c>
      <c r="L2097" s="6" t="s">
        <v>39</v>
      </c>
      <c r="M2097" s="11">
        <v>1</v>
      </c>
      <c r="N2097" s="8">
        <v>50.34</v>
      </c>
      <c r="O2097" s="9">
        <v>0.15</v>
      </c>
      <c r="P2097" s="8">
        <v>22.56</v>
      </c>
      <c r="Q2097" s="8">
        <v>42.789000000000001</v>
      </c>
      <c r="R2097" s="8">
        <v>22.56</v>
      </c>
      <c r="S2097" s="8">
        <v>20.229000000000003</v>
      </c>
      <c r="T2097" s="10">
        <v>0.47276169108883132</v>
      </c>
      <c r="U2097" s="7"/>
      <c r="V2097" s="10"/>
      <c r="W2097" s="11"/>
      <c r="X2097" s="10"/>
    </row>
    <row r="2098" spans="1:24" ht="15.6">
      <c r="A2098" s="4">
        <v>2854</v>
      </c>
      <c r="B2098" s="5">
        <v>46308</v>
      </c>
      <c r="C2098" s="1">
        <f t="shared" si="64"/>
        <v>2026</v>
      </c>
      <c r="D2098" s="1" t="str">
        <f>"Q" &amp;ROUNDUP(MONTH(SalesDataTable[[#This Row],[Order Date]])/3,0)</f>
        <v>Q4</v>
      </c>
      <c r="E2098" s="1">
        <f t="shared" si="65"/>
        <v>10</v>
      </c>
      <c r="F2098" s="1" t="str">
        <f>TEXT(SalesDataTable[[#This Row],[Order Date]],"MMM")</f>
        <v>Oct</v>
      </c>
      <c r="G2098" s="6" t="s">
        <v>17</v>
      </c>
      <c r="H2098" s="6" t="s">
        <v>67</v>
      </c>
      <c r="I2098" s="6" t="s">
        <v>36</v>
      </c>
      <c r="J2098" s="6" t="s">
        <v>30</v>
      </c>
      <c r="K2098" s="6" t="s">
        <v>31</v>
      </c>
      <c r="L2098" s="6" t="s">
        <v>32</v>
      </c>
      <c r="M2098" s="11">
        <v>3</v>
      </c>
      <c r="N2098" s="8">
        <v>36.049999999999997</v>
      </c>
      <c r="O2098" s="9">
        <v>0.1</v>
      </c>
      <c r="P2098" s="8">
        <v>13.87</v>
      </c>
      <c r="Q2098" s="8">
        <v>97.334999999999994</v>
      </c>
      <c r="R2098" s="8">
        <v>41.61</v>
      </c>
      <c r="S2098" s="8">
        <v>55.724999999999994</v>
      </c>
      <c r="T2098" s="10">
        <v>0.57250732008013561</v>
      </c>
      <c r="U2098" s="7"/>
      <c r="V2098" s="10"/>
      <c r="W2098" s="11"/>
      <c r="X2098" s="10"/>
    </row>
    <row r="2099" spans="1:24" ht="15.6">
      <c r="A2099" s="4">
        <v>3212</v>
      </c>
      <c r="B2099" s="5">
        <v>46308</v>
      </c>
      <c r="C2099" s="1">
        <f t="shared" si="64"/>
        <v>2026</v>
      </c>
      <c r="D2099" s="1" t="str">
        <f>"Q" &amp;ROUNDUP(MONTH(SalesDataTable[[#This Row],[Order Date]])/3,0)</f>
        <v>Q4</v>
      </c>
      <c r="E2099" s="1">
        <f t="shared" si="65"/>
        <v>10</v>
      </c>
      <c r="F2099" s="1" t="str">
        <f>TEXT(SalesDataTable[[#This Row],[Order Date]],"MMM")</f>
        <v>Oct</v>
      </c>
      <c r="G2099" s="6" t="s">
        <v>28</v>
      </c>
      <c r="H2099" s="6" t="s">
        <v>29</v>
      </c>
      <c r="I2099" s="6" t="s">
        <v>25</v>
      </c>
      <c r="J2099" s="6" t="s">
        <v>20</v>
      </c>
      <c r="K2099" s="6" t="s">
        <v>21</v>
      </c>
      <c r="L2099" s="6" t="s">
        <v>43</v>
      </c>
      <c r="M2099" s="11">
        <v>15</v>
      </c>
      <c r="N2099" s="8">
        <v>40</v>
      </c>
      <c r="O2099" s="9">
        <v>0.1</v>
      </c>
      <c r="P2099" s="8">
        <v>16.420000000000002</v>
      </c>
      <c r="Q2099" s="8">
        <v>540</v>
      </c>
      <c r="R2099" s="8">
        <v>246.3</v>
      </c>
      <c r="S2099" s="8">
        <v>293.7</v>
      </c>
      <c r="T2099" s="10">
        <v>0.54388888888888887</v>
      </c>
      <c r="U2099" s="7"/>
      <c r="V2099" s="10"/>
      <c r="W2099" s="11"/>
      <c r="X2099" s="10"/>
    </row>
    <row r="2100" spans="1:24" ht="15.6">
      <c r="A2100" s="4">
        <v>4479</v>
      </c>
      <c r="B2100" s="5">
        <v>46308</v>
      </c>
      <c r="C2100" s="1">
        <f t="shared" si="64"/>
        <v>2026</v>
      </c>
      <c r="D2100" s="1" t="str">
        <f>"Q" &amp;ROUNDUP(MONTH(SalesDataTable[[#This Row],[Order Date]])/3,0)</f>
        <v>Q4</v>
      </c>
      <c r="E2100" s="1">
        <f t="shared" si="65"/>
        <v>10</v>
      </c>
      <c r="F2100" s="1" t="str">
        <f>TEXT(SalesDataTable[[#This Row],[Order Date]],"MMM")</f>
        <v>Oct</v>
      </c>
      <c r="G2100" s="6" t="s">
        <v>37</v>
      </c>
      <c r="H2100" s="6" t="s">
        <v>48</v>
      </c>
      <c r="I2100" s="6" t="s">
        <v>36</v>
      </c>
      <c r="J2100" s="6" t="s">
        <v>20</v>
      </c>
      <c r="K2100" s="6" t="s">
        <v>26</v>
      </c>
      <c r="L2100" s="6" t="s">
        <v>54</v>
      </c>
      <c r="M2100" s="11">
        <v>1</v>
      </c>
      <c r="N2100" s="8">
        <v>151.68</v>
      </c>
      <c r="O2100" s="9">
        <v>0.05</v>
      </c>
      <c r="P2100" s="8">
        <v>78.98</v>
      </c>
      <c r="Q2100" s="8">
        <v>144.096</v>
      </c>
      <c r="R2100" s="8">
        <v>78.98</v>
      </c>
      <c r="S2100" s="8">
        <v>65.116</v>
      </c>
      <c r="T2100" s="10">
        <v>0.45189318232289583</v>
      </c>
      <c r="U2100" s="7"/>
      <c r="V2100" s="10"/>
      <c r="W2100" s="11"/>
      <c r="X2100" s="10"/>
    </row>
    <row r="2101" spans="1:24" ht="15.6">
      <c r="A2101" s="4">
        <v>4574</v>
      </c>
      <c r="B2101" s="5">
        <v>46308</v>
      </c>
      <c r="C2101" s="1">
        <f t="shared" si="64"/>
        <v>2026</v>
      </c>
      <c r="D2101" s="1" t="str">
        <f>"Q" &amp;ROUNDUP(MONTH(SalesDataTable[[#This Row],[Order Date]])/3,0)</f>
        <v>Q4</v>
      </c>
      <c r="E2101" s="1">
        <f t="shared" si="65"/>
        <v>10</v>
      </c>
      <c r="F2101" s="1" t="str">
        <f>TEXT(SalesDataTable[[#This Row],[Order Date]],"MMM")</f>
        <v>Oct</v>
      </c>
      <c r="G2101" s="6" t="s">
        <v>23</v>
      </c>
      <c r="H2101" s="6" t="s">
        <v>66</v>
      </c>
      <c r="I2101" s="6" t="s">
        <v>19</v>
      </c>
      <c r="J2101" s="6" t="s">
        <v>33</v>
      </c>
      <c r="K2101" s="6" t="s">
        <v>51</v>
      </c>
      <c r="L2101" s="6" t="s">
        <v>59</v>
      </c>
      <c r="M2101" s="11">
        <v>1</v>
      </c>
      <c r="N2101" s="8">
        <v>36.53</v>
      </c>
      <c r="O2101" s="9">
        <v>0</v>
      </c>
      <c r="P2101" s="8">
        <v>14.01</v>
      </c>
      <c r="Q2101" s="8">
        <v>36.53</v>
      </c>
      <c r="R2101" s="8">
        <v>14.01</v>
      </c>
      <c r="S2101" s="8">
        <v>22.520000000000003</v>
      </c>
      <c r="T2101" s="10">
        <v>0.61647960580344929</v>
      </c>
      <c r="U2101" s="7"/>
      <c r="V2101" s="10"/>
      <c r="W2101" s="11"/>
      <c r="X2101" s="10"/>
    </row>
    <row r="2102" spans="1:24" ht="15.6">
      <c r="A2102" s="4">
        <v>4815</v>
      </c>
      <c r="B2102" s="5">
        <v>46308</v>
      </c>
      <c r="C2102" s="1">
        <f t="shared" si="64"/>
        <v>2026</v>
      </c>
      <c r="D2102" s="1" t="str">
        <f>"Q" &amp;ROUNDUP(MONTH(SalesDataTable[[#This Row],[Order Date]])/3,0)</f>
        <v>Q4</v>
      </c>
      <c r="E2102" s="1">
        <f t="shared" si="65"/>
        <v>10</v>
      </c>
      <c r="F2102" s="1" t="str">
        <f>TEXT(SalesDataTable[[#This Row],[Order Date]],"MMM")</f>
        <v>Oct</v>
      </c>
      <c r="G2102" s="6" t="s">
        <v>17</v>
      </c>
      <c r="H2102" s="6" t="s">
        <v>18</v>
      </c>
      <c r="I2102" s="6" t="s">
        <v>36</v>
      </c>
      <c r="J2102" s="6" t="s">
        <v>33</v>
      </c>
      <c r="K2102" s="6" t="s">
        <v>21</v>
      </c>
      <c r="L2102" s="6" t="s">
        <v>43</v>
      </c>
      <c r="M2102" s="11">
        <v>1</v>
      </c>
      <c r="N2102" s="8">
        <v>39.89</v>
      </c>
      <c r="O2102" s="9">
        <v>0.05</v>
      </c>
      <c r="P2102" s="8">
        <v>16.91</v>
      </c>
      <c r="Q2102" s="8">
        <v>37.895499999999998</v>
      </c>
      <c r="R2102" s="8">
        <v>16.91</v>
      </c>
      <c r="S2102" s="8">
        <v>20.985499999999998</v>
      </c>
      <c r="T2102" s="10">
        <v>0.55377287540737019</v>
      </c>
      <c r="U2102" s="7"/>
      <c r="V2102" s="10"/>
      <c r="W2102" s="11"/>
      <c r="X2102" s="10"/>
    </row>
    <row r="2103" spans="1:24" ht="15.6">
      <c r="A2103" s="4">
        <v>5027</v>
      </c>
      <c r="B2103" s="5">
        <v>46308</v>
      </c>
      <c r="C2103" s="1">
        <f t="shared" si="64"/>
        <v>2026</v>
      </c>
      <c r="D2103" s="1" t="str">
        <f>"Q" &amp;ROUNDUP(MONTH(SalesDataTable[[#This Row],[Order Date]])/3,0)</f>
        <v>Q4</v>
      </c>
      <c r="E2103" s="1">
        <f t="shared" si="65"/>
        <v>10</v>
      </c>
      <c r="F2103" s="1" t="str">
        <f>TEXT(SalesDataTable[[#This Row],[Order Date]],"MMM")</f>
        <v>Oct</v>
      </c>
      <c r="G2103" s="6" t="s">
        <v>28</v>
      </c>
      <c r="H2103" s="6" t="s">
        <v>56</v>
      </c>
      <c r="I2103" s="6" t="s">
        <v>19</v>
      </c>
      <c r="J2103" s="6" t="s">
        <v>30</v>
      </c>
      <c r="K2103" s="6" t="s">
        <v>26</v>
      </c>
      <c r="L2103" s="6" t="s">
        <v>54</v>
      </c>
      <c r="M2103" s="11">
        <v>1</v>
      </c>
      <c r="N2103" s="8">
        <v>154.53</v>
      </c>
      <c r="O2103" s="9">
        <v>0</v>
      </c>
      <c r="P2103" s="8">
        <v>77.930000000000007</v>
      </c>
      <c r="Q2103" s="8">
        <v>154.53</v>
      </c>
      <c r="R2103" s="8">
        <v>77.930000000000007</v>
      </c>
      <c r="S2103" s="8">
        <v>76.599999999999994</v>
      </c>
      <c r="T2103" s="10">
        <v>0.49569662848637802</v>
      </c>
      <c r="U2103" s="7"/>
      <c r="V2103" s="10"/>
      <c r="W2103" s="11"/>
      <c r="X2103" s="10"/>
    </row>
    <row r="2104" spans="1:24" ht="15.6">
      <c r="A2104" s="4">
        <v>1794</v>
      </c>
      <c r="B2104" s="5">
        <v>46309</v>
      </c>
      <c r="C2104" s="1">
        <f t="shared" si="64"/>
        <v>2026</v>
      </c>
      <c r="D2104" s="1" t="str">
        <f>"Q" &amp;ROUNDUP(MONTH(SalesDataTable[[#This Row],[Order Date]])/3,0)</f>
        <v>Q4</v>
      </c>
      <c r="E2104" s="1">
        <f t="shared" si="65"/>
        <v>10</v>
      </c>
      <c r="F2104" s="1" t="str">
        <f>TEXT(SalesDataTable[[#This Row],[Order Date]],"MMM")</f>
        <v>Oct</v>
      </c>
      <c r="G2104" s="6" t="s">
        <v>37</v>
      </c>
      <c r="H2104" s="6" t="s">
        <v>50</v>
      </c>
      <c r="I2104" s="6" t="s">
        <v>45</v>
      </c>
      <c r="J2104" s="6" t="s">
        <v>33</v>
      </c>
      <c r="K2104" s="6" t="s">
        <v>21</v>
      </c>
      <c r="L2104" s="6" t="s">
        <v>39</v>
      </c>
      <c r="M2104" s="11">
        <v>2</v>
      </c>
      <c r="N2104" s="8">
        <v>50.64</v>
      </c>
      <c r="O2104" s="9">
        <v>0.05</v>
      </c>
      <c r="P2104" s="8">
        <v>22.28</v>
      </c>
      <c r="Q2104" s="8">
        <v>96.215999999999994</v>
      </c>
      <c r="R2104" s="8">
        <v>44.56</v>
      </c>
      <c r="S2104" s="8">
        <v>51.655999999999992</v>
      </c>
      <c r="T2104" s="10">
        <v>0.53687536376486233</v>
      </c>
      <c r="U2104" s="7"/>
      <c r="V2104" s="10"/>
      <c r="W2104" s="11"/>
      <c r="X2104" s="10"/>
    </row>
    <row r="2105" spans="1:24" ht="15.6">
      <c r="A2105" s="4">
        <v>1867</v>
      </c>
      <c r="B2105" s="5">
        <v>46309</v>
      </c>
      <c r="C2105" s="1">
        <f t="shared" si="64"/>
        <v>2026</v>
      </c>
      <c r="D2105" s="1" t="str">
        <f>"Q" &amp;ROUNDUP(MONTH(SalesDataTable[[#This Row],[Order Date]])/3,0)</f>
        <v>Q4</v>
      </c>
      <c r="E2105" s="1">
        <f t="shared" si="65"/>
        <v>10</v>
      </c>
      <c r="F2105" s="1" t="str">
        <f>TEXT(SalesDataTable[[#This Row],[Order Date]],"MMM")</f>
        <v>Oct</v>
      </c>
      <c r="G2105" s="6" t="s">
        <v>17</v>
      </c>
      <c r="H2105" s="6" t="s">
        <v>18</v>
      </c>
      <c r="I2105" s="6" t="s">
        <v>19</v>
      </c>
      <c r="J2105" s="6" t="s">
        <v>30</v>
      </c>
      <c r="K2105" s="6" t="s">
        <v>51</v>
      </c>
      <c r="L2105" s="6" t="s">
        <v>52</v>
      </c>
      <c r="M2105" s="11">
        <v>3</v>
      </c>
      <c r="N2105" s="8">
        <v>40.880000000000003</v>
      </c>
      <c r="O2105" s="9">
        <v>0.05</v>
      </c>
      <c r="P2105" s="8">
        <v>14.59</v>
      </c>
      <c r="Q2105" s="8">
        <v>116.50800000000001</v>
      </c>
      <c r="R2105" s="8">
        <v>43.769999999999996</v>
      </c>
      <c r="S2105" s="8">
        <v>72.738000000000014</v>
      </c>
      <c r="T2105" s="10">
        <v>0.62431764342362761</v>
      </c>
      <c r="U2105" s="7"/>
      <c r="V2105" s="10"/>
      <c r="W2105" s="11"/>
      <c r="X2105" s="10"/>
    </row>
    <row r="2106" spans="1:24" ht="15.6">
      <c r="A2106" s="4">
        <v>2088</v>
      </c>
      <c r="B2106" s="5">
        <v>46309</v>
      </c>
      <c r="C2106" s="1">
        <f t="shared" si="64"/>
        <v>2026</v>
      </c>
      <c r="D2106" s="1" t="str">
        <f>"Q" &amp;ROUNDUP(MONTH(SalesDataTable[[#This Row],[Order Date]])/3,0)</f>
        <v>Q4</v>
      </c>
      <c r="E2106" s="1">
        <f t="shared" si="65"/>
        <v>10</v>
      </c>
      <c r="F2106" s="1" t="str">
        <f>TEXT(SalesDataTable[[#This Row],[Order Date]],"MMM")</f>
        <v>Oct</v>
      </c>
      <c r="G2106" s="6" t="s">
        <v>37</v>
      </c>
      <c r="H2106" s="6" t="s">
        <v>38</v>
      </c>
      <c r="I2106" s="6" t="s">
        <v>36</v>
      </c>
      <c r="J2106" s="6" t="s">
        <v>20</v>
      </c>
      <c r="K2106" s="6" t="s">
        <v>26</v>
      </c>
      <c r="L2106" s="6" t="s">
        <v>34</v>
      </c>
      <c r="M2106" s="11">
        <v>1</v>
      </c>
      <c r="N2106" s="8">
        <v>141.77000000000001</v>
      </c>
      <c r="O2106" s="9">
        <v>0</v>
      </c>
      <c r="P2106" s="8">
        <v>78.48</v>
      </c>
      <c r="Q2106" s="8">
        <v>141.77000000000001</v>
      </c>
      <c r="R2106" s="8">
        <v>78.48</v>
      </c>
      <c r="S2106" s="8">
        <v>63.290000000000006</v>
      </c>
      <c r="T2106" s="10">
        <v>0.44642731184312623</v>
      </c>
      <c r="U2106" s="7"/>
      <c r="V2106" s="10"/>
      <c r="W2106" s="11"/>
      <c r="X2106" s="10"/>
    </row>
    <row r="2107" spans="1:24" ht="15.6">
      <c r="A2107" s="4">
        <v>2270</v>
      </c>
      <c r="B2107" s="5">
        <v>46309</v>
      </c>
      <c r="C2107" s="1">
        <f t="shared" si="64"/>
        <v>2026</v>
      </c>
      <c r="D2107" s="1" t="str">
        <f>"Q" &amp;ROUNDUP(MONTH(SalesDataTable[[#This Row],[Order Date]])/3,0)</f>
        <v>Q4</v>
      </c>
      <c r="E2107" s="1">
        <f t="shared" si="65"/>
        <v>10</v>
      </c>
      <c r="F2107" s="1" t="str">
        <f>TEXT(SalesDataTable[[#This Row],[Order Date]],"MMM")</f>
        <v>Oct</v>
      </c>
      <c r="G2107" s="6" t="s">
        <v>37</v>
      </c>
      <c r="H2107" s="6" t="s">
        <v>48</v>
      </c>
      <c r="I2107" s="6" t="s">
        <v>19</v>
      </c>
      <c r="J2107" s="6" t="s">
        <v>30</v>
      </c>
      <c r="K2107" s="6" t="s">
        <v>40</v>
      </c>
      <c r="L2107" s="6" t="s">
        <v>46</v>
      </c>
      <c r="M2107" s="11">
        <v>3</v>
      </c>
      <c r="N2107" s="8">
        <v>199.99</v>
      </c>
      <c r="O2107" s="9">
        <v>0.15</v>
      </c>
      <c r="P2107" s="8">
        <v>101.86</v>
      </c>
      <c r="Q2107" s="8">
        <v>509.97450000000003</v>
      </c>
      <c r="R2107" s="8">
        <v>305.58</v>
      </c>
      <c r="S2107" s="8">
        <v>204.39450000000005</v>
      </c>
      <c r="T2107" s="10">
        <v>0.40079356909021929</v>
      </c>
      <c r="U2107" s="7"/>
      <c r="V2107" s="10"/>
      <c r="W2107" s="11"/>
      <c r="X2107" s="10"/>
    </row>
    <row r="2108" spans="1:24" ht="15.6">
      <c r="A2108" s="4">
        <v>3789</v>
      </c>
      <c r="B2108" s="5">
        <v>46309</v>
      </c>
      <c r="C2108" s="1">
        <f t="shared" si="64"/>
        <v>2026</v>
      </c>
      <c r="D2108" s="1" t="str">
        <f>"Q" &amp;ROUNDUP(MONTH(SalesDataTable[[#This Row],[Order Date]])/3,0)</f>
        <v>Q4</v>
      </c>
      <c r="E2108" s="1">
        <f t="shared" si="65"/>
        <v>10</v>
      </c>
      <c r="F2108" s="1" t="str">
        <f>TEXT(SalesDataTable[[#This Row],[Order Date]],"MMM")</f>
        <v>Oct</v>
      </c>
      <c r="G2108" s="6" t="s">
        <v>37</v>
      </c>
      <c r="H2108" s="6" t="s">
        <v>38</v>
      </c>
      <c r="I2108" s="6" t="s">
        <v>45</v>
      </c>
      <c r="J2108" s="6" t="s">
        <v>30</v>
      </c>
      <c r="K2108" s="6" t="s">
        <v>21</v>
      </c>
      <c r="L2108" s="6" t="s">
        <v>39</v>
      </c>
      <c r="M2108" s="11">
        <v>2</v>
      </c>
      <c r="N2108" s="8">
        <v>50.56</v>
      </c>
      <c r="O2108" s="9">
        <v>0</v>
      </c>
      <c r="P2108" s="8">
        <v>23.04</v>
      </c>
      <c r="Q2108" s="8">
        <v>101.12</v>
      </c>
      <c r="R2108" s="8">
        <v>46.08</v>
      </c>
      <c r="S2108" s="8">
        <v>55.040000000000006</v>
      </c>
      <c r="T2108" s="10">
        <v>0.54430379746835444</v>
      </c>
      <c r="U2108" s="7"/>
      <c r="V2108" s="10"/>
      <c r="W2108" s="11"/>
      <c r="X2108" s="10"/>
    </row>
    <row r="2109" spans="1:24" ht="15.6">
      <c r="A2109" s="4">
        <v>4323</v>
      </c>
      <c r="B2109" s="5">
        <v>46309</v>
      </c>
      <c r="C2109" s="1">
        <f t="shared" si="64"/>
        <v>2026</v>
      </c>
      <c r="D2109" s="1" t="str">
        <f>"Q" &amp;ROUNDUP(MONTH(SalesDataTable[[#This Row],[Order Date]])/3,0)</f>
        <v>Q4</v>
      </c>
      <c r="E2109" s="1">
        <f t="shared" si="65"/>
        <v>10</v>
      </c>
      <c r="F2109" s="1" t="str">
        <f>TEXT(SalesDataTable[[#This Row],[Order Date]],"MMM")</f>
        <v>Oct</v>
      </c>
      <c r="G2109" s="6" t="s">
        <v>37</v>
      </c>
      <c r="H2109" s="6" t="s">
        <v>48</v>
      </c>
      <c r="I2109" s="6" t="s">
        <v>19</v>
      </c>
      <c r="J2109" s="6" t="s">
        <v>30</v>
      </c>
      <c r="K2109" s="6" t="s">
        <v>31</v>
      </c>
      <c r="L2109" s="6" t="s">
        <v>49</v>
      </c>
      <c r="M2109" s="11">
        <v>1</v>
      </c>
      <c r="N2109" s="8">
        <v>47.38</v>
      </c>
      <c r="O2109" s="9">
        <v>0</v>
      </c>
      <c r="P2109" s="8">
        <v>17.86</v>
      </c>
      <c r="Q2109" s="8">
        <v>47.38</v>
      </c>
      <c r="R2109" s="8">
        <v>17.86</v>
      </c>
      <c r="S2109" s="8">
        <v>29.520000000000003</v>
      </c>
      <c r="T2109" s="10">
        <v>0.62304769945124527</v>
      </c>
      <c r="U2109" s="7"/>
      <c r="V2109" s="10"/>
      <c r="W2109" s="11"/>
      <c r="X2109" s="10"/>
    </row>
    <row r="2110" spans="1:24" ht="15.6">
      <c r="A2110" s="4">
        <v>276</v>
      </c>
      <c r="B2110" s="5">
        <v>46310</v>
      </c>
      <c r="C2110" s="1">
        <f t="shared" si="64"/>
        <v>2026</v>
      </c>
      <c r="D2110" s="1" t="str">
        <f>"Q" &amp;ROUNDUP(MONTH(SalesDataTable[[#This Row],[Order Date]])/3,0)</f>
        <v>Q4</v>
      </c>
      <c r="E2110" s="1">
        <f t="shared" si="65"/>
        <v>10</v>
      </c>
      <c r="F2110" s="1" t="str">
        <f>TEXT(SalesDataTable[[#This Row],[Order Date]],"MMM")</f>
        <v>Oct</v>
      </c>
      <c r="G2110" s="6" t="s">
        <v>28</v>
      </c>
      <c r="H2110" s="6" t="s">
        <v>29</v>
      </c>
      <c r="I2110" s="6" t="s">
        <v>19</v>
      </c>
      <c r="J2110" s="6" t="s">
        <v>33</v>
      </c>
      <c r="K2110" s="6" t="s">
        <v>26</v>
      </c>
      <c r="L2110" s="6" t="s">
        <v>27</v>
      </c>
      <c r="M2110" s="11">
        <v>1</v>
      </c>
      <c r="N2110" s="8">
        <v>92.74</v>
      </c>
      <c r="O2110" s="9">
        <v>0.15</v>
      </c>
      <c r="P2110" s="8">
        <v>44.52</v>
      </c>
      <c r="Q2110" s="8">
        <v>78.828999999999994</v>
      </c>
      <c r="R2110" s="8">
        <v>44.52</v>
      </c>
      <c r="S2110" s="8">
        <v>34.30899999999999</v>
      </c>
      <c r="T2110" s="10">
        <v>0.43523322635070844</v>
      </c>
      <c r="U2110" s="7"/>
      <c r="V2110" s="10"/>
      <c r="W2110" s="11"/>
      <c r="X2110" s="10"/>
    </row>
    <row r="2111" spans="1:24" ht="15.6">
      <c r="A2111" s="4">
        <v>791</v>
      </c>
      <c r="B2111" s="5">
        <v>46310</v>
      </c>
      <c r="C2111" s="1">
        <f t="shared" si="64"/>
        <v>2026</v>
      </c>
      <c r="D2111" s="1" t="str">
        <f>"Q" &amp;ROUNDUP(MONTH(SalesDataTable[[#This Row],[Order Date]])/3,0)</f>
        <v>Q4</v>
      </c>
      <c r="E2111" s="1">
        <f t="shared" si="65"/>
        <v>10</v>
      </c>
      <c r="F2111" s="1" t="str">
        <f>TEXT(SalesDataTable[[#This Row],[Order Date]],"MMM")</f>
        <v>Oct</v>
      </c>
      <c r="G2111" s="6" t="s">
        <v>37</v>
      </c>
      <c r="H2111" s="6" t="s">
        <v>64</v>
      </c>
      <c r="I2111" s="6" t="s">
        <v>36</v>
      </c>
      <c r="J2111" s="6" t="s">
        <v>20</v>
      </c>
      <c r="K2111" s="6" t="s">
        <v>21</v>
      </c>
      <c r="L2111" s="6" t="s">
        <v>39</v>
      </c>
      <c r="M2111" s="11">
        <v>3</v>
      </c>
      <c r="N2111" s="8">
        <v>51.57</v>
      </c>
      <c r="O2111" s="9">
        <v>0.1</v>
      </c>
      <c r="P2111" s="8">
        <v>21.82</v>
      </c>
      <c r="Q2111" s="8">
        <v>139.239</v>
      </c>
      <c r="R2111" s="8">
        <v>65.460000000000008</v>
      </c>
      <c r="S2111" s="8">
        <v>73.778999999999996</v>
      </c>
      <c r="T2111" s="10">
        <v>0.52987309589985565</v>
      </c>
      <c r="U2111" s="7"/>
      <c r="V2111" s="10"/>
      <c r="W2111" s="11"/>
      <c r="X2111" s="10"/>
    </row>
    <row r="2112" spans="1:24" ht="15.6">
      <c r="A2112" s="4">
        <v>1033</v>
      </c>
      <c r="B2112" s="5">
        <v>46310</v>
      </c>
      <c r="C2112" s="1">
        <f t="shared" si="64"/>
        <v>2026</v>
      </c>
      <c r="D2112" s="1" t="str">
        <f>"Q" &amp;ROUNDUP(MONTH(SalesDataTable[[#This Row],[Order Date]])/3,0)</f>
        <v>Q4</v>
      </c>
      <c r="E2112" s="1">
        <f t="shared" si="65"/>
        <v>10</v>
      </c>
      <c r="F2112" s="1" t="str">
        <f>TEXT(SalesDataTable[[#This Row],[Order Date]],"MMM")</f>
        <v>Oct</v>
      </c>
      <c r="G2112" s="6" t="s">
        <v>23</v>
      </c>
      <c r="H2112" s="6" t="s">
        <v>60</v>
      </c>
      <c r="I2112" s="6" t="s">
        <v>19</v>
      </c>
      <c r="J2112" s="6" t="s">
        <v>30</v>
      </c>
      <c r="K2112" s="6" t="s">
        <v>26</v>
      </c>
      <c r="L2112" s="6" t="s">
        <v>63</v>
      </c>
      <c r="M2112" s="11">
        <v>1</v>
      </c>
      <c r="N2112" s="8">
        <v>70.47</v>
      </c>
      <c r="O2112" s="9">
        <v>0.1</v>
      </c>
      <c r="P2112" s="8">
        <v>31.52</v>
      </c>
      <c r="Q2112" s="8">
        <v>63.423000000000002</v>
      </c>
      <c r="R2112" s="8">
        <v>31.52</v>
      </c>
      <c r="S2112" s="8">
        <v>31.903000000000002</v>
      </c>
      <c r="T2112" s="10">
        <v>0.50301940936253409</v>
      </c>
      <c r="U2112" s="7"/>
      <c r="V2112" s="10"/>
      <c r="W2112" s="11"/>
      <c r="X2112" s="10"/>
    </row>
    <row r="2113" spans="1:24" ht="15.6">
      <c r="A2113" s="4">
        <v>1247</v>
      </c>
      <c r="B2113" s="5">
        <v>46310</v>
      </c>
      <c r="C2113" s="1">
        <f t="shared" si="64"/>
        <v>2026</v>
      </c>
      <c r="D2113" s="1" t="str">
        <f>"Q" &amp;ROUNDUP(MONTH(SalesDataTable[[#This Row],[Order Date]])/3,0)</f>
        <v>Q4</v>
      </c>
      <c r="E2113" s="1">
        <f t="shared" si="65"/>
        <v>10</v>
      </c>
      <c r="F2113" s="1" t="str">
        <f>TEXT(SalesDataTable[[#This Row],[Order Date]],"MMM")</f>
        <v>Oct</v>
      </c>
      <c r="G2113" s="6" t="s">
        <v>17</v>
      </c>
      <c r="H2113" s="6" t="s">
        <v>18</v>
      </c>
      <c r="I2113" s="6" t="s">
        <v>19</v>
      </c>
      <c r="J2113" s="6" t="s">
        <v>30</v>
      </c>
      <c r="K2113" s="6" t="s">
        <v>26</v>
      </c>
      <c r="L2113" s="6" t="s">
        <v>63</v>
      </c>
      <c r="M2113" s="11">
        <v>1</v>
      </c>
      <c r="N2113" s="8">
        <v>71.05</v>
      </c>
      <c r="O2113" s="9">
        <v>0</v>
      </c>
      <c r="P2113" s="8">
        <v>33.32</v>
      </c>
      <c r="Q2113" s="8">
        <v>71.05</v>
      </c>
      <c r="R2113" s="8">
        <v>33.32</v>
      </c>
      <c r="S2113" s="8">
        <v>37.729999999999997</v>
      </c>
      <c r="T2113" s="10">
        <v>0.53103448275862064</v>
      </c>
      <c r="U2113" s="7"/>
      <c r="V2113" s="10"/>
      <c r="W2113" s="11"/>
      <c r="X2113" s="10"/>
    </row>
    <row r="2114" spans="1:24" ht="15.6">
      <c r="A2114" s="4">
        <v>1321</v>
      </c>
      <c r="B2114" s="5">
        <v>46310</v>
      </c>
      <c r="C2114" s="1">
        <f t="shared" si="64"/>
        <v>2026</v>
      </c>
      <c r="D2114" s="1" t="str">
        <f>"Q" &amp;ROUNDUP(MONTH(SalesDataTable[[#This Row],[Order Date]])/3,0)</f>
        <v>Q4</v>
      </c>
      <c r="E2114" s="1">
        <f t="shared" si="65"/>
        <v>10</v>
      </c>
      <c r="F2114" s="1" t="str">
        <f>TEXT(SalesDataTable[[#This Row],[Order Date]],"MMM")</f>
        <v>Oct</v>
      </c>
      <c r="G2114" s="6" t="s">
        <v>37</v>
      </c>
      <c r="H2114" s="6" t="s">
        <v>64</v>
      </c>
      <c r="I2114" s="6" t="s">
        <v>36</v>
      </c>
      <c r="J2114" s="6" t="s">
        <v>20</v>
      </c>
      <c r="K2114" s="6" t="s">
        <v>21</v>
      </c>
      <c r="L2114" s="6" t="s">
        <v>43</v>
      </c>
      <c r="M2114" s="11">
        <v>3</v>
      </c>
      <c r="N2114" s="8">
        <v>39.83</v>
      </c>
      <c r="O2114" s="9">
        <v>0.1</v>
      </c>
      <c r="P2114" s="8">
        <v>16.93</v>
      </c>
      <c r="Q2114" s="8">
        <v>107.541</v>
      </c>
      <c r="R2114" s="8">
        <v>50.79</v>
      </c>
      <c r="S2114" s="8">
        <v>56.750999999999998</v>
      </c>
      <c r="T2114" s="10">
        <v>0.52771501101905316</v>
      </c>
      <c r="U2114" s="7"/>
      <c r="V2114" s="10"/>
      <c r="W2114" s="11"/>
      <c r="X2114" s="10"/>
    </row>
    <row r="2115" spans="1:24" ht="15.6">
      <c r="A2115" s="4">
        <v>2048</v>
      </c>
      <c r="B2115" s="5">
        <v>46310</v>
      </c>
      <c r="C2115" s="1">
        <f t="shared" ref="C2115:C2178" si="66">YEAR(B2115)</f>
        <v>2026</v>
      </c>
      <c r="D2115" s="1" t="str">
        <f>"Q" &amp;ROUNDUP(MONTH(SalesDataTable[[#This Row],[Order Date]])/3,0)</f>
        <v>Q4</v>
      </c>
      <c r="E2115" s="1">
        <f t="shared" ref="E2115:E2178" si="67">MONTH(B2115)</f>
        <v>10</v>
      </c>
      <c r="F2115" s="1" t="str">
        <f>TEXT(SalesDataTable[[#This Row],[Order Date]],"MMM")</f>
        <v>Oct</v>
      </c>
      <c r="G2115" s="6" t="s">
        <v>37</v>
      </c>
      <c r="H2115" s="6" t="s">
        <v>48</v>
      </c>
      <c r="I2115" s="6" t="s">
        <v>19</v>
      </c>
      <c r="J2115" s="6" t="s">
        <v>30</v>
      </c>
      <c r="K2115" s="6" t="s">
        <v>51</v>
      </c>
      <c r="L2115" s="6" t="s">
        <v>62</v>
      </c>
      <c r="M2115" s="11">
        <v>3</v>
      </c>
      <c r="N2115" s="8">
        <v>49.5</v>
      </c>
      <c r="O2115" s="9">
        <v>0.05</v>
      </c>
      <c r="P2115" s="8">
        <v>22</v>
      </c>
      <c r="Q2115" s="8">
        <v>141.07499999999999</v>
      </c>
      <c r="R2115" s="8">
        <v>66</v>
      </c>
      <c r="S2115" s="8">
        <v>75.074999999999989</v>
      </c>
      <c r="T2115" s="10">
        <v>0.53216374269005839</v>
      </c>
      <c r="U2115" s="7"/>
      <c r="V2115" s="10"/>
      <c r="W2115" s="11"/>
      <c r="X2115" s="10"/>
    </row>
    <row r="2116" spans="1:24" ht="15.6">
      <c r="A2116" s="4">
        <v>2082</v>
      </c>
      <c r="B2116" s="5">
        <v>46310</v>
      </c>
      <c r="C2116" s="1">
        <f t="shared" si="66"/>
        <v>2026</v>
      </c>
      <c r="D2116" s="1" t="str">
        <f>"Q" &amp;ROUNDUP(MONTH(SalesDataTable[[#This Row],[Order Date]])/3,0)</f>
        <v>Q4</v>
      </c>
      <c r="E2116" s="1">
        <f t="shared" si="67"/>
        <v>10</v>
      </c>
      <c r="F2116" s="1" t="str">
        <f>TEXT(SalesDataTable[[#This Row],[Order Date]],"MMM")</f>
        <v>Oct</v>
      </c>
      <c r="G2116" s="6" t="s">
        <v>23</v>
      </c>
      <c r="H2116" s="6" t="s">
        <v>44</v>
      </c>
      <c r="I2116" s="6" t="s">
        <v>45</v>
      </c>
      <c r="J2116" s="6" t="s">
        <v>30</v>
      </c>
      <c r="K2116" s="6" t="s">
        <v>26</v>
      </c>
      <c r="L2116" s="6" t="s">
        <v>27</v>
      </c>
      <c r="M2116" s="11">
        <v>1</v>
      </c>
      <c r="N2116" s="8">
        <v>91.99</v>
      </c>
      <c r="O2116" s="9">
        <v>0</v>
      </c>
      <c r="P2116" s="8">
        <v>44.86</v>
      </c>
      <c r="Q2116" s="8">
        <v>91.99</v>
      </c>
      <c r="R2116" s="8">
        <v>44.86</v>
      </c>
      <c r="S2116" s="8">
        <v>47.129999999999995</v>
      </c>
      <c r="T2116" s="10">
        <v>0.51233829764104788</v>
      </c>
      <c r="U2116" s="7"/>
      <c r="V2116" s="10"/>
      <c r="W2116" s="11"/>
      <c r="X2116" s="10"/>
    </row>
    <row r="2117" spans="1:24" ht="15.6">
      <c r="A2117" s="4">
        <v>2177</v>
      </c>
      <c r="B2117" s="5">
        <v>46310</v>
      </c>
      <c r="C2117" s="1">
        <f t="shared" si="66"/>
        <v>2026</v>
      </c>
      <c r="D2117" s="1" t="str">
        <f>"Q" &amp;ROUNDUP(MONTH(SalesDataTable[[#This Row],[Order Date]])/3,0)</f>
        <v>Q4</v>
      </c>
      <c r="E2117" s="1">
        <f t="shared" si="67"/>
        <v>10</v>
      </c>
      <c r="F2117" s="1" t="str">
        <f>TEXT(SalesDataTable[[#This Row],[Order Date]],"MMM")</f>
        <v>Oct</v>
      </c>
      <c r="G2117" s="6" t="s">
        <v>17</v>
      </c>
      <c r="H2117" s="6" t="s">
        <v>67</v>
      </c>
      <c r="I2117" s="6" t="s">
        <v>45</v>
      </c>
      <c r="J2117" s="6" t="s">
        <v>20</v>
      </c>
      <c r="K2117" s="6" t="s">
        <v>21</v>
      </c>
      <c r="L2117" s="6" t="s">
        <v>22</v>
      </c>
      <c r="M2117" s="11">
        <v>1</v>
      </c>
      <c r="N2117" s="8">
        <v>79.78</v>
      </c>
      <c r="O2117" s="9">
        <v>0.05</v>
      </c>
      <c r="P2117" s="8">
        <v>41.59</v>
      </c>
      <c r="Q2117" s="8">
        <v>75.790999999999997</v>
      </c>
      <c r="R2117" s="8">
        <v>41.59</v>
      </c>
      <c r="S2117" s="8">
        <v>34.200999999999993</v>
      </c>
      <c r="T2117" s="10">
        <v>0.45125410668812915</v>
      </c>
      <c r="U2117" s="7"/>
      <c r="V2117" s="10"/>
      <c r="W2117" s="11"/>
      <c r="X2117" s="10"/>
    </row>
    <row r="2118" spans="1:24" ht="15.6">
      <c r="A2118" s="4">
        <v>3776</v>
      </c>
      <c r="B2118" s="5">
        <v>46310</v>
      </c>
      <c r="C2118" s="1">
        <f t="shared" si="66"/>
        <v>2026</v>
      </c>
      <c r="D2118" s="1" t="str">
        <f>"Q" &amp;ROUNDUP(MONTH(SalesDataTable[[#This Row],[Order Date]])/3,0)</f>
        <v>Q4</v>
      </c>
      <c r="E2118" s="1">
        <f t="shared" si="67"/>
        <v>10</v>
      </c>
      <c r="F2118" s="1" t="str">
        <f>TEXT(SalesDataTable[[#This Row],[Order Date]],"MMM")</f>
        <v>Oct</v>
      </c>
      <c r="G2118" s="6" t="s">
        <v>37</v>
      </c>
      <c r="H2118" s="6" t="s">
        <v>50</v>
      </c>
      <c r="I2118" s="6" t="s">
        <v>19</v>
      </c>
      <c r="J2118" s="6" t="s">
        <v>20</v>
      </c>
      <c r="K2118" s="6" t="s">
        <v>21</v>
      </c>
      <c r="L2118" s="6" t="s">
        <v>22</v>
      </c>
      <c r="M2118" s="11">
        <v>1</v>
      </c>
      <c r="N2118" s="8">
        <v>82.97</v>
      </c>
      <c r="O2118" s="9">
        <v>0</v>
      </c>
      <c r="P2118" s="8">
        <v>43.09</v>
      </c>
      <c r="Q2118" s="8">
        <v>82.97</v>
      </c>
      <c r="R2118" s="8">
        <v>43.09</v>
      </c>
      <c r="S2118" s="8">
        <v>39.879999999999995</v>
      </c>
      <c r="T2118" s="10">
        <v>0.48065565867180904</v>
      </c>
      <c r="U2118" s="7"/>
      <c r="V2118" s="10"/>
      <c r="W2118" s="11"/>
      <c r="X2118" s="10"/>
    </row>
    <row r="2119" spans="1:24" ht="15.6">
      <c r="A2119" s="4">
        <v>4542</v>
      </c>
      <c r="B2119" s="5">
        <v>46310</v>
      </c>
      <c r="C2119" s="1">
        <f t="shared" si="66"/>
        <v>2026</v>
      </c>
      <c r="D2119" s="1" t="str">
        <f>"Q" &amp;ROUNDUP(MONTH(SalesDataTable[[#This Row],[Order Date]])/3,0)</f>
        <v>Q4</v>
      </c>
      <c r="E2119" s="1">
        <f t="shared" si="67"/>
        <v>10</v>
      </c>
      <c r="F2119" s="1" t="str">
        <f>TEXT(SalesDataTable[[#This Row],[Order Date]],"MMM")</f>
        <v>Oct</v>
      </c>
      <c r="G2119" s="6" t="s">
        <v>17</v>
      </c>
      <c r="H2119" s="6" t="s">
        <v>53</v>
      </c>
      <c r="I2119" s="6" t="s">
        <v>19</v>
      </c>
      <c r="J2119" s="6" t="s">
        <v>33</v>
      </c>
      <c r="K2119" s="6" t="s">
        <v>21</v>
      </c>
      <c r="L2119" s="6" t="s">
        <v>47</v>
      </c>
      <c r="M2119" s="11">
        <v>1</v>
      </c>
      <c r="N2119" s="8">
        <v>103.33</v>
      </c>
      <c r="O2119" s="9">
        <v>0</v>
      </c>
      <c r="P2119" s="8">
        <v>50.85</v>
      </c>
      <c r="Q2119" s="8">
        <v>103.33</v>
      </c>
      <c r="R2119" s="8">
        <v>50.85</v>
      </c>
      <c r="S2119" s="8">
        <v>52.48</v>
      </c>
      <c r="T2119" s="10">
        <v>0.5078873512048776</v>
      </c>
      <c r="U2119" s="7"/>
      <c r="V2119" s="10"/>
      <c r="W2119" s="11"/>
      <c r="X2119" s="10"/>
    </row>
    <row r="2120" spans="1:24" ht="15.6">
      <c r="A2120" s="4">
        <v>36</v>
      </c>
      <c r="B2120" s="5">
        <v>46311</v>
      </c>
      <c r="C2120" s="1">
        <f t="shared" si="66"/>
        <v>2026</v>
      </c>
      <c r="D2120" s="1" t="str">
        <f>"Q" &amp;ROUNDUP(MONTH(SalesDataTable[[#This Row],[Order Date]])/3,0)</f>
        <v>Q4</v>
      </c>
      <c r="E2120" s="1">
        <f t="shared" si="67"/>
        <v>10</v>
      </c>
      <c r="F2120" s="1" t="str">
        <f>TEXT(SalesDataTable[[#This Row],[Order Date]],"MMM")</f>
        <v>Oct</v>
      </c>
      <c r="G2120" s="6" t="s">
        <v>17</v>
      </c>
      <c r="H2120" s="6" t="s">
        <v>53</v>
      </c>
      <c r="I2120" s="6" t="s">
        <v>19</v>
      </c>
      <c r="J2120" s="6" t="s">
        <v>30</v>
      </c>
      <c r="K2120" s="6" t="s">
        <v>26</v>
      </c>
      <c r="L2120" s="6" t="s">
        <v>34</v>
      </c>
      <c r="M2120" s="11">
        <v>3</v>
      </c>
      <c r="N2120" s="8">
        <v>142.54</v>
      </c>
      <c r="O2120" s="9">
        <v>0.05</v>
      </c>
      <c r="P2120" s="8">
        <v>81.599999999999994</v>
      </c>
      <c r="Q2120" s="8">
        <v>406.23899999999998</v>
      </c>
      <c r="R2120" s="8">
        <v>244.79999999999998</v>
      </c>
      <c r="S2120" s="8">
        <v>161.43899999999999</v>
      </c>
      <c r="T2120" s="10">
        <v>0.39739906803630376</v>
      </c>
      <c r="U2120" s="7"/>
      <c r="V2120" s="10"/>
      <c r="W2120" s="11"/>
      <c r="X2120" s="10"/>
    </row>
    <row r="2121" spans="1:24" ht="15.6">
      <c r="A2121" s="4">
        <v>64</v>
      </c>
      <c r="B2121" s="5">
        <v>46311</v>
      </c>
      <c r="C2121" s="1">
        <f t="shared" si="66"/>
        <v>2026</v>
      </c>
      <c r="D2121" s="1" t="str">
        <f>"Q" &amp;ROUNDUP(MONTH(SalesDataTable[[#This Row],[Order Date]])/3,0)</f>
        <v>Q4</v>
      </c>
      <c r="E2121" s="1">
        <f t="shared" si="67"/>
        <v>10</v>
      </c>
      <c r="F2121" s="1" t="str">
        <f>TEXT(SalesDataTable[[#This Row],[Order Date]],"MMM")</f>
        <v>Oct</v>
      </c>
      <c r="G2121" s="6" t="s">
        <v>28</v>
      </c>
      <c r="H2121" s="6" t="s">
        <v>69</v>
      </c>
      <c r="I2121" s="6" t="s">
        <v>19</v>
      </c>
      <c r="J2121" s="6" t="s">
        <v>30</v>
      </c>
      <c r="K2121" s="6" t="s">
        <v>26</v>
      </c>
      <c r="L2121" s="6" t="s">
        <v>27</v>
      </c>
      <c r="M2121" s="11">
        <v>3</v>
      </c>
      <c r="N2121" s="8">
        <v>92.14</v>
      </c>
      <c r="O2121" s="9">
        <v>0.1</v>
      </c>
      <c r="P2121" s="8">
        <v>46.43</v>
      </c>
      <c r="Q2121" s="8">
        <v>248.77800000000002</v>
      </c>
      <c r="R2121" s="8">
        <v>139.29</v>
      </c>
      <c r="S2121" s="8">
        <v>109.48800000000003</v>
      </c>
      <c r="T2121" s="10">
        <v>0.44010322456165746</v>
      </c>
      <c r="U2121" s="7"/>
      <c r="V2121" s="10"/>
      <c r="W2121" s="11"/>
      <c r="X2121" s="10"/>
    </row>
    <row r="2122" spans="1:24" ht="15.6">
      <c r="A2122" s="4">
        <v>529</v>
      </c>
      <c r="B2122" s="5">
        <v>46311</v>
      </c>
      <c r="C2122" s="1">
        <f t="shared" si="66"/>
        <v>2026</v>
      </c>
      <c r="D2122" s="1" t="str">
        <f>"Q" &amp;ROUNDUP(MONTH(SalesDataTable[[#This Row],[Order Date]])/3,0)</f>
        <v>Q4</v>
      </c>
      <c r="E2122" s="1">
        <f t="shared" si="67"/>
        <v>10</v>
      </c>
      <c r="F2122" s="1" t="str">
        <f>TEXT(SalesDataTable[[#This Row],[Order Date]],"MMM")</f>
        <v>Oct</v>
      </c>
      <c r="G2122" s="6" t="s">
        <v>37</v>
      </c>
      <c r="H2122" s="6" t="s">
        <v>48</v>
      </c>
      <c r="I2122" s="6" t="s">
        <v>36</v>
      </c>
      <c r="J2122" s="6" t="s">
        <v>33</v>
      </c>
      <c r="K2122" s="6" t="s">
        <v>31</v>
      </c>
      <c r="L2122" s="6" t="s">
        <v>65</v>
      </c>
      <c r="M2122" s="11">
        <v>2</v>
      </c>
      <c r="N2122" s="8">
        <v>165.23</v>
      </c>
      <c r="O2122" s="9">
        <v>0</v>
      </c>
      <c r="P2122" s="8">
        <v>88.87</v>
      </c>
      <c r="Q2122" s="8">
        <v>330.46</v>
      </c>
      <c r="R2122" s="8">
        <v>177.74</v>
      </c>
      <c r="S2122" s="8">
        <v>152.71999999999997</v>
      </c>
      <c r="T2122" s="10">
        <v>0.46214367850874533</v>
      </c>
      <c r="U2122" s="7"/>
      <c r="V2122" s="10"/>
      <c r="W2122" s="11"/>
      <c r="X2122" s="10"/>
    </row>
    <row r="2123" spans="1:24" ht="15.6">
      <c r="A2123" s="4">
        <v>1815</v>
      </c>
      <c r="B2123" s="5">
        <v>46311</v>
      </c>
      <c r="C2123" s="1">
        <f t="shared" si="66"/>
        <v>2026</v>
      </c>
      <c r="D2123" s="1" t="str">
        <f>"Q" &amp;ROUNDUP(MONTH(SalesDataTable[[#This Row],[Order Date]])/3,0)</f>
        <v>Q4</v>
      </c>
      <c r="E2123" s="1">
        <f t="shared" si="67"/>
        <v>10</v>
      </c>
      <c r="F2123" s="1" t="str">
        <f>TEXT(SalesDataTable[[#This Row],[Order Date]],"MMM")</f>
        <v>Oct</v>
      </c>
      <c r="G2123" s="6" t="s">
        <v>37</v>
      </c>
      <c r="H2123" s="6" t="s">
        <v>38</v>
      </c>
      <c r="I2123" s="6" t="s">
        <v>19</v>
      </c>
      <c r="J2123" s="6" t="s">
        <v>33</v>
      </c>
      <c r="K2123" s="6" t="s">
        <v>51</v>
      </c>
      <c r="L2123" s="6" t="s">
        <v>55</v>
      </c>
      <c r="M2123" s="11">
        <v>1</v>
      </c>
      <c r="N2123" s="8">
        <v>121.92</v>
      </c>
      <c r="O2123" s="9">
        <v>0</v>
      </c>
      <c r="P2123" s="8">
        <v>71.02</v>
      </c>
      <c r="Q2123" s="8">
        <v>121.92</v>
      </c>
      <c r="R2123" s="8">
        <v>71.02</v>
      </c>
      <c r="S2123" s="8">
        <v>50.900000000000006</v>
      </c>
      <c r="T2123" s="10">
        <v>0.41748687664042</v>
      </c>
      <c r="U2123" s="7"/>
      <c r="V2123" s="10"/>
      <c r="W2123" s="11"/>
      <c r="X2123" s="10"/>
    </row>
    <row r="2124" spans="1:24" ht="15.6">
      <c r="A2124" s="4">
        <v>1820</v>
      </c>
      <c r="B2124" s="5">
        <v>46311</v>
      </c>
      <c r="C2124" s="1">
        <f t="shared" si="66"/>
        <v>2026</v>
      </c>
      <c r="D2124" s="1" t="str">
        <f>"Q" &amp;ROUNDUP(MONTH(SalesDataTable[[#This Row],[Order Date]])/3,0)</f>
        <v>Q4</v>
      </c>
      <c r="E2124" s="1">
        <f t="shared" si="67"/>
        <v>10</v>
      </c>
      <c r="F2124" s="1" t="str">
        <f>TEXT(SalesDataTable[[#This Row],[Order Date]],"MMM")</f>
        <v>Oct</v>
      </c>
      <c r="G2124" s="6" t="s">
        <v>23</v>
      </c>
      <c r="H2124" s="6" t="s">
        <v>24</v>
      </c>
      <c r="I2124" s="6" t="s">
        <v>19</v>
      </c>
      <c r="J2124" s="6" t="s">
        <v>20</v>
      </c>
      <c r="K2124" s="6" t="s">
        <v>31</v>
      </c>
      <c r="L2124" s="6" t="s">
        <v>32</v>
      </c>
      <c r="M2124" s="11">
        <v>3</v>
      </c>
      <c r="N2124" s="8">
        <v>36.46</v>
      </c>
      <c r="O2124" s="9">
        <v>0.05</v>
      </c>
      <c r="P2124" s="8">
        <v>13.9</v>
      </c>
      <c r="Q2124" s="8">
        <v>103.91099999999999</v>
      </c>
      <c r="R2124" s="8">
        <v>41.7</v>
      </c>
      <c r="S2124" s="8">
        <v>62.210999999999984</v>
      </c>
      <c r="T2124" s="10">
        <v>0.5986950370990558</v>
      </c>
      <c r="U2124" s="7"/>
      <c r="V2124" s="10"/>
      <c r="W2124" s="11"/>
      <c r="X2124" s="10"/>
    </row>
    <row r="2125" spans="1:24" ht="15.6">
      <c r="A2125" s="4">
        <v>2028</v>
      </c>
      <c r="B2125" s="5">
        <v>46311</v>
      </c>
      <c r="C2125" s="1">
        <f t="shared" si="66"/>
        <v>2026</v>
      </c>
      <c r="D2125" s="1" t="str">
        <f>"Q" &amp;ROUNDUP(MONTH(SalesDataTable[[#This Row],[Order Date]])/3,0)</f>
        <v>Q4</v>
      </c>
      <c r="E2125" s="1">
        <f t="shared" si="67"/>
        <v>10</v>
      </c>
      <c r="F2125" s="1" t="str">
        <f>TEXT(SalesDataTable[[#This Row],[Order Date]],"MMM")</f>
        <v>Oct</v>
      </c>
      <c r="G2125" s="6" t="s">
        <v>37</v>
      </c>
      <c r="H2125" s="6" t="s">
        <v>38</v>
      </c>
      <c r="I2125" s="6" t="s">
        <v>36</v>
      </c>
      <c r="J2125" s="6" t="s">
        <v>33</v>
      </c>
      <c r="K2125" s="6" t="s">
        <v>51</v>
      </c>
      <c r="L2125" s="6" t="s">
        <v>62</v>
      </c>
      <c r="M2125" s="11">
        <v>3</v>
      </c>
      <c r="N2125" s="8">
        <v>51.89</v>
      </c>
      <c r="O2125" s="9">
        <v>0.1</v>
      </c>
      <c r="P2125" s="8">
        <v>21.56</v>
      </c>
      <c r="Q2125" s="8">
        <v>140.10300000000001</v>
      </c>
      <c r="R2125" s="8">
        <v>64.679999999999993</v>
      </c>
      <c r="S2125" s="8">
        <v>75.423000000000016</v>
      </c>
      <c r="T2125" s="10">
        <v>0.53833965011455864</v>
      </c>
      <c r="U2125" s="7"/>
      <c r="V2125" s="10"/>
      <c r="W2125" s="11"/>
      <c r="X2125" s="10"/>
    </row>
    <row r="2126" spans="1:24" ht="15.6">
      <c r="A2126" s="4">
        <v>2741</v>
      </c>
      <c r="B2126" s="5">
        <v>46311</v>
      </c>
      <c r="C2126" s="1">
        <f t="shared" si="66"/>
        <v>2026</v>
      </c>
      <c r="D2126" s="1" t="str">
        <f>"Q" &amp;ROUNDUP(MONTH(SalesDataTable[[#This Row],[Order Date]])/3,0)</f>
        <v>Q4</v>
      </c>
      <c r="E2126" s="1">
        <f t="shared" si="67"/>
        <v>10</v>
      </c>
      <c r="F2126" s="1" t="str">
        <f>TEXT(SalesDataTable[[#This Row],[Order Date]],"MMM")</f>
        <v>Oct</v>
      </c>
      <c r="G2126" s="6" t="s">
        <v>37</v>
      </c>
      <c r="H2126" s="6" t="s">
        <v>38</v>
      </c>
      <c r="I2126" s="6" t="s">
        <v>19</v>
      </c>
      <c r="J2126" s="6" t="s">
        <v>20</v>
      </c>
      <c r="K2126" s="6" t="s">
        <v>51</v>
      </c>
      <c r="L2126" s="6" t="s">
        <v>52</v>
      </c>
      <c r="M2126" s="11">
        <v>1</v>
      </c>
      <c r="N2126" s="8">
        <v>40.75</v>
      </c>
      <c r="O2126" s="9">
        <v>0</v>
      </c>
      <c r="P2126" s="8">
        <v>14.7</v>
      </c>
      <c r="Q2126" s="8">
        <v>40.75</v>
      </c>
      <c r="R2126" s="8">
        <v>14.7</v>
      </c>
      <c r="S2126" s="8">
        <v>26.05</v>
      </c>
      <c r="T2126" s="10">
        <v>0.63926380368098157</v>
      </c>
      <c r="U2126" s="7"/>
      <c r="V2126" s="10"/>
      <c r="W2126" s="11"/>
      <c r="X2126" s="10"/>
    </row>
    <row r="2127" spans="1:24" ht="15.6">
      <c r="A2127" s="4">
        <v>3602</v>
      </c>
      <c r="B2127" s="5">
        <v>46311</v>
      </c>
      <c r="C2127" s="1">
        <f t="shared" si="66"/>
        <v>2026</v>
      </c>
      <c r="D2127" s="1" t="str">
        <f>"Q" &amp;ROUNDUP(MONTH(SalesDataTable[[#This Row],[Order Date]])/3,0)</f>
        <v>Q4</v>
      </c>
      <c r="E2127" s="1">
        <f t="shared" si="67"/>
        <v>10</v>
      </c>
      <c r="F2127" s="1" t="str">
        <f>TEXT(SalesDataTable[[#This Row],[Order Date]],"MMM")</f>
        <v>Oct</v>
      </c>
      <c r="G2127" s="6" t="s">
        <v>28</v>
      </c>
      <c r="H2127" s="6" t="s">
        <v>42</v>
      </c>
      <c r="I2127" s="6" t="s">
        <v>25</v>
      </c>
      <c r="J2127" s="6" t="s">
        <v>33</v>
      </c>
      <c r="K2127" s="6" t="s">
        <v>40</v>
      </c>
      <c r="L2127" s="6" t="s">
        <v>41</v>
      </c>
      <c r="M2127" s="11">
        <v>4</v>
      </c>
      <c r="N2127" s="8">
        <v>345.13</v>
      </c>
      <c r="O2127" s="9">
        <v>0.05</v>
      </c>
      <c r="P2127" s="8">
        <v>200.02</v>
      </c>
      <c r="Q2127" s="8">
        <v>1311.4939999999999</v>
      </c>
      <c r="R2127" s="8">
        <v>800.08</v>
      </c>
      <c r="S2127" s="8">
        <v>511.41399999999987</v>
      </c>
      <c r="T2127" s="10">
        <v>0.38994764749209671</v>
      </c>
      <c r="U2127" s="7"/>
      <c r="V2127" s="10"/>
      <c r="W2127" s="11"/>
      <c r="X2127" s="10"/>
    </row>
    <row r="2128" spans="1:24" ht="15.6">
      <c r="A2128" s="4">
        <v>4116</v>
      </c>
      <c r="B2128" s="5">
        <v>46311</v>
      </c>
      <c r="C2128" s="1">
        <f t="shared" si="66"/>
        <v>2026</v>
      </c>
      <c r="D2128" s="1" t="str">
        <f>"Q" &amp;ROUNDUP(MONTH(SalesDataTable[[#This Row],[Order Date]])/3,0)</f>
        <v>Q4</v>
      </c>
      <c r="E2128" s="1">
        <f t="shared" si="67"/>
        <v>10</v>
      </c>
      <c r="F2128" s="1" t="str">
        <f>TEXT(SalesDataTable[[#This Row],[Order Date]],"MMM")</f>
        <v>Oct</v>
      </c>
      <c r="G2128" s="6" t="s">
        <v>23</v>
      </c>
      <c r="H2128" s="6" t="s">
        <v>44</v>
      </c>
      <c r="I2128" s="6" t="s">
        <v>36</v>
      </c>
      <c r="J2128" s="6" t="s">
        <v>30</v>
      </c>
      <c r="K2128" s="6" t="s">
        <v>31</v>
      </c>
      <c r="L2128" s="6" t="s">
        <v>32</v>
      </c>
      <c r="M2128" s="11">
        <v>2</v>
      </c>
      <c r="N2128" s="8">
        <v>37.1</v>
      </c>
      <c r="O2128" s="9">
        <v>0</v>
      </c>
      <c r="P2128" s="8">
        <v>13.31</v>
      </c>
      <c r="Q2128" s="8">
        <v>74.2</v>
      </c>
      <c r="R2128" s="8">
        <v>26.62</v>
      </c>
      <c r="S2128" s="8">
        <v>47.58</v>
      </c>
      <c r="T2128" s="10">
        <v>0.64123989218328836</v>
      </c>
      <c r="U2128" s="7"/>
      <c r="V2128" s="10"/>
      <c r="W2128" s="11"/>
      <c r="X2128" s="10"/>
    </row>
    <row r="2129" spans="1:24" ht="15.6">
      <c r="A2129" s="4">
        <v>4197</v>
      </c>
      <c r="B2129" s="5">
        <v>46311</v>
      </c>
      <c r="C2129" s="1">
        <f t="shared" si="66"/>
        <v>2026</v>
      </c>
      <c r="D2129" s="1" t="str">
        <f>"Q" &amp;ROUNDUP(MONTH(SalesDataTable[[#This Row],[Order Date]])/3,0)</f>
        <v>Q4</v>
      </c>
      <c r="E2129" s="1">
        <f t="shared" si="67"/>
        <v>10</v>
      </c>
      <c r="F2129" s="1" t="str">
        <f>TEXT(SalesDataTable[[#This Row],[Order Date]],"MMM")</f>
        <v>Oct</v>
      </c>
      <c r="G2129" s="6" t="s">
        <v>37</v>
      </c>
      <c r="H2129" s="6" t="s">
        <v>48</v>
      </c>
      <c r="I2129" s="6" t="s">
        <v>45</v>
      </c>
      <c r="J2129" s="6" t="s">
        <v>30</v>
      </c>
      <c r="K2129" s="6" t="s">
        <v>26</v>
      </c>
      <c r="L2129" s="6" t="s">
        <v>27</v>
      </c>
      <c r="M2129" s="11">
        <v>3</v>
      </c>
      <c r="N2129" s="8">
        <v>94.19</v>
      </c>
      <c r="O2129" s="9">
        <v>0</v>
      </c>
      <c r="P2129" s="8">
        <v>44.89</v>
      </c>
      <c r="Q2129" s="8">
        <v>282.57</v>
      </c>
      <c r="R2129" s="8">
        <v>134.67000000000002</v>
      </c>
      <c r="S2129" s="8">
        <v>147.89999999999998</v>
      </c>
      <c r="T2129" s="10">
        <v>0.52341012846374346</v>
      </c>
      <c r="U2129" s="7"/>
      <c r="V2129" s="10"/>
      <c r="W2129" s="11"/>
      <c r="X2129" s="10"/>
    </row>
    <row r="2130" spans="1:24" ht="15.6">
      <c r="A2130" s="4">
        <v>360</v>
      </c>
      <c r="B2130" s="5">
        <v>46312</v>
      </c>
      <c r="C2130" s="1">
        <f t="shared" si="66"/>
        <v>2026</v>
      </c>
      <c r="D2130" s="1" t="str">
        <f>"Q" &amp;ROUNDUP(MONTH(SalesDataTable[[#This Row],[Order Date]])/3,0)</f>
        <v>Q4</v>
      </c>
      <c r="E2130" s="1">
        <f t="shared" si="67"/>
        <v>10</v>
      </c>
      <c r="F2130" s="1" t="str">
        <f>TEXT(SalesDataTable[[#This Row],[Order Date]],"MMM")</f>
        <v>Oct</v>
      </c>
      <c r="G2130" s="6" t="s">
        <v>37</v>
      </c>
      <c r="H2130" s="6" t="s">
        <v>50</v>
      </c>
      <c r="I2130" s="6" t="s">
        <v>19</v>
      </c>
      <c r="J2130" s="6" t="s">
        <v>20</v>
      </c>
      <c r="K2130" s="6" t="s">
        <v>40</v>
      </c>
      <c r="L2130" s="6" t="s">
        <v>57</v>
      </c>
      <c r="M2130" s="11">
        <v>2</v>
      </c>
      <c r="N2130" s="8">
        <v>82.52</v>
      </c>
      <c r="O2130" s="9">
        <v>0.05</v>
      </c>
      <c r="P2130" s="8">
        <v>38.61</v>
      </c>
      <c r="Q2130" s="8">
        <v>156.78799999999998</v>
      </c>
      <c r="R2130" s="8">
        <v>77.22</v>
      </c>
      <c r="S2130" s="8">
        <v>79.567999999999984</v>
      </c>
      <c r="T2130" s="10">
        <v>0.50748781794525089</v>
      </c>
      <c r="U2130" s="7"/>
      <c r="V2130" s="10"/>
      <c r="W2130" s="11"/>
      <c r="X2130" s="10"/>
    </row>
    <row r="2131" spans="1:24" ht="15.6">
      <c r="A2131" s="4">
        <v>427</v>
      </c>
      <c r="B2131" s="5">
        <v>46312</v>
      </c>
      <c r="C2131" s="1">
        <f t="shared" si="66"/>
        <v>2026</v>
      </c>
      <c r="D2131" s="1" t="str">
        <f>"Q" &amp;ROUNDUP(MONTH(SalesDataTable[[#This Row],[Order Date]])/3,0)</f>
        <v>Q4</v>
      </c>
      <c r="E2131" s="1">
        <f t="shared" si="67"/>
        <v>10</v>
      </c>
      <c r="F2131" s="1" t="str">
        <f>TEXT(SalesDataTable[[#This Row],[Order Date]],"MMM")</f>
        <v>Oct</v>
      </c>
      <c r="G2131" s="6" t="s">
        <v>37</v>
      </c>
      <c r="H2131" s="6" t="s">
        <v>64</v>
      </c>
      <c r="I2131" s="6" t="s">
        <v>19</v>
      </c>
      <c r="J2131" s="6" t="s">
        <v>33</v>
      </c>
      <c r="K2131" s="6" t="s">
        <v>26</v>
      </c>
      <c r="L2131" s="6" t="s">
        <v>54</v>
      </c>
      <c r="M2131" s="11">
        <v>1</v>
      </c>
      <c r="N2131" s="8">
        <v>155.16</v>
      </c>
      <c r="O2131" s="9">
        <v>0</v>
      </c>
      <c r="P2131" s="8">
        <v>78.84</v>
      </c>
      <c r="Q2131" s="8">
        <v>155.16</v>
      </c>
      <c r="R2131" s="8">
        <v>78.84</v>
      </c>
      <c r="S2131" s="8">
        <v>76.319999999999993</v>
      </c>
      <c r="T2131" s="10">
        <v>0.49187935034802782</v>
      </c>
      <c r="U2131" s="7"/>
      <c r="V2131" s="10"/>
      <c r="W2131" s="11"/>
      <c r="X2131" s="10"/>
    </row>
    <row r="2132" spans="1:24" ht="15.6">
      <c r="A2132" s="4">
        <v>1018</v>
      </c>
      <c r="B2132" s="5">
        <v>46312</v>
      </c>
      <c r="C2132" s="1">
        <f t="shared" si="66"/>
        <v>2026</v>
      </c>
      <c r="D2132" s="1" t="str">
        <f>"Q" &amp;ROUNDUP(MONTH(SalesDataTable[[#This Row],[Order Date]])/3,0)</f>
        <v>Q4</v>
      </c>
      <c r="E2132" s="1">
        <f t="shared" si="67"/>
        <v>10</v>
      </c>
      <c r="F2132" s="1" t="str">
        <f>TEXT(SalesDataTable[[#This Row],[Order Date]],"MMM")</f>
        <v>Oct</v>
      </c>
      <c r="G2132" s="6" t="s">
        <v>37</v>
      </c>
      <c r="H2132" s="6" t="s">
        <v>64</v>
      </c>
      <c r="I2132" s="6" t="s">
        <v>45</v>
      </c>
      <c r="J2132" s="6" t="s">
        <v>20</v>
      </c>
      <c r="K2132" s="6" t="s">
        <v>31</v>
      </c>
      <c r="L2132" s="6" t="s">
        <v>49</v>
      </c>
      <c r="M2132" s="11">
        <v>1</v>
      </c>
      <c r="N2132" s="8">
        <v>46.36</v>
      </c>
      <c r="O2132" s="9">
        <v>0.05</v>
      </c>
      <c r="P2132" s="8">
        <v>18.399999999999999</v>
      </c>
      <c r="Q2132" s="8">
        <v>44.041999999999994</v>
      </c>
      <c r="R2132" s="8">
        <v>18.399999999999999</v>
      </c>
      <c r="S2132" s="8">
        <v>25.641999999999996</v>
      </c>
      <c r="T2132" s="10">
        <v>0.58221697470596245</v>
      </c>
      <c r="U2132" s="7"/>
      <c r="V2132" s="10"/>
      <c r="W2132" s="11"/>
      <c r="X2132" s="10"/>
    </row>
    <row r="2133" spans="1:24" ht="15.6">
      <c r="A2133" s="4">
        <v>1179</v>
      </c>
      <c r="B2133" s="5">
        <v>46312</v>
      </c>
      <c r="C2133" s="1">
        <f t="shared" si="66"/>
        <v>2026</v>
      </c>
      <c r="D2133" s="1" t="str">
        <f>"Q" &amp;ROUNDUP(MONTH(SalesDataTable[[#This Row],[Order Date]])/3,0)</f>
        <v>Q4</v>
      </c>
      <c r="E2133" s="1">
        <f t="shared" si="67"/>
        <v>10</v>
      </c>
      <c r="F2133" s="1" t="str">
        <f>TEXT(SalesDataTable[[#This Row],[Order Date]],"MMM")</f>
        <v>Oct</v>
      </c>
      <c r="G2133" s="6" t="s">
        <v>28</v>
      </c>
      <c r="H2133" s="6" t="s">
        <v>69</v>
      </c>
      <c r="I2133" s="6" t="s">
        <v>19</v>
      </c>
      <c r="J2133" s="6" t="s">
        <v>33</v>
      </c>
      <c r="K2133" s="6" t="s">
        <v>21</v>
      </c>
      <c r="L2133" s="6" t="s">
        <v>22</v>
      </c>
      <c r="M2133" s="11">
        <v>1</v>
      </c>
      <c r="N2133" s="8">
        <v>81.47</v>
      </c>
      <c r="O2133" s="9">
        <v>0</v>
      </c>
      <c r="P2133" s="8">
        <v>43.67</v>
      </c>
      <c r="Q2133" s="8">
        <v>81.47</v>
      </c>
      <c r="R2133" s="8">
        <v>43.67</v>
      </c>
      <c r="S2133" s="8">
        <v>37.799999999999997</v>
      </c>
      <c r="T2133" s="10">
        <v>0.463974469129741</v>
      </c>
      <c r="U2133" s="7"/>
      <c r="V2133" s="10"/>
      <c r="W2133" s="11"/>
      <c r="X2133" s="10"/>
    </row>
    <row r="2134" spans="1:24" ht="15.6">
      <c r="A2134" s="4">
        <v>2267</v>
      </c>
      <c r="B2134" s="5">
        <v>46312</v>
      </c>
      <c r="C2134" s="1">
        <f t="shared" si="66"/>
        <v>2026</v>
      </c>
      <c r="D2134" s="1" t="str">
        <f>"Q" &amp;ROUNDUP(MONTH(SalesDataTable[[#This Row],[Order Date]])/3,0)</f>
        <v>Q4</v>
      </c>
      <c r="E2134" s="1">
        <f t="shared" si="67"/>
        <v>10</v>
      </c>
      <c r="F2134" s="1" t="str">
        <f>TEXT(SalesDataTable[[#This Row],[Order Date]],"MMM")</f>
        <v>Oct</v>
      </c>
      <c r="G2134" s="6" t="s">
        <v>17</v>
      </c>
      <c r="H2134" s="6" t="s">
        <v>67</v>
      </c>
      <c r="I2134" s="6" t="s">
        <v>19</v>
      </c>
      <c r="J2134" s="6" t="s">
        <v>20</v>
      </c>
      <c r="K2134" s="6" t="s">
        <v>31</v>
      </c>
      <c r="L2134" s="6" t="s">
        <v>61</v>
      </c>
      <c r="M2134" s="11">
        <v>1</v>
      </c>
      <c r="N2134" s="8">
        <v>134.31</v>
      </c>
      <c r="O2134" s="9">
        <v>0.05</v>
      </c>
      <c r="P2134" s="8">
        <v>67.239999999999995</v>
      </c>
      <c r="Q2134" s="8">
        <v>127.5945</v>
      </c>
      <c r="R2134" s="8">
        <v>67.239999999999995</v>
      </c>
      <c r="S2134" s="8">
        <v>60.354500000000002</v>
      </c>
      <c r="T2134" s="10">
        <v>0.47301803761133909</v>
      </c>
      <c r="U2134" s="7"/>
      <c r="V2134" s="10"/>
      <c r="W2134" s="11"/>
      <c r="X2134" s="10"/>
    </row>
    <row r="2135" spans="1:24" ht="15.6">
      <c r="A2135" s="4">
        <v>2656</v>
      </c>
      <c r="B2135" s="5">
        <v>46312</v>
      </c>
      <c r="C2135" s="1">
        <f t="shared" si="66"/>
        <v>2026</v>
      </c>
      <c r="D2135" s="1" t="str">
        <f>"Q" &amp;ROUNDUP(MONTH(SalesDataTable[[#This Row],[Order Date]])/3,0)</f>
        <v>Q4</v>
      </c>
      <c r="E2135" s="1">
        <f t="shared" si="67"/>
        <v>10</v>
      </c>
      <c r="F2135" s="1" t="str">
        <f>TEXT(SalesDataTable[[#This Row],[Order Date]],"MMM")</f>
        <v>Oct</v>
      </c>
      <c r="G2135" s="6" t="s">
        <v>28</v>
      </c>
      <c r="H2135" s="6" t="s">
        <v>69</v>
      </c>
      <c r="I2135" s="6" t="s">
        <v>19</v>
      </c>
      <c r="J2135" s="6" t="s">
        <v>30</v>
      </c>
      <c r="K2135" s="6" t="s">
        <v>40</v>
      </c>
      <c r="L2135" s="6" t="s">
        <v>68</v>
      </c>
      <c r="M2135" s="11">
        <v>1</v>
      </c>
      <c r="N2135" s="8">
        <v>123.11</v>
      </c>
      <c r="O2135" s="9">
        <v>0</v>
      </c>
      <c r="P2135" s="8">
        <v>58.99</v>
      </c>
      <c r="Q2135" s="8">
        <v>123.11</v>
      </c>
      <c r="R2135" s="8">
        <v>58.99</v>
      </c>
      <c r="S2135" s="8">
        <v>64.12</v>
      </c>
      <c r="T2135" s="10">
        <v>0.52083502558687356</v>
      </c>
      <c r="U2135" s="7"/>
      <c r="V2135" s="10"/>
      <c r="W2135" s="11"/>
      <c r="X2135" s="10"/>
    </row>
    <row r="2136" spans="1:24" ht="15.6">
      <c r="A2136" s="4">
        <v>2867</v>
      </c>
      <c r="B2136" s="5">
        <v>46312</v>
      </c>
      <c r="C2136" s="1">
        <f t="shared" si="66"/>
        <v>2026</v>
      </c>
      <c r="D2136" s="1" t="str">
        <f>"Q" &amp;ROUNDUP(MONTH(SalesDataTable[[#This Row],[Order Date]])/3,0)</f>
        <v>Q4</v>
      </c>
      <c r="E2136" s="1">
        <f t="shared" si="67"/>
        <v>10</v>
      </c>
      <c r="F2136" s="1" t="str">
        <f>TEXT(SalesDataTable[[#This Row],[Order Date]],"MMM")</f>
        <v>Oct</v>
      </c>
      <c r="G2136" s="6" t="s">
        <v>23</v>
      </c>
      <c r="H2136" s="6" t="s">
        <v>44</v>
      </c>
      <c r="I2136" s="6" t="s">
        <v>19</v>
      </c>
      <c r="J2136" s="6" t="s">
        <v>30</v>
      </c>
      <c r="K2136" s="6" t="s">
        <v>40</v>
      </c>
      <c r="L2136" s="6" t="s">
        <v>57</v>
      </c>
      <c r="M2136" s="11">
        <v>1</v>
      </c>
      <c r="N2136" s="8">
        <v>81.239999999999995</v>
      </c>
      <c r="O2136" s="9">
        <v>0</v>
      </c>
      <c r="P2136" s="8">
        <v>38.65</v>
      </c>
      <c r="Q2136" s="8">
        <v>81.239999999999995</v>
      </c>
      <c r="R2136" s="8">
        <v>38.65</v>
      </c>
      <c r="S2136" s="8">
        <v>42.589999999999996</v>
      </c>
      <c r="T2136" s="10">
        <v>0.52424913835548992</v>
      </c>
      <c r="U2136" s="7"/>
      <c r="V2136" s="10"/>
      <c r="W2136" s="11"/>
      <c r="X2136" s="10"/>
    </row>
    <row r="2137" spans="1:24" ht="15.6">
      <c r="A2137" s="4">
        <v>3335</v>
      </c>
      <c r="B2137" s="5">
        <v>46312</v>
      </c>
      <c r="C2137" s="1">
        <f t="shared" si="66"/>
        <v>2026</v>
      </c>
      <c r="D2137" s="1" t="str">
        <f>"Q" &amp;ROUNDUP(MONTH(SalesDataTable[[#This Row],[Order Date]])/3,0)</f>
        <v>Q4</v>
      </c>
      <c r="E2137" s="1">
        <f t="shared" si="67"/>
        <v>10</v>
      </c>
      <c r="F2137" s="1" t="str">
        <f>TEXT(SalesDataTable[[#This Row],[Order Date]],"MMM")</f>
        <v>Oct</v>
      </c>
      <c r="G2137" s="6" t="s">
        <v>17</v>
      </c>
      <c r="H2137" s="6" t="s">
        <v>53</v>
      </c>
      <c r="I2137" s="6" t="s">
        <v>45</v>
      </c>
      <c r="J2137" s="6" t="s">
        <v>20</v>
      </c>
      <c r="K2137" s="6" t="s">
        <v>26</v>
      </c>
      <c r="L2137" s="6" t="s">
        <v>63</v>
      </c>
      <c r="M2137" s="11">
        <v>1</v>
      </c>
      <c r="N2137" s="8">
        <v>70.81</v>
      </c>
      <c r="O2137" s="9">
        <v>0.15</v>
      </c>
      <c r="P2137" s="8">
        <v>32.93</v>
      </c>
      <c r="Q2137" s="8">
        <v>60.188499999999998</v>
      </c>
      <c r="R2137" s="8">
        <v>32.93</v>
      </c>
      <c r="S2137" s="8">
        <v>27.258499999999998</v>
      </c>
      <c r="T2137" s="10">
        <v>0.45288551799762411</v>
      </c>
      <c r="U2137" s="7"/>
      <c r="V2137" s="10"/>
      <c r="W2137" s="11"/>
      <c r="X2137" s="10"/>
    </row>
    <row r="2138" spans="1:24" ht="15.6">
      <c r="A2138" s="4">
        <v>3770</v>
      </c>
      <c r="B2138" s="5">
        <v>46312</v>
      </c>
      <c r="C2138" s="1">
        <f t="shared" si="66"/>
        <v>2026</v>
      </c>
      <c r="D2138" s="1" t="str">
        <f>"Q" &amp;ROUNDUP(MONTH(SalesDataTable[[#This Row],[Order Date]])/3,0)</f>
        <v>Q4</v>
      </c>
      <c r="E2138" s="1">
        <f t="shared" si="67"/>
        <v>10</v>
      </c>
      <c r="F2138" s="1" t="str">
        <f>TEXT(SalesDataTable[[#This Row],[Order Date]],"MMM")</f>
        <v>Oct</v>
      </c>
      <c r="G2138" s="6" t="s">
        <v>37</v>
      </c>
      <c r="H2138" s="6" t="s">
        <v>64</v>
      </c>
      <c r="I2138" s="6" t="s">
        <v>19</v>
      </c>
      <c r="J2138" s="6" t="s">
        <v>33</v>
      </c>
      <c r="K2138" s="6" t="s">
        <v>40</v>
      </c>
      <c r="L2138" s="6" t="s">
        <v>46</v>
      </c>
      <c r="M2138" s="11">
        <v>6</v>
      </c>
      <c r="N2138" s="8">
        <v>200.26</v>
      </c>
      <c r="O2138" s="9">
        <v>0</v>
      </c>
      <c r="P2138" s="8">
        <v>106.71</v>
      </c>
      <c r="Q2138" s="8">
        <v>1201.56</v>
      </c>
      <c r="R2138" s="8">
        <v>640.26</v>
      </c>
      <c r="S2138" s="8">
        <v>561.29999999999995</v>
      </c>
      <c r="T2138" s="10">
        <v>0.46714271447118744</v>
      </c>
      <c r="U2138" s="7"/>
      <c r="V2138" s="10"/>
      <c r="W2138" s="11"/>
      <c r="X2138" s="10"/>
    </row>
    <row r="2139" spans="1:24" ht="15.6">
      <c r="A2139" s="4">
        <v>4065</v>
      </c>
      <c r="B2139" s="5">
        <v>46312</v>
      </c>
      <c r="C2139" s="1">
        <f t="shared" si="66"/>
        <v>2026</v>
      </c>
      <c r="D2139" s="1" t="str">
        <f>"Q" &amp;ROUNDUP(MONTH(SalesDataTable[[#This Row],[Order Date]])/3,0)</f>
        <v>Q4</v>
      </c>
      <c r="E2139" s="1">
        <f t="shared" si="67"/>
        <v>10</v>
      </c>
      <c r="F2139" s="1" t="str">
        <f>TEXT(SalesDataTable[[#This Row],[Order Date]],"MMM")</f>
        <v>Oct</v>
      </c>
      <c r="G2139" s="6" t="s">
        <v>37</v>
      </c>
      <c r="H2139" s="6" t="s">
        <v>38</v>
      </c>
      <c r="I2139" s="6" t="s">
        <v>19</v>
      </c>
      <c r="J2139" s="6" t="s">
        <v>30</v>
      </c>
      <c r="K2139" s="6" t="s">
        <v>51</v>
      </c>
      <c r="L2139" s="6" t="s">
        <v>59</v>
      </c>
      <c r="M2139" s="11">
        <v>3</v>
      </c>
      <c r="N2139" s="8">
        <v>36.75</v>
      </c>
      <c r="O2139" s="9">
        <v>0.05</v>
      </c>
      <c r="P2139" s="8">
        <v>13.71</v>
      </c>
      <c r="Q2139" s="8">
        <v>104.7375</v>
      </c>
      <c r="R2139" s="8">
        <v>41.13</v>
      </c>
      <c r="S2139" s="8">
        <v>63.607499999999995</v>
      </c>
      <c r="T2139" s="10">
        <v>0.60730397422126747</v>
      </c>
      <c r="U2139" s="7"/>
      <c r="V2139" s="10"/>
      <c r="W2139" s="11"/>
      <c r="X2139" s="10"/>
    </row>
    <row r="2140" spans="1:24" ht="15.6">
      <c r="A2140" s="4">
        <v>4222</v>
      </c>
      <c r="B2140" s="5">
        <v>46312</v>
      </c>
      <c r="C2140" s="1">
        <f t="shared" si="66"/>
        <v>2026</v>
      </c>
      <c r="D2140" s="1" t="str">
        <f>"Q" &amp;ROUNDUP(MONTH(SalesDataTable[[#This Row],[Order Date]])/3,0)</f>
        <v>Q4</v>
      </c>
      <c r="E2140" s="1">
        <f t="shared" si="67"/>
        <v>10</v>
      </c>
      <c r="F2140" s="1" t="str">
        <f>TEXT(SalesDataTable[[#This Row],[Order Date]],"MMM")</f>
        <v>Oct</v>
      </c>
      <c r="G2140" s="6" t="s">
        <v>28</v>
      </c>
      <c r="H2140" s="6" t="s">
        <v>69</v>
      </c>
      <c r="I2140" s="6" t="s">
        <v>19</v>
      </c>
      <c r="J2140" s="6" t="s">
        <v>20</v>
      </c>
      <c r="K2140" s="6" t="s">
        <v>26</v>
      </c>
      <c r="L2140" s="6" t="s">
        <v>27</v>
      </c>
      <c r="M2140" s="11">
        <v>2</v>
      </c>
      <c r="N2140" s="8">
        <v>92.41</v>
      </c>
      <c r="O2140" s="9">
        <v>0.1</v>
      </c>
      <c r="P2140" s="8">
        <v>45.42</v>
      </c>
      <c r="Q2140" s="8">
        <v>166.33799999999999</v>
      </c>
      <c r="R2140" s="8">
        <v>90.84</v>
      </c>
      <c r="S2140" s="8">
        <v>75.49799999999999</v>
      </c>
      <c r="T2140" s="10">
        <v>0.4538830573891714</v>
      </c>
      <c r="U2140" s="7"/>
      <c r="V2140" s="10"/>
      <c r="W2140" s="11"/>
      <c r="X2140" s="10"/>
    </row>
    <row r="2141" spans="1:24" ht="15.6">
      <c r="A2141" s="4">
        <v>4304</v>
      </c>
      <c r="B2141" s="5">
        <v>46312</v>
      </c>
      <c r="C2141" s="1">
        <f t="shared" si="66"/>
        <v>2026</v>
      </c>
      <c r="D2141" s="1" t="str">
        <f>"Q" &amp;ROUNDUP(MONTH(SalesDataTable[[#This Row],[Order Date]])/3,0)</f>
        <v>Q4</v>
      </c>
      <c r="E2141" s="1">
        <f t="shared" si="67"/>
        <v>10</v>
      </c>
      <c r="F2141" s="1" t="str">
        <f>TEXT(SalesDataTable[[#This Row],[Order Date]],"MMM")</f>
        <v>Oct</v>
      </c>
      <c r="G2141" s="6" t="s">
        <v>23</v>
      </c>
      <c r="H2141" s="6" t="s">
        <v>66</v>
      </c>
      <c r="I2141" s="6" t="s">
        <v>36</v>
      </c>
      <c r="J2141" s="6" t="s">
        <v>30</v>
      </c>
      <c r="K2141" s="6" t="s">
        <v>51</v>
      </c>
      <c r="L2141" s="6" t="s">
        <v>52</v>
      </c>
      <c r="M2141" s="11">
        <v>1</v>
      </c>
      <c r="N2141" s="8">
        <v>40.67</v>
      </c>
      <c r="O2141" s="9">
        <v>0</v>
      </c>
      <c r="P2141" s="8">
        <v>15.09</v>
      </c>
      <c r="Q2141" s="8">
        <v>40.67</v>
      </c>
      <c r="R2141" s="8">
        <v>15.09</v>
      </c>
      <c r="S2141" s="8">
        <v>25.580000000000002</v>
      </c>
      <c r="T2141" s="10">
        <v>0.62896483894762722</v>
      </c>
      <c r="U2141" s="7"/>
      <c r="V2141" s="10"/>
      <c r="W2141" s="11"/>
      <c r="X2141" s="10"/>
    </row>
    <row r="2142" spans="1:24" ht="15.6">
      <c r="A2142" s="4">
        <v>109</v>
      </c>
      <c r="B2142" s="5">
        <v>46313</v>
      </c>
      <c r="C2142" s="1">
        <f t="shared" si="66"/>
        <v>2026</v>
      </c>
      <c r="D2142" s="1" t="str">
        <f>"Q" &amp;ROUNDUP(MONTH(SalesDataTable[[#This Row],[Order Date]])/3,0)</f>
        <v>Q4</v>
      </c>
      <c r="E2142" s="1">
        <f t="shared" si="67"/>
        <v>10</v>
      </c>
      <c r="F2142" s="1" t="str">
        <f>TEXT(SalesDataTable[[#This Row],[Order Date]],"MMM")</f>
        <v>Oct</v>
      </c>
      <c r="G2142" s="6" t="s">
        <v>23</v>
      </c>
      <c r="H2142" s="6" t="s">
        <v>24</v>
      </c>
      <c r="I2142" s="6" t="s">
        <v>19</v>
      </c>
      <c r="J2142" s="6" t="s">
        <v>20</v>
      </c>
      <c r="K2142" s="6" t="s">
        <v>26</v>
      </c>
      <c r="L2142" s="6" t="s">
        <v>27</v>
      </c>
      <c r="M2142" s="11">
        <v>1</v>
      </c>
      <c r="N2142" s="8">
        <v>90.09</v>
      </c>
      <c r="O2142" s="9">
        <v>0</v>
      </c>
      <c r="P2142" s="8">
        <v>45.17</v>
      </c>
      <c r="Q2142" s="8">
        <v>90.09</v>
      </c>
      <c r="R2142" s="8">
        <v>45.17</v>
      </c>
      <c r="S2142" s="8">
        <v>44.92</v>
      </c>
      <c r="T2142" s="10">
        <v>0.49861249861249862</v>
      </c>
      <c r="U2142" s="7"/>
      <c r="V2142" s="10"/>
      <c r="W2142" s="11"/>
      <c r="X2142" s="10"/>
    </row>
    <row r="2143" spans="1:24" ht="15.6">
      <c r="A2143" s="4">
        <v>744</v>
      </c>
      <c r="B2143" s="5">
        <v>46313</v>
      </c>
      <c r="C2143" s="1">
        <f t="shared" si="66"/>
        <v>2026</v>
      </c>
      <c r="D2143" s="1" t="str">
        <f>"Q" &amp;ROUNDUP(MONTH(SalesDataTable[[#This Row],[Order Date]])/3,0)</f>
        <v>Q4</v>
      </c>
      <c r="E2143" s="1">
        <f t="shared" si="67"/>
        <v>10</v>
      </c>
      <c r="F2143" s="1" t="str">
        <f>TEXT(SalesDataTable[[#This Row],[Order Date]],"MMM")</f>
        <v>Oct</v>
      </c>
      <c r="G2143" s="6" t="s">
        <v>28</v>
      </c>
      <c r="H2143" s="6" t="s">
        <v>56</v>
      </c>
      <c r="I2143" s="6" t="s">
        <v>19</v>
      </c>
      <c r="J2143" s="6" t="s">
        <v>20</v>
      </c>
      <c r="K2143" s="6" t="s">
        <v>31</v>
      </c>
      <c r="L2143" s="6" t="s">
        <v>32</v>
      </c>
      <c r="M2143" s="11">
        <v>1</v>
      </c>
      <c r="N2143" s="8">
        <v>36.83</v>
      </c>
      <c r="O2143" s="9">
        <v>0</v>
      </c>
      <c r="P2143" s="8">
        <v>13.64</v>
      </c>
      <c r="Q2143" s="8">
        <v>36.83</v>
      </c>
      <c r="R2143" s="8">
        <v>13.64</v>
      </c>
      <c r="S2143" s="8">
        <v>23.189999999999998</v>
      </c>
      <c r="T2143" s="10">
        <v>0.62964974205810476</v>
      </c>
      <c r="U2143" s="7"/>
      <c r="V2143" s="10"/>
      <c r="W2143" s="11"/>
      <c r="X2143" s="10"/>
    </row>
    <row r="2144" spans="1:24" ht="15.6">
      <c r="A2144" s="4">
        <v>960</v>
      </c>
      <c r="B2144" s="5">
        <v>46313</v>
      </c>
      <c r="C2144" s="1">
        <f t="shared" si="66"/>
        <v>2026</v>
      </c>
      <c r="D2144" s="1" t="str">
        <f>"Q" &amp;ROUNDUP(MONTH(SalesDataTable[[#This Row],[Order Date]])/3,0)</f>
        <v>Q4</v>
      </c>
      <c r="E2144" s="1">
        <f t="shared" si="67"/>
        <v>10</v>
      </c>
      <c r="F2144" s="1" t="str">
        <f>TEXT(SalesDataTable[[#This Row],[Order Date]],"MMM")</f>
        <v>Oct</v>
      </c>
      <c r="G2144" s="6" t="s">
        <v>23</v>
      </c>
      <c r="H2144" s="6" t="s">
        <v>60</v>
      </c>
      <c r="I2144" s="6" t="s">
        <v>45</v>
      </c>
      <c r="J2144" s="6" t="s">
        <v>20</v>
      </c>
      <c r="K2144" s="6" t="s">
        <v>40</v>
      </c>
      <c r="L2144" s="6" t="s">
        <v>46</v>
      </c>
      <c r="M2144" s="11">
        <v>5</v>
      </c>
      <c r="N2144" s="8">
        <v>196.37</v>
      </c>
      <c r="O2144" s="9">
        <v>0.05</v>
      </c>
      <c r="P2144" s="8">
        <v>103.51</v>
      </c>
      <c r="Q2144" s="8">
        <v>932.75749999999994</v>
      </c>
      <c r="R2144" s="8">
        <v>517.55000000000007</v>
      </c>
      <c r="S2144" s="8">
        <v>415.20749999999987</v>
      </c>
      <c r="T2144" s="10">
        <v>0.44513981393877816</v>
      </c>
      <c r="U2144" s="7"/>
      <c r="V2144" s="10"/>
      <c r="W2144" s="11"/>
      <c r="X2144" s="10"/>
    </row>
    <row r="2145" spans="1:24" ht="15.6">
      <c r="A2145" s="4">
        <v>1389</v>
      </c>
      <c r="B2145" s="5">
        <v>46313</v>
      </c>
      <c r="C2145" s="1">
        <f t="shared" si="66"/>
        <v>2026</v>
      </c>
      <c r="D2145" s="1" t="str">
        <f>"Q" &amp;ROUNDUP(MONTH(SalesDataTable[[#This Row],[Order Date]])/3,0)</f>
        <v>Q4</v>
      </c>
      <c r="E2145" s="1">
        <f t="shared" si="67"/>
        <v>10</v>
      </c>
      <c r="F2145" s="1" t="str">
        <f>TEXT(SalesDataTable[[#This Row],[Order Date]],"MMM")</f>
        <v>Oct</v>
      </c>
      <c r="G2145" s="6" t="s">
        <v>17</v>
      </c>
      <c r="H2145" s="6" t="s">
        <v>67</v>
      </c>
      <c r="I2145" s="6" t="s">
        <v>19</v>
      </c>
      <c r="J2145" s="6" t="s">
        <v>30</v>
      </c>
      <c r="K2145" s="6" t="s">
        <v>26</v>
      </c>
      <c r="L2145" s="6" t="s">
        <v>27</v>
      </c>
      <c r="M2145" s="11">
        <v>2</v>
      </c>
      <c r="N2145" s="8">
        <v>93.73</v>
      </c>
      <c r="O2145" s="9">
        <v>0</v>
      </c>
      <c r="P2145" s="8">
        <v>44.79</v>
      </c>
      <c r="Q2145" s="8">
        <v>187.46</v>
      </c>
      <c r="R2145" s="8">
        <v>89.58</v>
      </c>
      <c r="S2145" s="8">
        <v>97.88000000000001</v>
      </c>
      <c r="T2145" s="10">
        <v>0.52213805611863873</v>
      </c>
      <c r="U2145" s="7"/>
      <c r="V2145" s="10"/>
      <c r="W2145" s="11"/>
      <c r="X2145" s="10"/>
    </row>
    <row r="2146" spans="1:24" ht="15.6">
      <c r="A2146" s="4">
        <v>1493</v>
      </c>
      <c r="B2146" s="5">
        <v>46313</v>
      </c>
      <c r="C2146" s="1">
        <f t="shared" si="66"/>
        <v>2026</v>
      </c>
      <c r="D2146" s="1" t="str">
        <f>"Q" &amp;ROUNDUP(MONTH(SalesDataTable[[#This Row],[Order Date]])/3,0)</f>
        <v>Q4</v>
      </c>
      <c r="E2146" s="1">
        <f t="shared" si="67"/>
        <v>10</v>
      </c>
      <c r="F2146" s="1" t="str">
        <f>TEXT(SalesDataTable[[#This Row],[Order Date]],"MMM")</f>
        <v>Oct</v>
      </c>
      <c r="G2146" s="6" t="s">
        <v>28</v>
      </c>
      <c r="H2146" s="6" t="s">
        <v>56</v>
      </c>
      <c r="I2146" s="6" t="s">
        <v>19</v>
      </c>
      <c r="J2146" s="6" t="s">
        <v>33</v>
      </c>
      <c r="K2146" s="6" t="s">
        <v>31</v>
      </c>
      <c r="L2146" s="6" t="s">
        <v>32</v>
      </c>
      <c r="M2146" s="11">
        <v>1</v>
      </c>
      <c r="N2146" s="8">
        <v>36.46</v>
      </c>
      <c r="O2146" s="9">
        <v>0.05</v>
      </c>
      <c r="P2146" s="8">
        <v>13.35</v>
      </c>
      <c r="Q2146" s="8">
        <v>34.637</v>
      </c>
      <c r="R2146" s="8">
        <v>13.35</v>
      </c>
      <c r="S2146" s="8">
        <v>21.286999999999999</v>
      </c>
      <c r="T2146" s="10">
        <v>0.61457401045125148</v>
      </c>
      <c r="U2146" s="7"/>
      <c r="V2146" s="10"/>
      <c r="W2146" s="11"/>
      <c r="X2146" s="10"/>
    </row>
    <row r="2147" spans="1:24" ht="15.6">
      <c r="A2147" s="4">
        <v>1967</v>
      </c>
      <c r="B2147" s="5">
        <v>46313</v>
      </c>
      <c r="C2147" s="1">
        <f t="shared" si="66"/>
        <v>2026</v>
      </c>
      <c r="D2147" s="1" t="str">
        <f>"Q" &amp;ROUNDUP(MONTH(SalesDataTable[[#This Row],[Order Date]])/3,0)</f>
        <v>Q4</v>
      </c>
      <c r="E2147" s="1">
        <f t="shared" si="67"/>
        <v>10</v>
      </c>
      <c r="F2147" s="1" t="str">
        <f>TEXT(SalesDataTable[[#This Row],[Order Date]],"MMM")</f>
        <v>Oct</v>
      </c>
      <c r="G2147" s="6" t="s">
        <v>23</v>
      </c>
      <c r="H2147" s="6" t="s">
        <v>66</v>
      </c>
      <c r="I2147" s="6" t="s">
        <v>19</v>
      </c>
      <c r="J2147" s="6" t="s">
        <v>20</v>
      </c>
      <c r="K2147" s="6" t="s">
        <v>40</v>
      </c>
      <c r="L2147" s="6" t="s">
        <v>68</v>
      </c>
      <c r="M2147" s="11">
        <v>2</v>
      </c>
      <c r="N2147" s="8">
        <v>125.91</v>
      </c>
      <c r="O2147" s="9">
        <v>0</v>
      </c>
      <c r="P2147" s="8">
        <v>61.95</v>
      </c>
      <c r="Q2147" s="8">
        <v>251.82</v>
      </c>
      <c r="R2147" s="8">
        <v>123.9</v>
      </c>
      <c r="S2147" s="8">
        <v>127.91999999999999</v>
      </c>
      <c r="T2147" s="10">
        <v>0.50798189182749576</v>
      </c>
      <c r="U2147" s="7"/>
      <c r="V2147" s="10"/>
      <c r="W2147" s="11"/>
      <c r="X2147" s="10"/>
    </row>
    <row r="2148" spans="1:24" ht="15.6">
      <c r="A2148" s="4">
        <v>2132</v>
      </c>
      <c r="B2148" s="5">
        <v>46313</v>
      </c>
      <c r="C2148" s="1">
        <f t="shared" si="66"/>
        <v>2026</v>
      </c>
      <c r="D2148" s="1" t="str">
        <f>"Q" &amp;ROUNDUP(MONTH(SalesDataTable[[#This Row],[Order Date]])/3,0)</f>
        <v>Q4</v>
      </c>
      <c r="E2148" s="1">
        <f t="shared" si="67"/>
        <v>10</v>
      </c>
      <c r="F2148" s="1" t="str">
        <f>TEXT(SalesDataTable[[#This Row],[Order Date]],"MMM")</f>
        <v>Oct</v>
      </c>
      <c r="G2148" s="6" t="s">
        <v>37</v>
      </c>
      <c r="H2148" s="6" t="s">
        <v>50</v>
      </c>
      <c r="I2148" s="6" t="s">
        <v>36</v>
      </c>
      <c r="J2148" s="6" t="s">
        <v>30</v>
      </c>
      <c r="K2148" s="6" t="s">
        <v>26</v>
      </c>
      <c r="L2148" s="6" t="s">
        <v>27</v>
      </c>
      <c r="M2148" s="11">
        <v>1</v>
      </c>
      <c r="N2148" s="8">
        <v>92.56</v>
      </c>
      <c r="O2148" s="9">
        <v>0.1</v>
      </c>
      <c r="P2148" s="8">
        <v>44.23</v>
      </c>
      <c r="Q2148" s="8">
        <v>83.304000000000002</v>
      </c>
      <c r="R2148" s="8">
        <v>44.23</v>
      </c>
      <c r="S2148" s="8">
        <v>39.074000000000005</v>
      </c>
      <c r="T2148" s="10">
        <v>0.46905310669355621</v>
      </c>
      <c r="U2148" s="7"/>
      <c r="V2148" s="10"/>
      <c r="W2148" s="11"/>
      <c r="X2148" s="10"/>
    </row>
    <row r="2149" spans="1:24" ht="15.6">
      <c r="A2149" s="4">
        <v>2882</v>
      </c>
      <c r="B2149" s="5">
        <v>46313</v>
      </c>
      <c r="C2149" s="1">
        <f t="shared" si="66"/>
        <v>2026</v>
      </c>
      <c r="D2149" s="1" t="str">
        <f>"Q" &amp;ROUNDUP(MONTH(SalesDataTable[[#This Row],[Order Date]])/3,0)</f>
        <v>Q4</v>
      </c>
      <c r="E2149" s="1">
        <f t="shared" si="67"/>
        <v>10</v>
      </c>
      <c r="F2149" s="1" t="str">
        <f>TEXT(SalesDataTable[[#This Row],[Order Date]],"MMM")</f>
        <v>Oct</v>
      </c>
      <c r="G2149" s="6" t="s">
        <v>37</v>
      </c>
      <c r="H2149" s="6" t="s">
        <v>50</v>
      </c>
      <c r="I2149" s="6" t="s">
        <v>45</v>
      </c>
      <c r="J2149" s="6" t="s">
        <v>30</v>
      </c>
      <c r="K2149" s="6" t="s">
        <v>26</v>
      </c>
      <c r="L2149" s="6" t="s">
        <v>63</v>
      </c>
      <c r="M2149" s="11">
        <v>4</v>
      </c>
      <c r="N2149" s="8">
        <v>70.02</v>
      </c>
      <c r="O2149" s="9">
        <v>0</v>
      </c>
      <c r="P2149" s="8">
        <v>32.86</v>
      </c>
      <c r="Q2149" s="8">
        <v>280.08</v>
      </c>
      <c r="R2149" s="8">
        <v>131.44</v>
      </c>
      <c r="S2149" s="8">
        <v>148.63999999999999</v>
      </c>
      <c r="T2149" s="10">
        <v>0.53070551271065403</v>
      </c>
      <c r="U2149" s="7"/>
      <c r="V2149" s="10"/>
      <c r="W2149" s="11"/>
      <c r="X2149" s="10"/>
    </row>
    <row r="2150" spans="1:24" ht="15.6">
      <c r="A2150" s="4">
        <v>3345</v>
      </c>
      <c r="B2150" s="5">
        <v>46313</v>
      </c>
      <c r="C2150" s="1">
        <f t="shared" si="66"/>
        <v>2026</v>
      </c>
      <c r="D2150" s="1" t="str">
        <f>"Q" &amp;ROUNDUP(MONTH(SalesDataTable[[#This Row],[Order Date]])/3,0)</f>
        <v>Q4</v>
      </c>
      <c r="E2150" s="1">
        <f t="shared" si="67"/>
        <v>10</v>
      </c>
      <c r="F2150" s="1" t="str">
        <f>TEXT(SalesDataTable[[#This Row],[Order Date]],"MMM")</f>
        <v>Oct</v>
      </c>
      <c r="G2150" s="6" t="s">
        <v>17</v>
      </c>
      <c r="H2150" s="6" t="s">
        <v>67</v>
      </c>
      <c r="I2150" s="6" t="s">
        <v>19</v>
      </c>
      <c r="J2150" s="6" t="s">
        <v>20</v>
      </c>
      <c r="K2150" s="6" t="s">
        <v>21</v>
      </c>
      <c r="L2150" s="6" t="s">
        <v>39</v>
      </c>
      <c r="M2150" s="11">
        <v>3</v>
      </c>
      <c r="N2150" s="8">
        <v>51.62</v>
      </c>
      <c r="O2150" s="9">
        <v>0.1</v>
      </c>
      <c r="P2150" s="8">
        <v>22.94</v>
      </c>
      <c r="Q2150" s="8">
        <v>139.374</v>
      </c>
      <c r="R2150" s="8">
        <v>68.820000000000007</v>
      </c>
      <c r="S2150" s="8">
        <v>70.553999999999988</v>
      </c>
      <c r="T2150" s="10">
        <v>0.50622067243531788</v>
      </c>
      <c r="U2150" s="7"/>
      <c r="V2150" s="10"/>
      <c r="W2150" s="11"/>
      <c r="X2150" s="10"/>
    </row>
    <row r="2151" spans="1:24" ht="15.6">
      <c r="A2151" s="4">
        <v>4089</v>
      </c>
      <c r="B2151" s="5">
        <v>46313</v>
      </c>
      <c r="C2151" s="1">
        <f t="shared" si="66"/>
        <v>2026</v>
      </c>
      <c r="D2151" s="1" t="str">
        <f>"Q" &amp;ROUNDUP(MONTH(SalesDataTable[[#This Row],[Order Date]])/3,0)</f>
        <v>Q4</v>
      </c>
      <c r="E2151" s="1">
        <f t="shared" si="67"/>
        <v>10</v>
      </c>
      <c r="F2151" s="1" t="str">
        <f>TEXT(SalesDataTable[[#This Row],[Order Date]],"MMM")</f>
        <v>Oct</v>
      </c>
      <c r="G2151" s="6" t="s">
        <v>28</v>
      </c>
      <c r="H2151" s="6" t="s">
        <v>29</v>
      </c>
      <c r="I2151" s="6" t="s">
        <v>19</v>
      </c>
      <c r="J2151" s="6" t="s">
        <v>30</v>
      </c>
      <c r="K2151" s="6" t="s">
        <v>40</v>
      </c>
      <c r="L2151" s="6" t="s">
        <v>46</v>
      </c>
      <c r="M2151" s="11">
        <v>1</v>
      </c>
      <c r="N2151" s="8">
        <v>196.39</v>
      </c>
      <c r="O2151" s="9">
        <v>0</v>
      </c>
      <c r="P2151" s="8">
        <v>104.66</v>
      </c>
      <c r="Q2151" s="8">
        <v>196.39</v>
      </c>
      <c r="R2151" s="8">
        <v>104.66</v>
      </c>
      <c r="S2151" s="8">
        <v>91.72999999999999</v>
      </c>
      <c r="T2151" s="10">
        <v>0.46708080859514228</v>
      </c>
      <c r="U2151" s="7"/>
      <c r="V2151" s="10"/>
      <c r="W2151" s="11"/>
      <c r="X2151" s="10"/>
    </row>
    <row r="2152" spans="1:24" ht="15.6">
      <c r="A2152" s="4">
        <v>4119</v>
      </c>
      <c r="B2152" s="5">
        <v>46313</v>
      </c>
      <c r="C2152" s="1">
        <f t="shared" si="66"/>
        <v>2026</v>
      </c>
      <c r="D2152" s="1" t="str">
        <f>"Q" &amp;ROUNDUP(MONTH(SalesDataTable[[#This Row],[Order Date]])/3,0)</f>
        <v>Q4</v>
      </c>
      <c r="E2152" s="1">
        <f t="shared" si="67"/>
        <v>10</v>
      </c>
      <c r="F2152" s="1" t="str">
        <f>TEXT(SalesDataTable[[#This Row],[Order Date]],"MMM")</f>
        <v>Oct</v>
      </c>
      <c r="G2152" s="6" t="s">
        <v>37</v>
      </c>
      <c r="H2152" s="6" t="s">
        <v>50</v>
      </c>
      <c r="I2152" s="6" t="s">
        <v>25</v>
      </c>
      <c r="J2152" s="6" t="s">
        <v>33</v>
      </c>
      <c r="K2152" s="6" t="s">
        <v>51</v>
      </c>
      <c r="L2152" s="6" t="s">
        <v>52</v>
      </c>
      <c r="M2152" s="11">
        <v>10</v>
      </c>
      <c r="N2152" s="8">
        <v>41.26</v>
      </c>
      <c r="O2152" s="9">
        <v>0.1</v>
      </c>
      <c r="P2152" s="8">
        <v>15.06</v>
      </c>
      <c r="Q2152" s="8">
        <v>371.34</v>
      </c>
      <c r="R2152" s="8">
        <v>150.6</v>
      </c>
      <c r="S2152" s="8">
        <v>220.73999999999998</v>
      </c>
      <c r="T2152" s="10">
        <v>0.59444175149458711</v>
      </c>
      <c r="U2152" s="7"/>
      <c r="V2152" s="10"/>
      <c r="W2152" s="11"/>
      <c r="X2152" s="10"/>
    </row>
    <row r="2153" spans="1:24" ht="15.6">
      <c r="A2153" s="4">
        <v>4968</v>
      </c>
      <c r="B2153" s="5">
        <v>46313</v>
      </c>
      <c r="C2153" s="1">
        <f t="shared" si="66"/>
        <v>2026</v>
      </c>
      <c r="D2153" s="1" t="str">
        <f>"Q" &amp;ROUNDUP(MONTH(SalesDataTable[[#This Row],[Order Date]])/3,0)</f>
        <v>Q4</v>
      </c>
      <c r="E2153" s="1">
        <f t="shared" si="67"/>
        <v>10</v>
      </c>
      <c r="F2153" s="1" t="str">
        <f>TEXT(SalesDataTable[[#This Row],[Order Date]],"MMM")</f>
        <v>Oct</v>
      </c>
      <c r="G2153" s="6" t="s">
        <v>28</v>
      </c>
      <c r="H2153" s="6" t="s">
        <v>35</v>
      </c>
      <c r="I2153" s="6" t="s">
        <v>45</v>
      </c>
      <c r="J2153" s="6" t="s">
        <v>30</v>
      </c>
      <c r="K2153" s="6" t="s">
        <v>31</v>
      </c>
      <c r="L2153" s="6" t="s">
        <v>32</v>
      </c>
      <c r="M2153" s="11">
        <v>1</v>
      </c>
      <c r="N2153" s="8">
        <v>35.549999999999997</v>
      </c>
      <c r="O2153" s="9">
        <v>0.05</v>
      </c>
      <c r="P2153" s="8">
        <v>13.44</v>
      </c>
      <c r="Q2153" s="8">
        <v>33.772499999999994</v>
      </c>
      <c r="R2153" s="8">
        <v>13.44</v>
      </c>
      <c r="S2153" s="8">
        <v>20.332499999999996</v>
      </c>
      <c r="T2153" s="10">
        <v>0.60204308238951809</v>
      </c>
      <c r="U2153" s="7"/>
      <c r="V2153" s="10"/>
      <c r="W2153" s="11"/>
      <c r="X2153" s="10"/>
    </row>
    <row r="2154" spans="1:24" ht="15.6">
      <c r="A2154" s="4">
        <v>5197</v>
      </c>
      <c r="B2154" s="5">
        <v>46313</v>
      </c>
      <c r="C2154" s="1">
        <f t="shared" si="66"/>
        <v>2026</v>
      </c>
      <c r="D2154" s="1" t="str">
        <f>"Q" &amp;ROUNDUP(MONTH(SalesDataTable[[#This Row],[Order Date]])/3,0)</f>
        <v>Q4</v>
      </c>
      <c r="E2154" s="1">
        <f t="shared" si="67"/>
        <v>10</v>
      </c>
      <c r="F2154" s="1" t="str">
        <f>TEXT(SalesDataTable[[#This Row],[Order Date]],"MMM")</f>
        <v>Oct</v>
      </c>
      <c r="G2154" s="6" t="s">
        <v>37</v>
      </c>
      <c r="H2154" s="6" t="s">
        <v>50</v>
      </c>
      <c r="I2154" s="6" t="s">
        <v>19</v>
      </c>
      <c r="J2154" s="6" t="s">
        <v>30</v>
      </c>
      <c r="K2154" s="6" t="s">
        <v>21</v>
      </c>
      <c r="L2154" s="6" t="s">
        <v>39</v>
      </c>
      <c r="M2154" s="11">
        <v>1</v>
      </c>
      <c r="N2154" s="8">
        <v>49.5</v>
      </c>
      <c r="O2154" s="9">
        <v>0</v>
      </c>
      <c r="P2154" s="8">
        <v>22.36</v>
      </c>
      <c r="Q2154" s="8">
        <v>49.5</v>
      </c>
      <c r="R2154" s="8">
        <v>22.36</v>
      </c>
      <c r="S2154" s="8">
        <v>27.14</v>
      </c>
      <c r="T2154" s="10">
        <v>0.54828282828282826</v>
      </c>
      <c r="U2154" s="7"/>
      <c r="V2154" s="10"/>
      <c r="W2154" s="11"/>
      <c r="X2154" s="10"/>
    </row>
    <row r="2155" spans="1:24" ht="15.6">
      <c r="A2155" s="4">
        <v>66</v>
      </c>
      <c r="B2155" s="5">
        <v>46314</v>
      </c>
      <c r="C2155" s="1">
        <f t="shared" si="66"/>
        <v>2026</v>
      </c>
      <c r="D2155" s="1" t="str">
        <f>"Q" &amp;ROUNDUP(MONTH(SalesDataTable[[#This Row],[Order Date]])/3,0)</f>
        <v>Q4</v>
      </c>
      <c r="E2155" s="1">
        <f t="shared" si="67"/>
        <v>10</v>
      </c>
      <c r="F2155" s="1" t="str">
        <f>TEXT(SalesDataTable[[#This Row],[Order Date]],"MMM")</f>
        <v>Oct</v>
      </c>
      <c r="G2155" s="6" t="s">
        <v>17</v>
      </c>
      <c r="H2155" s="6" t="s">
        <v>67</v>
      </c>
      <c r="I2155" s="6" t="s">
        <v>19</v>
      </c>
      <c r="J2155" s="6" t="s">
        <v>33</v>
      </c>
      <c r="K2155" s="6" t="s">
        <v>40</v>
      </c>
      <c r="L2155" s="6" t="s">
        <v>57</v>
      </c>
      <c r="M2155" s="11">
        <v>1</v>
      </c>
      <c r="N2155" s="8">
        <v>80.58</v>
      </c>
      <c r="O2155" s="9">
        <v>0</v>
      </c>
      <c r="P2155" s="8">
        <v>40.43</v>
      </c>
      <c r="Q2155" s="8">
        <v>80.58</v>
      </c>
      <c r="R2155" s="8">
        <v>40.43</v>
      </c>
      <c r="S2155" s="8">
        <v>40.15</v>
      </c>
      <c r="T2155" s="10">
        <v>0.49826259617771157</v>
      </c>
      <c r="U2155" s="7"/>
      <c r="V2155" s="10"/>
      <c r="W2155" s="11"/>
      <c r="X2155" s="10"/>
    </row>
    <row r="2156" spans="1:24" ht="15.6">
      <c r="A2156" s="4">
        <v>585</v>
      </c>
      <c r="B2156" s="5">
        <v>46314</v>
      </c>
      <c r="C2156" s="1">
        <f t="shared" si="66"/>
        <v>2026</v>
      </c>
      <c r="D2156" s="1" t="str">
        <f>"Q" &amp;ROUNDUP(MONTH(SalesDataTable[[#This Row],[Order Date]])/3,0)</f>
        <v>Q4</v>
      </c>
      <c r="E2156" s="1">
        <f t="shared" si="67"/>
        <v>10</v>
      </c>
      <c r="F2156" s="1" t="str">
        <f>TEXT(SalesDataTable[[#This Row],[Order Date]],"MMM")</f>
        <v>Oct</v>
      </c>
      <c r="G2156" s="6" t="s">
        <v>28</v>
      </c>
      <c r="H2156" s="6" t="s">
        <v>42</v>
      </c>
      <c r="I2156" s="6" t="s">
        <v>36</v>
      </c>
      <c r="J2156" s="6" t="s">
        <v>33</v>
      </c>
      <c r="K2156" s="6" t="s">
        <v>31</v>
      </c>
      <c r="L2156" s="6" t="s">
        <v>65</v>
      </c>
      <c r="M2156" s="11">
        <v>2</v>
      </c>
      <c r="N2156" s="8">
        <v>161.59</v>
      </c>
      <c r="O2156" s="9">
        <v>0.05</v>
      </c>
      <c r="P2156" s="8">
        <v>89.57</v>
      </c>
      <c r="Q2156" s="8">
        <v>307.02100000000002</v>
      </c>
      <c r="R2156" s="8">
        <v>179.14</v>
      </c>
      <c r="S2156" s="8">
        <v>127.88100000000003</v>
      </c>
      <c r="T2156" s="10">
        <v>0.41652199686666391</v>
      </c>
      <c r="U2156" s="7"/>
      <c r="V2156" s="10"/>
      <c r="W2156" s="11"/>
      <c r="X2156" s="10"/>
    </row>
    <row r="2157" spans="1:24" ht="15.6">
      <c r="A2157" s="4">
        <v>856</v>
      </c>
      <c r="B2157" s="5">
        <v>46314</v>
      </c>
      <c r="C2157" s="1">
        <f t="shared" si="66"/>
        <v>2026</v>
      </c>
      <c r="D2157" s="1" t="str">
        <f>"Q" &amp;ROUNDUP(MONTH(SalesDataTable[[#This Row],[Order Date]])/3,0)</f>
        <v>Q4</v>
      </c>
      <c r="E2157" s="1">
        <f t="shared" si="67"/>
        <v>10</v>
      </c>
      <c r="F2157" s="1" t="str">
        <f>TEXT(SalesDataTable[[#This Row],[Order Date]],"MMM")</f>
        <v>Oct</v>
      </c>
      <c r="G2157" s="6" t="s">
        <v>37</v>
      </c>
      <c r="H2157" s="6" t="s">
        <v>50</v>
      </c>
      <c r="I2157" s="6" t="s">
        <v>19</v>
      </c>
      <c r="J2157" s="6" t="s">
        <v>33</v>
      </c>
      <c r="K2157" s="6" t="s">
        <v>40</v>
      </c>
      <c r="L2157" s="6" t="s">
        <v>57</v>
      </c>
      <c r="M2157" s="11">
        <v>1</v>
      </c>
      <c r="N2157" s="8">
        <v>80.319999999999993</v>
      </c>
      <c r="O2157" s="9">
        <v>0</v>
      </c>
      <c r="P2157" s="8">
        <v>39.729999999999997</v>
      </c>
      <c r="Q2157" s="8">
        <v>80.319999999999993</v>
      </c>
      <c r="R2157" s="8">
        <v>39.729999999999997</v>
      </c>
      <c r="S2157" s="8">
        <v>40.589999999999996</v>
      </c>
      <c r="T2157" s="10">
        <v>0.50535358565737054</v>
      </c>
      <c r="U2157" s="7"/>
      <c r="V2157" s="10"/>
      <c r="W2157" s="11"/>
      <c r="X2157" s="10"/>
    </row>
    <row r="2158" spans="1:24" ht="15.6">
      <c r="A2158" s="4">
        <v>1793</v>
      </c>
      <c r="B2158" s="5">
        <v>46314</v>
      </c>
      <c r="C2158" s="1">
        <f t="shared" si="66"/>
        <v>2026</v>
      </c>
      <c r="D2158" s="1" t="str">
        <f>"Q" &amp;ROUNDUP(MONTH(SalesDataTable[[#This Row],[Order Date]])/3,0)</f>
        <v>Q4</v>
      </c>
      <c r="E2158" s="1">
        <f t="shared" si="67"/>
        <v>10</v>
      </c>
      <c r="F2158" s="1" t="str">
        <f>TEXT(SalesDataTable[[#This Row],[Order Date]],"MMM")</f>
        <v>Oct</v>
      </c>
      <c r="G2158" s="6" t="s">
        <v>17</v>
      </c>
      <c r="H2158" s="6" t="s">
        <v>53</v>
      </c>
      <c r="I2158" s="6" t="s">
        <v>45</v>
      </c>
      <c r="J2158" s="6" t="s">
        <v>30</v>
      </c>
      <c r="K2158" s="6" t="s">
        <v>31</v>
      </c>
      <c r="L2158" s="6" t="s">
        <v>65</v>
      </c>
      <c r="M2158" s="11">
        <v>1</v>
      </c>
      <c r="N2158" s="8">
        <v>164.25</v>
      </c>
      <c r="O2158" s="9">
        <v>0</v>
      </c>
      <c r="P2158" s="8">
        <v>86.6</v>
      </c>
      <c r="Q2158" s="8">
        <v>164.25</v>
      </c>
      <c r="R2158" s="8">
        <v>86.6</v>
      </c>
      <c r="S2158" s="8">
        <v>77.650000000000006</v>
      </c>
      <c r="T2158" s="10">
        <v>0.47275494672754947</v>
      </c>
      <c r="U2158" s="7"/>
      <c r="V2158" s="10"/>
      <c r="W2158" s="11"/>
      <c r="X2158" s="10"/>
    </row>
    <row r="2159" spans="1:24" ht="15.6">
      <c r="A2159" s="4">
        <v>4763</v>
      </c>
      <c r="B2159" s="5">
        <v>46314</v>
      </c>
      <c r="C2159" s="1">
        <f t="shared" si="66"/>
        <v>2026</v>
      </c>
      <c r="D2159" s="1" t="str">
        <f>"Q" &amp;ROUNDUP(MONTH(SalesDataTable[[#This Row],[Order Date]])/3,0)</f>
        <v>Q4</v>
      </c>
      <c r="E2159" s="1">
        <f t="shared" si="67"/>
        <v>10</v>
      </c>
      <c r="F2159" s="1" t="str">
        <f>TEXT(SalesDataTable[[#This Row],[Order Date]],"MMM")</f>
        <v>Oct</v>
      </c>
      <c r="G2159" s="6" t="s">
        <v>37</v>
      </c>
      <c r="H2159" s="6" t="s">
        <v>50</v>
      </c>
      <c r="I2159" s="6" t="s">
        <v>45</v>
      </c>
      <c r="J2159" s="6" t="s">
        <v>30</v>
      </c>
      <c r="K2159" s="6" t="s">
        <v>21</v>
      </c>
      <c r="L2159" s="6" t="s">
        <v>47</v>
      </c>
      <c r="M2159" s="11">
        <v>6</v>
      </c>
      <c r="N2159" s="8">
        <v>101.6</v>
      </c>
      <c r="O2159" s="9">
        <v>0</v>
      </c>
      <c r="P2159" s="8">
        <v>50.17</v>
      </c>
      <c r="Q2159" s="8">
        <v>609.59999999999991</v>
      </c>
      <c r="R2159" s="8">
        <v>301.02</v>
      </c>
      <c r="S2159" s="8">
        <v>308.57999999999993</v>
      </c>
      <c r="T2159" s="10">
        <v>0.50620078740157481</v>
      </c>
      <c r="U2159" s="7"/>
      <c r="V2159" s="10"/>
      <c r="W2159" s="11"/>
      <c r="X2159" s="10"/>
    </row>
    <row r="2160" spans="1:24" ht="15.6">
      <c r="A2160" s="4">
        <v>1716</v>
      </c>
      <c r="B2160" s="5">
        <v>46315</v>
      </c>
      <c r="C2160" s="1">
        <f t="shared" si="66"/>
        <v>2026</v>
      </c>
      <c r="D2160" s="1" t="str">
        <f>"Q" &amp;ROUNDUP(MONTH(SalesDataTable[[#This Row],[Order Date]])/3,0)</f>
        <v>Q4</v>
      </c>
      <c r="E2160" s="1">
        <f t="shared" si="67"/>
        <v>10</v>
      </c>
      <c r="F2160" s="1" t="str">
        <f>TEXT(SalesDataTable[[#This Row],[Order Date]],"MMM")</f>
        <v>Oct</v>
      </c>
      <c r="G2160" s="6" t="s">
        <v>17</v>
      </c>
      <c r="H2160" s="6" t="s">
        <v>18</v>
      </c>
      <c r="I2160" s="6" t="s">
        <v>36</v>
      </c>
      <c r="J2160" s="6" t="s">
        <v>20</v>
      </c>
      <c r="K2160" s="6" t="s">
        <v>51</v>
      </c>
      <c r="L2160" s="6" t="s">
        <v>59</v>
      </c>
      <c r="M2160" s="11">
        <v>5</v>
      </c>
      <c r="N2160" s="8">
        <v>35.99</v>
      </c>
      <c r="O2160" s="9">
        <v>0</v>
      </c>
      <c r="P2160" s="8">
        <v>14.19</v>
      </c>
      <c r="Q2160" s="8">
        <v>179.95000000000002</v>
      </c>
      <c r="R2160" s="8">
        <v>70.95</v>
      </c>
      <c r="S2160" s="8">
        <v>109.00000000000001</v>
      </c>
      <c r="T2160" s="10">
        <v>0.60572381217004723</v>
      </c>
      <c r="U2160" s="7"/>
      <c r="V2160" s="10"/>
      <c r="W2160" s="11"/>
      <c r="X2160" s="10"/>
    </row>
    <row r="2161" spans="1:24" ht="15.6">
      <c r="A2161" s="4">
        <v>1759</v>
      </c>
      <c r="B2161" s="5">
        <v>46315</v>
      </c>
      <c r="C2161" s="1">
        <f t="shared" si="66"/>
        <v>2026</v>
      </c>
      <c r="D2161" s="1" t="str">
        <f>"Q" &amp;ROUNDUP(MONTH(SalesDataTable[[#This Row],[Order Date]])/3,0)</f>
        <v>Q4</v>
      </c>
      <c r="E2161" s="1">
        <f t="shared" si="67"/>
        <v>10</v>
      </c>
      <c r="F2161" s="1" t="str">
        <f>TEXT(SalesDataTable[[#This Row],[Order Date]],"MMM")</f>
        <v>Oct</v>
      </c>
      <c r="G2161" s="6" t="s">
        <v>37</v>
      </c>
      <c r="H2161" s="6" t="s">
        <v>50</v>
      </c>
      <c r="I2161" s="6" t="s">
        <v>19</v>
      </c>
      <c r="J2161" s="6" t="s">
        <v>20</v>
      </c>
      <c r="K2161" s="6" t="s">
        <v>51</v>
      </c>
      <c r="L2161" s="6" t="s">
        <v>59</v>
      </c>
      <c r="M2161" s="11">
        <v>2</v>
      </c>
      <c r="N2161" s="8">
        <v>36.57</v>
      </c>
      <c r="O2161" s="9">
        <v>0.1</v>
      </c>
      <c r="P2161" s="8">
        <v>13.79</v>
      </c>
      <c r="Q2161" s="8">
        <v>65.826000000000008</v>
      </c>
      <c r="R2161" s="8">
        <v>27.58</v>
      </c>
      <c r="S2161" s="8">
        <v>38.246000000000009</v>
      </c>
      <c r="T2161" s="10">
        <v>0.58101661957281325</v>
      </c>
      <c r="U2161" s="7"/>
      <c r="V2161" s="10"/>
      <c r="W2161" s="11"/>
      <c r="X2161" s="10"/>
    </row>
    <row r="2162" spans="1:24" ht="15.6">
      <c r="A2162" s="4">
        <v>1811</v>
      </c>
      <c r="B2162" s="5">
        <v>46315</v>
      </c>
      <c r="C2162" s="1">
        <f t="shared" si="66"/>
        <v>2026</v>
      </c>
      <c r="D2162" s="1" t="str">
        <f>"Q" &amp;ROUNDUP(MONTH(SalesDataTable[[#This Row],[Order Date]])/3,0)</f>
        <v>Q4</v>
      </c>
      <c r="E2162" s="1">
        <f t="shared" si="67"/>
        <v>10</v>
      </c>
      <c r="F2162" s="1" t="str">
        <f>TEXT(SalesDataTable[[#This Row],[Order Date]],"MMM")</f>
        <v>Oct</v>
      </c>
      <c r="G2162" s="6" t="s">
        <v>23</v>
      </c>
      <c r="H2162" s="6" t="s">
        <v>44</v>
      </c>
      <c r="I2162" s="6" t="s">
        <v>19</v>
      </c>
      <c r="J2162" s="6" t="s">
        <v>30</v>
      </c>
      <c r="K2162" s="6" t="s">
        <v>21</v>
      </c>
      <c r="L2162" s="6" t="s">
        <v>43</v>
      </c>
      <c r="M2162" s="11">
        <v>1</v>
      </c>
      <c r="N2162" s="8">
        <v>40.99</v>
      </c>
      <c r="O2162" s="9">
        <v>0.1</v>
      </c>
      <c r="P2162" s="8">
        <v>17.16</v>
      </c>
      <c r="Q2162" s="8">
        <v>36.891000000000005</v>
      </c>
      <c r="R2162" s="8">
        <v>17.16</v>
      </c>
      <c r="S2162" s="8">
        <v>19.731000000000005</v>
      </c>
      <c r="T2162" s="10">
        <v>0.5348458973733432</v>
      </c>
      <c r="U2162" s="7"/>
      <c r="V2162" s="10"/>
      <c r="W2162" s="11"/>
      <c r="X2162" s="10"/>
    </row>
    <row r="2163" spans="1:24" ht="15.6">
      <c r="A2163" s="4">
        <v>2918</v>
      </c>
      <c r="B2163" s="5">
        <v>46315</v>
      </c>
      <c r="C2163" s="1">
        <f t="shared" si="66"/>
        <v>2026</v>
      </c>
      <c r="D2163" s="1" t="str">
        <f>"Q" &amp;ROUNDUP(MONTH(SalesDataTable[[#This Row],[Order Date]])/3,0)</f>
        <v>Q4</v>
      </c>
      <c r="E2163" s="1">
        <f t="shared" si="67"/>
        <v>10</v>
      </c>
      <c r="F2163" s="1" t="str">
        <f>TEXT(SalesDataTable[[#This Row],[Order Date]],"MMM")</f>
        <v>Oct</v>
      </c>
      <c r="G2163" s="6" t="s">
        <v>37</v>
      </c>
      <c r="H2163" s="6" t="s">
        <v>50</v>
      </c>
      <c r="I2163" s="6" t="s">
        <v>36</v>
      </c>
      <c r="J2163" s="6" t="s">
        <v>20</v>
      </c>
      <c r="K2163" s="6" t="s">
        <v>40</v>
      </c>
      <c r="L2163" s="6" t="s">
        <v>57</v>
      </c>
      <c r="M2163" s="11">
        <v>3</v>
      </c>
      <c r="N2163" s="8">
        <v>80.47</v>
      </c>
      <c r="O2163" s="9">
        <v>0</v>
      </c>
      <c r="P2163" s="8">
        <v>40.090000000000003</v>
      </c>
      <c r="Q2163" s="8">
        <v>241.41</v>
      </c>
      <c r="R2163" s="8">
        <v>120.27000000000001</v>
      </c>
      <c r="S2163" s="8">
        <v>121.13999999999999</v>
      </c>
      <c r="T2163" s="10">
        <v>0.50180191375667949</v>
      </c>
      <c r="U2163" s="7"/>
      <c r="V2163" s="10"/>
      <c r="W2163" s="11"/>
      <c r="X2163" s="10"/>
    </row>
    <row r="2164" spans="1:24" ht="15.6">
      <c r="A2164" s="4">
        <v>4150</v>
      </c>
      <c r="B2164" s="5">
        <v>46315</v>
      </c>
      <c r="C2164" s="1">
        <f t="shared" si="66"/>
        <v>2026</v>
      </c>
      <c r="D2164" s="1" t="str">
        <f>"Q" &amp;ROUNDUP(MONTH(SalesDataTable[[#This Row],[Order Date]])/3,0)</f>
        <v>Q4</v>
      </c>
      <c r="E2164" s="1">
        <f t="shared" si="67"/>
        <v>10</v>
      </c>
      <c r="F2164" s="1" t="str">
        <f>TEXT(SalesDataTable[[#This Row],[Order Date]],"MMM")</f>
        <v>Oct</v>
      </c>
      <c r="G2164" s="6" t="s">
        <v>37</v>
      </c>
      <c r="H2164" s="6" t="s">
        <v>64</v>
      </c>
      <c r="I2164" s="6" t="s">
        <v>36</v>
      </c>
      <c r="J2164" s="6" t="s">
        <v>33</v>
      </c>
      <c r="K2164" s="6" t="s">
        <v>26</v>
      </c>
      <c r="L2164" s="6" t="s">
        <v>34</v>
      </c>
      <c r="M2164" s="11">
        <v>5</v>
      </c>
      <c r="N2164" s="8">
        <v>140.32</v>
      </c>
      <c r="O2164" s="9">
        <v>0</v>
      </c>
      <c r="P2164" s="8">
        <v>80.08</v>
      </c>
      <c r="Q2164" s="8">
        <v>701.59999999999991</v>
      </c>
      <c r="R2164" s="8">
        <v>400.4</v>
      </c>
      <c r="S2164" s="8">
        <v>301.19999999999993</v>
      </c>
      <c r="T2164" s="10">
        <v>0.4293044469783352</v>
      </c>
      <c r="U2164" s="7"/>
      <c r="V2164" s="10"/>
      <c r="W2164" s="11"/>
      <c r="X2164" s="10"/>
    </row>
    <row r="2165" spans="1:24" ht="15.6">
      <c r="A2165" s="4">
        <v>4830</v>
      </c>
      <c r="B2165" s="5">
        <v>46315</v>
      </c>
      <c r="C2165" s="1">
        <f t="shared" si="66"/>
        <v>2026</v>
      </c>
      <c r="D2165" s="1" t="str">
        <f>"Q" &amp;ROUNDUP(MONTH(SalesDataTable[[#This Row],[Order Date]])/3,0)</f>
        <v>Q4</v>
      </c>
      <c r="E2165" s="1">
        <f t="shared" si="67"/>
        <v>10</v>
      </c>
      <c r="F2165" s="1" t="str">
        <f>TEXT(SalesDataTable[[#This Row],[Order Date]],"MMM")</f>
        <v>Oct</v>
      </c>
      <c r="G2165" s="6" t="s">
        <v>23</v>
      </c>
      <c r="H2165" s="6" t="s">
        <v>58</v>
      </c>
      <c r="I2165" s="6" t="s">
        <v>19</v>
      </c>
      <c r="J2165" s="6" t="s">
        <v>30</v>
      </c>
      <c r="K2165" s="6" t="s">
        <v>51</v>
      </c>
      <c r="L2165" s="6" t="s">
        <v>55</v>
      </c>
      <c r="M2165" s="11">
        <v>3</v>
      </c>
      <c r="N2165" s="8">
        <v>125.93</v>
      </c>
      <c r="O2165" s="9">
        <v>0.1</v>
      </c>
      <c r="P2165" s="8">
        <v>68.45</v>
      </c>
      <c r="Q2165" s="8">
        <v>340.01100000000002</v>
      </c>
      <c r="R2165" s="8">
        <v>205.35000000000002</v>
      </c>
      <c r="S2165" s="8">
        <v>134.661</v>
      </c>
      <c r="T2165" s="10">
        <v>0.39604895135745605</v>
      </c>
      <c r="U2165" s="7"/>
      <c r="V2165" s="10"/>
      <c r="W2165" s="11"/>
      <c r="X2165" s="10"/>
    </row>
    <row r="2166" spans="1:24" ht="15.6">
      <c r="A2166" s="4">
        <v>4698</v>
      </c>
      <c r="B2166" s="5">
        <v>46316</v>
      </c>
      <c r="C2166" s="1">
        <f t="shared" si="66"/>
        <v>2026</v>
      </c>
      <c r="D2166" s="1" t="str">
        <f>"Q" &amp;ROUNDUP(MONTH(SalesDataTable[[#This Row],[Order Date]])/3,0)</f>
        <v>Q4</v>
      </c>
      <c r="E2166" s="1">
        <f t="shared" si="67"/>
        <v>10</v>
      </c>
      <c r="F2166" s="1" t="str">
        <f>TEXT(SalesDataTable[[#This Row],[Order Date]],"MMM")</f>
        <v>Oct</v>
      </c>
      <c r="G2166" s="6" t="s">
        <v>37</v>
      </c>
      <c r="H2166" s="6" t="s">
        <v>50</v>
      </c>
      <c r="I2166" s="6" t="s">
        <v>19</v>
      </c>
      <c r="J2166" s="6" t="s">
        <v>20</v>
      </c>
      <c r="K2166" s="6" t="s">
        <v>26</v>
      </c>
      <c r="L2166" s="6" t="s">
        <v>34</v>
      </c>
      <c r="M2166" s="11">
        <v>2</v>
      </c>
      <c r="N2166" s="8">
        <v>141.4</v>
      </c>
      <c r="O2166" s="9">
        <v>0.05</v>
      </c>
      <c r="P2166" s="8">
        <v>77.48</v>
      </c>
      <c r="Q2166" s="8">
        <v>268.66000000000003</v>
      </c>
      <c r="R2166" s="8">
        <v>154.96</v>
      </c>
      <c r="S2166" s="8">
        <v>113.70000000000002</v>
      </c>
      <c r="T2166" s="10">
        <v>0.42321149408173903</v>
      </c>
      <c r="U2166" s="7"/>
      <c r="V2166" s="10"/>
      <c r="W2166" s="11"/>
      <c r="X2166" s="10"/>
    </row>
    <row r="2167" spans="1:24" ht="15.6">
      <c r="A2167" s="4">
        <v>4846</v>
      </c>
      <c r="B2167" s="5">
        <v>46316</v>
      </c>
      <c r="C2167" s="1">
        <f t="shared" si="66"/>
        <v>2026</v>
      </c>
      <c r="D2167" s="1" t="str">
        <f>"Q" &amp;ROUNDUP(MONTH(SalesDataTable[[#This Row],[Order Date]])/3,0)</f>
        <v>Q4</v>
      </c>
      <c r="E2167" s="1">
        <f t="shared" si="67"/>
        <v>10</v>
      </c>
      <c r="F2167" s="1" t="str">
        <f>TEXT(SalesDataTable[[#This Row],[Order Date]],"MMM")</f>
        <v>Oct</v>
      </c>
      <c r="G2167" s="6" t="s">
        <v>17</v>
      </c>
      <c r="H2167" s="6" t="s">
        <v>18</v>
      </c>
      <c r="I2167" s="6" t="s">
        <v>25</v>
      </c>
      <c r="J2167" s="6" t="s">
        <v>33</v>
      </c>
      <c r="K2167" s="6" t="s">
        <v>21</v>
      </c>
      <c r="L2167" s="6" t="s">
        <v>39</v>
      </c>
      <c r="M2167" s="11">
        <v>8</v>
      </c>
      <c r="N2167" s="8">
        <v>51.91</v>
      </c>
      <c r="O2167" s="9">
        <v>0.05</v>
      </c>
      <c r="P2167" s="8">
        <v>22.99</v>
      </c>
      <c r="Q2167" s="8">
        <v>394.51599999999996</v>
      </c>
      <c r="R2167" s="8">
        <v>183.92</v>
      </c>
      <c r="S2167" s="8">
        <v>210.59599999999998</v>
      </c>
      <c r="T2167" s="10">
        <v>0.53380851473704483</v>
      </c>
      <c r="U2167" s="7"/>
      <c r="V2167" s="10"/>
      <c r="W2167" s="11"/>
      <c r="X2167" s="10"/>
    </row>
    <row r="2168" spans="1:24" ht="15.6">
      <c r="A2168" s="4">
        <v>5024</v>
      </c>
      <c r="B2168" s="5">
        <v>46316</v>
      </c>
      <c r="C2168" s="1">
        <f t="shared" si="66"/>
        <v>2026</v>
      </c>
      <c r="D2168" s="1" t="str">
        <f>"Q" &amp;ROUNDUP(MONTH(SalesDataTable[[#This Row],[Order Date]])/3,0)</f>
        <v>Q4</v>
      </c>
      <c r="E2168" s="1">
        <f t="shared" si="67"/>
        <v>10</v>
      </c>
      <c r="F2168" s="1" t="str">
        <f>TEXT(SalesDataTable[[#This Row],[Order Date]],"MMM")</f>
        <v>Oct</v>
      </c>
      <c r="G2168" s="6" t="s">
        <v>37</v>
      </c>
      <c r="H2168" s="6" t="s">
        <v>48</v>
      </c>
      <c r="I2168" s="6" t="s">
        <v>45</v>
      </c>
      <c r="J2168" s="6" t="s">
        <v>20</v>
      </c>
      <c r="K2168" s="6" t="s">
        <v>40</v>
      </c>
      <c r="L2168" s="6" t="s">
        <v>46</v>
      </c>
      <c r="M2168" s="11">
        <v>1</v>
      </c>
      <c r="N2168" s="8">
        <v>192.62</v>
      </c>
      <c r="O2168" s="9">
        <v>0</v>
      </c>
      <c r="P2168" s="8">
        <v>102.51</v>
      </c>
      <c r="Q2168" s="8">
        <v>192.62</v>
      </c>
      <c r="R2168" s="8">
        <v>102.51</v>
      </c>
      <c r="S2168" s="8">
        <v>90.11</v>
      </c>
      <c r="T2168" s="10">
        <v>0.46781227286886096</v>
      </c>
      <c r="U2168" s="7"/>
      <c r="V2168" s="10"/>
      <c r="W2168" s="11"/>
      <c r="X2168" s="10"/>
    </row>
    <row r="2169" spans="1:24" ht="15.6">
      <c r="A2169" s="4">
        <v>1157</v>
      </c>
      <c r="B2169" s="5">
        <v>46317</v>
      </c>
      <c r="C2169" s="1">
        <f t="shared" si="66"/>
        <v>2026</v>
      </c>
      <c r="D2169" s="1" t="str">
        <f>"Q" &amp;ROUNDUP(MONTH(SalesDataTable[[#This Row],[Order Date]])/3,0)</f>
        <v>Q4</v>
      </c>
      <c r="E2169" s="1">
        <f t="shared" si="67"/>
        <v>10</v>
      </c>
      <c r="F2169" s="1" t="str">
        <f>TEXT(SalesDataTable[[#This Row],[Order Date]],"MMM")</f>
        <v>Oct</v>
      </c>
      <c r="G2169" s="6" t="s">
        <v>37</v>
      </c>
      <c r="H2169" s="6" t="s">
        <v>38</v>
      </c>
      <c r="I2169" s="6" t="s">
        <v>19</v>
      </c>
      <c r="J2169" s="6" t="s">
        <v>30</v>
      </c>
      <c r="K2169" s="6" t="s">
        <v>21</v>
      </c>
      <c r="L2169" s="6" t="s">
        <v>39</v>
      </c>
      <c r="M2169" s="11">
        <v>1</v>
      </c>
      <c r="N2169" s="8">
        <v>51.25</v>
      </c>
      <c r="O2169" s="9">
        <v>0</v>
      </c>
      <c r="P2169" s="8">
        <v>22.58</v>
      </c>
      <c r="Q2169" s="8">
        <v>51.25</v>
      </c>
      <c r="R2169" s="8">
        <v>22.58</v>
      </c>
      <c r="S2169" s="8">
        <v>28.67</v>
      </c>
      <c r="T2169" s="10">
        <v>0.55941463414634152</v>
      </c>
      <c r="U2169" s="7"/>
      <c r="V2169" s="10"/>
      <c r="W2169" s="11"/>
      <c r="X2169" s="10"/>
    </row>
    <row r="2170" spans="1:24" ht="15.6">
      <c r="A2170" s="4">
        <v>1427</v>
      </c>
      <c r="B2170" s="5">
        <v>46317</v>
      </c>
      <c r="C2170" s="1">
        <f t="shared" si="66"/>
        <v>2026</v>
      </c>
      <c r="D2170" s="1" t="str">
        <f>"Q" &amp;ROUNDUP(MONTH(SalesDataTable[[#This Row],[Order Date]])/3,0)</f>
        <v>Q4</v>
      </c>
      <c r="E2170" s="1">
        <f t="shared" si="67"/>
        <v>10</v>
      </c>
      <c r="F2170" s="1" t="str">
        <f>TEXT(SalesDataTable[[#This Row],[Order Date]],"MMM")</f>
        <v>Oct</v>
      </c>
      <c r="G2170" s="6" t="s">
        <v>37</v>
      </c>
      <c r="H2170" s="6" t="s">
        <v>38</v>
      </c>
      <c r="I2170" s="6" t="s">
        <v>36</v>
      </c>
      <c r="J2170" s="6" t="s">
        <v>30</v>
      </c>
      <c r="K2170" s="6" t="s">
        <v>31</v>
      </c>
      <c r="L2170" s="6" t="s">
        <v>49</v>
      </c>
      <c r="M2170" s="11">
        <v>1</v>
      </c>
      <c r="N2170" s="8">
        <v>45.97</v>
      </c>
      <c r="O2170" s="9">
        <v>0.05</v>
      </c>
      <c r="P2170" s="8">
        <v>18.760000000000002</v>
      </c>
      <c r="Q2170" s="8">
        <v>43.671499999999995</v>
      </c>
      <c r="R2170" s="8">
        <v>18.760000000000002</v>
      </c>
      <c r="S2170" s="8">
        <v>24.911499999999993</v>
      </c>
      <c r="T2170" s="10">
        <v>0.57042922729926826</v>
      </c>
      <c r="U2170" s="7"/>
      <c r="V2170" s="10"/>
      <c r="W2170" s="11"/>
      <c r="X2170" s="10"/>
    </row>
    <row r="2171" spans="1:24" ht="15.6">
      <c r="A2171" s="4">
        <v>1622</v>
      </c>
      <c r="B2171" s="5">
        <v>46317</v>
      </c>
      <c r="C2171" s="1">
        <f t="shared" si="66"/>
        <v>2026</v>
      </c>
      <c r="D2171" s="1" t="str">
        <f>"Q" &amp;ROUNDUP(MONTH(SalesDataTable[[#This Row],[Order Date]])/3,0)</f>
        <v>Q4</v>
      </c>
      <c r="E2171" s="1">
        <f t="shared" si="67"/>
        <v>10</v>
      </c>
      <c r="F2171" s="1" t="str">
        <f>TEXT(SalesDataTable[[#This Row],[Order Date]],"MMM")</f>
        <v>Oct</v>
      </c>
      <c r="G2171" s="6" t="s">
        <v>28</v>
      </c>
      <c r="H2171" s="6" t="s">
        <v>29</v>
      </c>
      <c r="I2171" s="6" t="s">
        <v>45</v>
      </c>
      <c r="J2171" s="6" t="s">
        <v>20</v>
      </c>
      <c r="K2171" s="6" t="s">
        <v>40</v>
      </c>
      <c r="L2171" s="6" t="s">
        <v>68</v>
      </c>
      <c r="M2171" s="11">
        <v>1</v>
      </c>
      <c r="N2171" s="8">
        <v>123.29</v>
      </c>
      <c r="O2171" s="9">
        <v>0</v>
      </c>
      <c r="P2171" s="8">
        <v>59.48</v>
      </c>
      <c r="Q2171" s="8">
        <v>123.29</v>
      </c>
      <c r="R2171" s="8">
        <v>59.48</v>
      </c>
      <c r="S2171" s="8">
        <v>63.810000000000009</v>
      </c>
      <c r="T2171" s="10">
        <v>0.51756022386243816</v>
      </c>
      <c r="U2171" s="7"/>
      <c r="V2171" s="10"/>
      <c r="W2171" s="11"/>
      <c r="X2171" s="10"/>
    </row>
    <row r="2172" spans="1:24" ht="15.6">
      <c r="A2172" s="4">
        <v>1879</v>
      </c>
      <c r="B2172" s="5">
        <v>46317</v>
      </c>
      <c r="C2172" s="1">
        <f t="shared" si="66"/>
        <v>2026</v>
      </c>
      <c r="D2172" s="1" t="str">
        <f>"Q" &amp;ROUNDUP(MONTH(SalesDataTable[[#This Row],[Order Date]])/3,0)</f>
        <v>Q4</v>
      </c>
      <c r="E2172" s="1">
        <f t="shared" si="67"/>
        <v>10</v>
      </c>
      <c r="F2172" s="1" t="str">
        <f>TEXT(SalesDataTable[[#This Row],[Order Date]],"MMM")</f>
        <v>Oct</v>
      </c>
      <c r="G2172" s="6" t="s">
        <v>37</v>
      </c>
      <c r="H2172" s="6" t="s">
        <v>50</v>
      </c>
      <c r="I2172" s="6" t="s">
        <v>25</v>
      </c>
      <c r="J2172" s="6" t="s">
        <v>33</v>
      </c>
      <c r="K2172" s="6" t="s">
        <v>31</v>
      </c>
      <c r="L2172" s="6" t="s">
        <v>32</v>
      </c>
      <c r="M2172" s="11">
        <v>8</v>
      </c>
      <c r="N2172" s="8">
        <v>35.83</v>
      </c>
      <c r="O2172" s="9">
        <v>0.05</v>
      </c>
      <c r="P2172" s="8">
        <v>13.89</v>
      </c>
      <c r="Q2172" s="8">
        <v>272.30799999999999</v>
      </c>
      <c r="R2172" s="8">
        <v>111.12</v>
      </c>
      <c r="S2172" s="8">
        <v>161.18799999999999</v>
      </c>
      <c r="T2172" s="10">
        <v>0.59193266448286497</v>
      </c>
      <c r="U2172" s="7"/>
      <c r="V2172" s="10"/>
      <c r="W2172" s="11"/>
      <c r="X2172" s="10"/>
    </row>
    <row r="2173" spans="1:24" ht="15.6">
      <c r="A2173" s="4">
        <v>2483</v>
      </c>
      <c r="B2173" s="5">
        <v>46317</v>
      </c>
      <c r="C2173" s="1">
        <f t="shared" si="66"/>
        <v>2026</v>
      </c>
      <c r="D2173" s="1" t="str">
        <f>"Q" &amp;ROUNDUP(MONTH(SalesDataTable[[#This Row],[Order Date]])/3,0)</f>
        <v>Q4</v>
      </c>
      <c r="E2173" s="1">
        <f t="shared" si="67"/>
        <v>10</v>
      </c>
      <c r="F2173" s="1" t="str">
        <f>TEXT(SalesDataTable[[#This Row],[Order Date]],"MMM")</f>
        <v>Oct</v>
      </c>
      <c r="G2173" s="6" t="s">
        <v>17</v>
      </c>
      <c r="H2173" s="6" t="s">
        <v>18</v>
      </c>
      <c r="I2173" s="6" t="s">
        <v>19</v>
      </c>
      <c r="J2173" s="6" t="s">
        <v>30</v>
      </c>
      <c r="K2173" s="6" t="s">
        <v>40</v>
      </c>
      <c r="L2173" s="6" t="s">
        <v>57</v>
      </c>
      <c r="M2173" s="11">
        <v>1</v>
      </c>
      <c r="N2173" s="8">
        <v>80.56</v>
      </c>
      <c r="O2173" s="9">
        <v>0</v>
      </c>
      <c r="P2173" s="8">
        <v>39.53</v>
      </c>
      <c r="Q2173" s="8">
        <v>80.56</v>
      </c>
      <c r="R2173" s="8">
        <v>39.53</v>
      </c>
      <c r="S2173" s="8">
        <v>41.03</v>
      </c>
      <c r="T2173" s="10">
        <v>0.5093098311817279</v>
      </c>
      <c r="U2173" s="7"/>
      <c r="V2173" s="10"/>
      <c r="W2173" s="11"/>
      <c r="X2173" s="10"/>
    </row>
    <row r="2174" spans="1:24" ht="15.6">
      <c r="A2174" s="4">
        <v>4451</v>
      </c>
      <c r="B2174" s="5">
        <v>46317</v>
      </c>
      <c r="C2174" s="1">
        <f t="shared" si="66"/>
        <v>2026</v>
      </c>
      <c r="D2174" s="1" t="str">
        <f>"Q" &amp;ROUNDUP(MONTH(SalesDataTable[[#This Row],[Order Date]])/3,0)</f>
        <v>Q4</v>
      </c>
      <c r="E2174" s="1">
        <f t="shared" si="67"/>
        <v>10</v>
      </c>
      <c r="F2174" s="1" t="str">
        <f>TEXT(SalesDataTable[[#This Row],[Order Date]],"MMM")</f>
        <v>Oct</v>
      </c>
      <c r="G2174" s="6" t="s">
        <v>37</v>
      </c>
      <c r="H2174" s="6" t="s">
        <v>48</v>
      </c>
      <c r="I2174" s="6" t="s">
        <v>19</v>
      </c>
      <c r="J2174" s="6" t="s">
        <v>30</v>
      </c>
      <c r="K2174" s="6" t="s">
        <v>21</v>
      </c>
      <c r="L2174" s="6" t="s">
        <v>43</v>
      </c>
      <c r="M2174" s="11">
        <v>1</v>
      </c>
      <c r="N2174" s="8">
        <v>40.47</v>
      </c>
      <c r="O2174" s="9">
        <v>0.05</v>
      </c>
      <c r="P2174" s="8">
        <v>16.73</v>
      </c>
      <c r="Q2174" s="8">
        <v>38.4465</v>
      </c>
      <c r="R2174" s="8">
        <v>16.73</v>
      </c>
      <c r="S2174" s="8">
        <v>21.7165</v>
      </c>
      <c r="T2174" s="10">
        <v>0.5648498562938109</v>
      </c>
      <c r="U2174" s="7"/>
      <c r="V2174" s="10"/>
      <c r="W2174" s="11"/>
      <c r="X2174" s="10"/>
    </row>
    <row r="2175" spans="1:24" ht="15.6">
      <c r="A2175" s="4">
        <v>93</v>
      </c>
      <c r="B2175" s="5">
        <v>46318</v>
      </c>
      <c r="C2175" s="1">
        <f t="shared" si="66"/>
        <v>2026</v>
      </c>
      <c r="D2175" s="1" t="str">
        <f>"Q" &amp;ROUNDUP(MONTH(SalesDataTable[[#This Row],[Order Date]])/3,0)</f>
        <v>Q4</v>
      </c>
      <c r="E2175" s="1">
        <f t="shared" si="67"/>
        <v>10</v>
      </c>
      <c r="F2175" s="1" t="str">
        <f>TEXT(SalesDataTable[[#This Row],[Order Date]],"MMM")</f>
        <v>Oct</v>
      </c>
      <c r="G2175" s="6" t="s">
        <v>23</v>
      </c>
      <c r="H2175" s="6" t="s">
        <v>60</v>
      </c>
      <c r="I2175" s="6" t="s">
        <v>25</v>
      </c>
      <c r="J2175" s="6" t="s">
        <v>33</v>
      </c>
      <c r="K2175" s="6" t="s">
        <v>31</v>
      </c>
      <c r="L2175" s="6" t="s">
        <v>61</v>
      </c>
      <c r="M2175" s="11">
        <v>15</v>
      </c>
      <c r="N2175" s="8">
        <v>133.52000000000001</v>
      </c>
      <c r="O2175" s="9">
        <v>0.2</v>
      </c>
      <c r="P2175" s="8">
        <v>66</v>
      </c>
      <c r="Q2175" s="8">
        <v>1602.2400000000002</v>
      </c>
      <c r="R2175" s="8">
        <v>990</v>
      </c>
      <c r="S2175" s="8">
        <v>612.24000000000024</v>
      </c>
      <c r="T2175" s="10">
        <v>0.38211503894547644</v>
      </c>
      <c r="U2175" s="7"/>
      <c r="V2175" s="10"/>
      <c r="W2175" s="11"/>
      <c r="X2175" s="10"/>
    </row>
    <row r="2176" spans="1:24" ht="15.6">
      <c r="A2176" s="4">
        <v>265</v>
      </c>
      <c r="B2176" s="5">
        <v>46318</v>
      </c>
      <c r="C2176" s="1">
        <f t="shared" si="66"/>
        <v>2026</v>
      </c>
      <c r="D2176" s="1" t="str">
        <f>"Q" &amp;ROUNDUP(MONTH(SalesDataTable[[#This Row],[Order Date]])/3,0)</f>
        <v>Q4</v>
      </c>
      <c r="E2176" s="1">
        <f t="shared" si="67"/>
        <v>10</v>
      </c>
      <c r="F2176" s="1" t="str">
        <f>TEXT(SalesDataTable[[#This Row],[Order Date]],"MMM")</f>
        <v>Oct</v>
      </c>
      <c r="G2176" s="6" t="s">
        <v>23</v>
      </c>
      <c r="H2176" s="6" t="s">
        <v>44</v>
      </c>
      <c r="I2176" s="6" t="s">
        <v>19</v>
      </c>
      <c r="J2176" s="6" t="s">
        <v>20</v>
      </c>
      <c r="K2176" s="6" t="s">
        <v>21</v>
      </c>
      <c r="L2176" s="6" t="s">
        <v>22</v>
      </c>
      <c r="M2176" s="11">
        <v>1</v>
      </c>
      <c r="N2176" s="8">
        <v>82.28</v>
      </c>
      <c r="O2176" s="9">
        <v>0</v>
      </c>
      <c r="P2176" s="8">
        <v>42.08</v>
      </c>
      <c r="Q2176" s="8">
        <v>82.28</v>
      </c>
      <c r="R2176" s="8">
        <v>42.08</v>
      </c>
      <c r="S2176" s="8">
        <v>40.200000000000003</v>
      </c>
      <c r="T2176" s="10">
        <v>0.48857559552746721</v>
      </c>
      <c r="U2176" s="7"/>
      <c r="V2176" s="10"/>
      <c r="W2176" s="11"/>
      <c r="X2176" s="10"/>
    </row>
    <row r="2177" spans="1:24" ht="15.6">
      <c r="A2177" s="4">
        <v>555</v>
      </c>
      <c r="B2177" s="5">
        <v>46318</v>
      </c>
      <c r="C2177" s="1">
        <f t="shared" si="66"/>
        <v>2026</v>
      </c>
      <c r="D2177" s="1" t="str">
        <f>"Q" &amp;ROUNDUP(MONTH(SalesDataTable[[#This Row],[Order Date]])/3,0)</f>
        <v>Q4</v>
      </c>
      <c r="E2177" s="1">
        <f t="shared" si="67"/>
        <v>10</v>
      </c>
      <c r="F2177" s="1" t="str">
        <f>TEXT(SalesDataTable[[#This Row],[Order Date]],"MMM")</f>
        <v>Oct</v>
      </c>
      <c r="G2177" s="6" t="s">
        <v>23</v>
      </c>
      <c r="H2177" s="6" t="s">
        <v>58</v>
      </c>
      <c r="I2177" s="6" t="s">
        <v>19</v>
      </c>
      <c r="J2177" s="6" t="s">
        <v>30</v>
      </c>
      <c r="K2177" s="6" t="s">
        <v>31</v>
      </c>
      <c r="L2177" s="6" t="s">
        <v>32</v>
      </c>
      <c r="M2177" s="11">
        <v>6</v>
      </c>
      <c r="N2177" s="8">
        <v>35.479999999999997</v>
      </c>
      <c r="O2177" s="9">
        <v>0</v>
      </c>
      <c r="P2177" s="8">
        <v>13.37</v>
      </c>
      <c r="Q2177" s="8">
        <v>212.88</v>
      </c>
      <c r="R2177" s="8">
        <v>80.22</v>
      </c>
      <c r="S2177" s="8">
        <v>132.66</v>
      </c>
      <c r="T2177" s="10">
        <v>0.62316798196166856</v>
      </c>
      <c r="U2177" s="7"/>
      <c r="V2177" s="10"/>
      <c r="W2177" s="11"/>
      <c r="X2177" s="10"/>
    </row>
    <row r="2178" spans="1:24" ht="15.6">
      <c r="A2178" s="4">
        <v>1993</v>
      </c>
      <c r="B2178" s="5">
        <v>46318</v>
      </c>
      <c r="C2178" s="1">
        <f t="shared" si="66"/>
        <v>2026</v>
      </c>
      <c r="D2178" s="1" t="str">
        <f>"Q" &amp;ROUNDUP(MONTH(SalesDataTable[[#This Row],[Order Date]])/3,0)</f>
        <v>Q4</v>
      </c>
      <c r="E2178" s="1">
        <f t="shared" si="67"/>
        <v>10</v>
      </c>
      <c r="F2178" s="1" t="str">
        <f>TEXT(SalesDataTable[[#This Row],[Order Date]],"MMM")</f>
        <v>Oct</v>
      </c>
      <c r="G2178" s="6" t="s">
        <v>28</v>
      </c>
      <c r="H2178" s="6" t="s">
        <v>35</v>
      </c>
      <c r="I2178" s="6" t="s">
        <v>36</v>
      </c>
      <c r="J2178" s="6" t="s">
        <v>30</v>
      </c>
      <c r="K2178" s="6" t="s">
        <v>26</v>
      </c>
      <c r="L2178" s="6" t="s">
        <v>54</v>
      </c>
      <c r="M2178" s="11">
        <v>1</v>
      </c>
      <c r="N2178" s="8">
        <v>152.38</v>
      </c>
      <c r="O2178" s="9">
        <v>0.15</v>
      </c>
      <c r="P2178" s="8">
        <v>78.92</v>
      </c>
      <c r="Q2178" s="8">
        <v>129.523</v>
      </c>
      <c r="R2178" s="8">
        <v>78.92</v>
      </c>
      <c r="S2178" s="8">
        <v>50.602999999999994</v>
      </c>
      <c r="T2178" s="10">
        <v>0.39068736826663986</v>
      </c>
      <c r="U2178" s="7"/>
      <c r="V2178" s="10"/>
      <c r="W2178" s="11"/>
      <c r="X2178" s="10"/>
    </row>
    <row r="2179" spans="1:24" ht="15.6">
      <c r="A2179" s="4">
        <v>3116</v>
      </c>
      <c r="B2179" s="5">
        <v>46318</v>
      </c>
      <c r="C2179" s="1">
        <f t="shared" ref="C2179:C2242" si="68">YEAR(B2179)</f>
        <v>2026</v>
      </c>
      <c r="D2179" s="1" t="str">
        <f>"Q" &amp;ROUNDUP(MONTH(SalesDataTable[[#This Row],[Order Date]])/3,0)</f>
        <v>Q4</v>
      </c>
      <c r="E2179" s="1">
        <f t="shared" ref="E2179:E2242" si="69">MONTH(B2179)</f>
        <v>10</v>
      </c>
      <c r="F2179" s="1" t="str">
        <f>TEXT(SalesDataTable[[#This Row],[Order Date]],"MMM")</f>
        <v>Oct</v>
      </c>
      <c r="G2179" s="6" t="s">
        <v>23</v>
      </c>
      <c r="H2179" s="6" t="s">
        <v>24</v>
      </c>
      <c r="I2179" s="6" t="s">
        <v>45</v>
      </c>
      <c r="J2179" s="6" t="s">
        <v>30</v>
      </c>
      <c r="K2179" s="6" t="s">
        <v>26</v>
      </c>
      <c r="L2179" s="6" t="s">
        <v>27</v>
      </c>
      <c r="M2179" s="11">
        <v>1</v>
      </c>
      <c r="N2179" s="8">
        <v>93.64</v>
      </c>
      <c r="O2179" s="9">
        <v>0</v>
      </c>
      <c r="P2179" s="8">
        <v>44.34</v>
      </c>
      <c r="Q2179" s="8">
        <v>93.64</v>
      </c>
      <c r="R2179" s="8">
        <v>44.34</v>
      </c>
      <c r="S2179" s="8">
        <v>49.3</v>
      </c>
      <c r="T2179" s="10">
        <v>0.52648440837249033</v>
      </c>
      <c r="U2179" s="7"/>
      <c r="V2179" s="10"/>
      <c r="W2179" s="11"/>
      <c r="X2179" s="10"/>
    </row>
    <row r="2180" spans="1:24" ht="15.6">
      <c r="A2180" s="4">
        <v>3631</v>
      </c>
      <c r="B2180" s="5">
        <v>46318</v>
      </c>
      <c r="C2180" s="1">
        <f t="shared" si="68"/>
        <v>2026</v>
      </c>
      <c r="D2180" s="1" t="str">
        <f>"Q" &amp;ROUNDUP(MONTH(SalesDataTable[[#This Row],[Order Date]])/3,0)</f>
        <v>Q4</v>
      </c>
      <c r="E2180" s="1">
        <f t="shared" si="69"/>
        <v>10</v>
      </c>
      <c r="F2180" s="1" t="str">
        <f>TEXT(SalesDataTable[[#This Row],[Order Date]],"MMM")</f>
        <v>Oct</v>
      </c>
      <c r="G2180" s="6" t="s">
        <v>37</v>
      </c>
      <c r="H2180" s="6" t="s">
        <v>48</v>
      </c>
      <c r="I2180" s="6" t="s">
        <v>36</v>
      </c>
      <c r="J2180" s="6" t="s">
        <v>20</v>
      </c>
      <c r="K2180" s="6" t="s">
        <v>51</v>
      </c>
      <c r="L2180" s="6" t="s">
        <v>55</v>
      </c>
      <c r="M2180" s="11">
        <v>1</v>
      </c>
      <c r="N2180" s="8">
        <v>123.6</v>
      </c>
      <c r="O2180" s="9">
        <v>0</v>
      </c>
      <c r="P2180" s="8">
        <v>67.3</v>
      </c>
      <c r="Q2180" s="8">
        <v>123.6</v>
      </c>
      <c r="R2180" s="8">
        <v>67.3</v>
      </c>
      <c r="S2180" s="8">
        <v>56.3</v>
      </c>
      <c r="T2180" s="10">
        <v>0.45550161812297735</v>
      </c>
      <c r="U2180" s="7"/>
      <c r="V2180" s="10"/>
      <c r="W2180" s="11"/>
      <c r="X2180" s="10"/>
    </row>
    <row r="2181" spans="1:24" ht="15.6">
      <c r="A2181" s="4">
        <v>4216</v>
      </c>
      <c r="B2181" s="5">
        <v>46318</v>
      </c>
      <c r="C2181" s="1">
        <f t="shared" si="68"/>
        <v>2026</v>
      </c>
      <c r="D2181" s="1" t="str">
        <f>"Q" &amp;ROUNDUP(MONTH(SalesDataTable[[#This Row],[Order Date]])/3,0)</f>
        <v>Q4</v>
      </c>
      <c r="E2181" s="1">
        <f t="shared" si="69"/>
        <v>10</v>
      </c>
      <c r="F2181" s="1" t="str">
        <f>TEXT(SalesDataTable[[#This Row],[Order Date]],"MMM")</f>
        <v>Oct</v>
      </c>
      <c r="G2181" s="6" t="s">
        <v>23</v>
      </c>
      <c r="H2181" s="6" t="s">
        <v>24</v>
      </c>
      <c r="I2181" s="6" t="s">
        <v>19</v>
      </c>
      <c r="J2181" s="6" t="s">
        <v>30</v>
      </c>
      <c r="K2181" s="6" t="s">
        <v>51</v>
      </c>
      <c r="L2181" s="6" t="s">
        <v>55</v>
      </c>
      <c r="M2181" s="11">
        <v>3</v>
      </c>
      <c r="N2181" s="8">
        <v>124.6</v>
      </c>
      <c r="O2181" s="9">
        <v>0.05</v>
      </c>
      <c r="P2181" s="8">
        <v>69.12</v>
      </c>
      <c r="Q2181" s="8">
        <v>355.10999999999996</v>
      </c>
      <c r="R2181" s="8">
        <v>207.36</v>
      </c>
      <c r="S2181" s="8">
        <v>147.74999999999994</v>
      </c>
      <c r="T2181" s="10">
        <v>0.41606826053898782</v>
      </c>
      <c r="U2181" s="7"/>
      <c r="V2181" s="10"/>
      <c r="W2181" s="11"/>
      <c r="X2181" s="10"/>
    </row>
    <row r="2182" spans="1:24" ht="15.6">
      <c r="A2182" s="4">
        <v>4956</v>
      </c>
      <c r="B2182" s="5">
        <v>46318</v>
      </c>
      <c r="C2182" s="1">
        <f t="shared" si="68"/>
        <v>2026</v>
      </c>
      <c r="D2182" s="1" t="str">
        <f>"Q" &amp;ROUNDUP(MONTH(SalesDataTable[[#This Row],[Order Date]])/3,0)</f>
        <v>Q4</v>
      </c>
      <c r="E2182" s="1">
        <f t="shared" si="69"/>
        <v>10</v>
      </c>
      <c r="F2182" s="1" t="str">
        <f>TEXT(SalesDataTable[[#This Row],[Order Date]],"MMM")</f>
        <v>Oct</v>
      </c>
      <c r="G2182" s="6" t="s">
        <v>37</v>
      </c>
      <c r="H2182" s="6" t="s">
        <v>64</v>
      </c>
      <c r="I2182" s="6" t="s">
        <v>36</v>
      </c>
      <c r="J2182" s="6" t="s">
        <v>33</v>
      </c>
      <c r="K2182" s="6" t="s">
        <v>26</v>
      </c>
      <c r="L2182" s="6" t="s">
        <v>54</v>
      </c>
      <c r="M2182" s="11">
        <v>2</v>
      </c>
      <c r="N2182" s="8">
        <v>151.66</v>
      </c>
      <c r="O2182" s="9">
        <v>0</v>
      </c>
      <c r="P2182" s="8">
        <v>77.17</v>
      </c>
      <c r="Q2182" s="8">
        <v>303.32</v>
      </c>
      <c r="R2182" s="8">
        <v>154.34</v>
      </c>
      <c r="S2182" s="8">
        <v>148.97999999999999</v>
      </c>
      <c r="T2182" s="10">
        <v>0.49116444678886984</v>
      </c>
      <c r="U2182" s="7"/>
      <c r="V2182" s="10"/>
      <c r="W2182" s="11"/>
      <c r="X2182" s="10"/>
    </row>
    <row r="2183" spans="1:24" ht="15.6">
      <c r="A2183" s="4">
        <v>439</v>
      </c>
      <c r="B2183" s="5">
        <v>46319</v>
      </c>
      <c r="C2183" s="1">
        <f t="shared" si="68"/>
        <v>2026</v>
      </c>
      <c r="D2183" s="1" t="str">
        <f>"Q" &amp;ROUNDUP(MONTH(SalesDataTable[[#This Row],[Order Date]])/3,0)</f>
        <v>Q4</v>
      </c>
      <c r="E2183" s="1">
        <f t="shared" si="69"/>
        <v>10</v>
      </c>
      <c r="F2183" s="1" t="str">
        <f>TEXT(SalesDataTable[[#This Row],[Order Date]],"MMM")</f>
        <v>Oct</v>
      </c>
      <c r="G2183" s="6" t="s">
        <v>28</v>
      </c>
      <c r="H2183" s="6" t="s">
        <v>42</v>
      </c>
      <c r="I2183" s="6" t="s">
        <v>36</v>
      </c>
      <c r="J2183" s="6" t="s">
        <v>30</v>
      </c>
      <c r="K2183" s="6" t="s">
        <v>31</v>
      </c>
      <c r="L2183" s="6" t="s">
        <v>32</v>
      </c>
      <c r="M2183" s="11">
        <v>1</v>
      </c>
      <c r="N2183" s="8">
        <v>36.76</v>
      </c>
      <c r="O2183" s="9">
        <v>0</v>
      </c>
      <c r="P2183" s="8">
        <v>13.18</v>
      </c>
      <c r="Q2183" s="8">
        <v>36.76</v>
      </c>
      <c r="R2183" s="8">
        <v>13.18</v>
      </c>
      <c r="S2183" s="8">
        <v>23.58</v>
      </c>
      <c r="T2183" s="10">
        <v>0.64145810663764957</v>
      </c>
      <c r="U2183" s="7"/>
      <c r="V2183" s="10"/>
      <c r="W2183" s="11"/>
      <c r="X2183" s="10"/>
    </row>
    <row r="2184" spans="1:24" ht="15.6">
      <c r="A2184" s="4">
        <v>1076</v>
      </c>
      <c r="B2184" s="5">
        <v>46319</v>
      </c>
      <c r="C2184" s="1">
        <f t="shared" si="68"/>
        <v>2026</v>
      </c>
      <c r="D2184" s="1" t="str">
        <f>"Q" &amp;ROUNDUP(MONTH(SalesDataTable[[#This Row],[Order Date]])/3,0)</f>
        <v>Q4</v>
      </c>
      <c r="E2184" s="1">
        <f t="shared" si="69"/>
        <v>10</v>
      </c>
      <c r="F2184" s="1" t="str">
        <f>TEXT(SalesDataTable[[#This Row],[Order Date]],"MMM")</f>
        <v>Oct</v>
      </c>
      <c r="G2184" s="6" t="s">
        <v>17</v>
      </c>
      <c r="H2184" s="6" t="s">
        <v>53</v>
      </c>
      <c r="I2184" s="6" t="s">
        <v>45</v>
      </c>
      <c r="J2184" s="6" t="s">
        <v>20</v>
      </c>
      <c r="K2184" s="6" t="s">
        <v>40</v>
      </c>
      <c r="L2184" s="6" t="s">
        <v>46</v>
      </c>
      <c r="M2184" s="11">
        <v>1</v>
      </c>
      <c r="N2184" s="8">
        <v>195.67</v>
      </c>
      <c r="O2184" s="9">
        <v>0</v>
      </c>
      <c r="P2184" s="8">
        <v>105.88</v>
      </c>
      <c r="Q2184" s="8">
        <v>195.67</v>
      </c>
      <c r="R2184" s="8">
        <v>105.88</v>
      </c>
      <c r="S2184" s="8">
        <v>89.789999999999992</v>
      </c>
      <c r="T2184" s="10">
        <v>0.45888485715745897</v>
      </c>
      <c r="U2184" s="7"/>
      <c r="V2184" s="10"/>
      <c r="W2184" s="11"/>
      <c r="X2184" s="10"/>
    </row>
    <row r="2185" spans="1:24" ht="15.6">
      <c r="A2185" s="4">
        <v>1130</v>
      </c>
      <c r="B2185" s="5">
        <v>46319</v>
      </c>
      <c r="C2185" s="1">
        <f t="shared" si="68"/>
        <v>2026</v>
      </c>
      <c r="D2185" s="1" t="str">
        <f>"Q" &amp;ROUNDUP(MONTH(SalesDataTable[[#This Row],[Order Date]])/3,0)</f>
        <v>Q4</v>
      </c>
      <c r="E2185" s="1">
        <f t="shared" si="69"/>
        <v>10</v>
      </c>
      <c r="F2185" s="1" t="str">
        <f>TEXT(SalesDataTable[[#This Row],[Order Date]],"MMM")</f>
        <v>Oct</v>
      </c>
      <c r="G2185" s="6" t="s">
        <v>17</v>
      </c>
      <c r="H2185" s="6" t="s">
        <v>67</v>
      </c>
      <c r="I2185" s="6" t="s">
        <v>36</v>
      </c>
      <c r="J2185" s="6" t="s">
        <v>20</v>
      </c>
      <c r="K2185" s="6" t="s">
        <v>21</v>
      </c>
      <c r="L2185" s="6" t="s">
        <v>43</v>
      </c>
      <c r="M2185" s="11">
        <v>1</v>
      </c>
      <c r="N2185" s="8">
        <v>40.83</v>
      </c>
      <c r="O2185" s="9">
        <v>0.1</v>
      </c>
      <c r="P2185" s="8">
        <v>16.54</v>
      </c>
      <c r="Q2185" s="8">
        <v>36.747</v>
      </c>
      <c r="R2185" s="8">
        <v>16.54</v>
      </c>
      <c r="S2185" s="8">
        <v>20.207000000000001</v>
      </c>
      <c r="T2185" s="10">
        <v>0.54989522954254766</v>
      </c>
      <c r="U2185" s="7"/>
      <c r="V2185" s="10"/>
      <c r="W2185" s="11"/>
      <c r="X2185" s="10"/>
    </row>
    <row r="2186" spans="1:24" ht="15.6">
      <c r="A2186" s="4">
        <v>2820</v>
      </c>
      <c r="B2186" s="5">
        <v>46319</v>
      </c>
      <c r="C2186" s="1">
        <f t="shared" si="68"/>
        <v>2026</v>
      </c>
      <c r="D2186" s="1" t="str">
        <f>"Q" &amp;ROUNDUP(MONTH(SalesDataTable[[#This Row],[Order Date]])/3,0)</f>
        <v>Q4</v>
      </c>
      <c r="E2186" s="1">
        <f t="shared" si="69"/>
        <v>10</v>
      </c>
      <c r="F2186" s="1" t="str">
        <f>TEXT(SalesDataTable[[#This Row],[Order Date]],"MMM")</f>
        <v>Oct</v>
      </c>
      <c r="G2186" s="6" t="s">
        <v>37</v>
      </c>
      <c r="H2186" s="6" t="s">
        <v>48</v>
      </c>
      <c r="I2186" s="6" t="s">
        <v>25</v>
      </c>
      <c r="J2186" s="6" t="s">
        <v>33</v>
      </c>
      <c r="K2186" s="6" t="s">
        <v>26</v>
      </c>
      <c r="L2186" s="6" t="s">
        <v>63</v>
      </c>
      <c r="M2186" s="11">
        <v>6</v>
      </c>
      <c r="N2186" s="8">
        <v>72.73</v>
      </c>
      <c r="O2186" s="9">
        <v>0.05</v>
      </c>
      <c r="P2186" s="8">
        <v>32.700000000000003</v>
      </c>
      <c r="Q2186" s="8">
        <v>414.56099999999998</v>
      </c>
      <c r="R2186" s="8">
        <v>196.20000000000002</v>
      </c>
      <c r="S2186" s="8">
        <v>218.36099999999996</v>
      </c>
      <c r="T2186" s="10">
        <v>0.52672827400551425</v>
      </c>
      <c r="U2186" s="7"/>
      <c r="V2186" s="10"/>
      <c r="W2186" s="11"/>
      <c r="X2186" s="10"/>
    </row>
    <row r="2187" spans="1:24" ht="15.6">
      <c r="A2187" s="4">
        <v>4213</v>
      </c>
      <c r="B2187" s="5">
        <v>46319</v>
      </c>
      <c r="C2187" s="1">
        <f t="shared" si="68"/>
        <v>2026</v>
      </c>
      <c r="D2187" s="1" t="str">
        <f>"Q" &amp;ROUNDUP(MONTH(SalesDataTable[[#This Row],[Order Date]])/3,0)</f>
        <v>Q4</v>
      </c>
      <c r="E2187" s="1">
        <f t="shared" si="69"/>
        <v>10</v>
      </c>
      <c r="F2187" s="1" t="str">
        <f>TEXT(SalesDataTable[[#This Row],[Order Date]],"MMM")</f>
        <v>Oct</v>
      </c>
      <c r="G2187" s="6" t="s">
        <v>23</v>
      </c>
      <c r="H2187" s="6" t="s">
        <v>66</v>
      </c>
      <c r="I2187" s="6" t="s">
        <v>25</v>
      </c>
      <c r="J2187" s="6" t="s">
        <v>33</v>
      </c>
      <c r="K2187" s="6" t="s">
        <v>40</v>
      </c>
      <c r="L2187" s="6" t="s">
        <v>57</v>
      </c>
      <c r="M2187" s="11">
        <v>4</v>
      </c>
      <c r="N2187" s="8">
        <v>81.23</v>
      </c>
      <c r="O2187" s="9">
        <v>0.1</v>
      </c>
      <c r="P2187" s="8">
        <v>38.96</v>
      </c>
      <c r="Q2187" s="8">
        <v>292.428</v>
      </c>
      <c r="R2187" s="8">
        <v>155.84</v>
      </c>
      <c r="S2187" s="8">
        <v>136.58799999999999</v>
      </c>
      <c r="T2187" s="10">
        <v>0.46708249552026482</v>
      </c>
      <c r="U2187" s="7"/>
      <c r="V2187" s="10"/>
      <c r="W2187" s="11"/>
      <c r="X2187" s="10"/>
    </row>
    <row r="2188" spans="1:24" ht="15.6">
      <c r="A2188" s="4">
        <v>4375</v>
      </c>
      <c r="B2188" s="5">
        <v>46319</v>
      </c>
      <c r="C2188" s="1">
        <f t="shared" si="68"/>
        <v>2026</v>
      </c>
      <c r="D2188" s="1" t="str">
        <f>"Q" &amp;ROUNDUP(MONTH(SalesDataTable[[#This Row],[Order Date]])/3,0)</f>
        <v>Q4</v>
      </c>
      <c r="E2188" s="1">
        <f t="shared" si="69"/>
        <v>10</v>
      </c>
      <c r="F2188" s="1" t="str">
        <f>TEXT(SalesDataTable[[#This Row],[Order Date]],"MMM")</f>
        <v>Oct</v>
      </c>
      <c r="G2188" s="6" t="s">
        <v>23</v>
      </c>
      <c r="H2188" s="6" t="s">
        <v>24</v>
      </c>
      <c r="I2188" s="6" t="s">
        <v>19</v>
      </c>
      <c r="J2188" s="6" t="s">
        <v>33</v>
      </c>
      <c r="K2188" s="6" t="s">
        <v>31</v>
      </c>
      <c r="L2188" s="6" t="s">
        <v>49</v>
      </c>
      <c r="M2188" s="11">
        <v>1</v>
      </c>
      <c r="N2188" s="8">
        <v>46.38</v>
      </c>
      <c r="O2188" s="9">
        <v>0.15</v>
      </c>
      <c r="P2188" s="8">
        <v>17.87</v>
      </c>
      <c r="Q2188" s="8">
        <v>39.423000000000002</v>
      </c>
      <c r="R2188" s="8">
        <v>17.87</v>
      </c>
      <c r="S2188" s="8">
        <v>21.553000000000001</v>
      </c>
      <c r="T2188" s="10">
        <v>0.54671131065621592</v>
      </c>
      <c r="U2188" s="7"/>
      <c r="V2188" s="10"/>
      <c r="W2188" s="11"/>
      <c r="X2188" s="10"/>
    </row>
    <row r="2189" spans="1:24" ht="15.6">
      <c r="A2189" s="4">
        <v>5072</v>
      </c>
      <c r="B2189" s="5">
        <v>46319</v>
      </c>
      <c r="C2189" s="1">
        <f t="shared" si="68"/>
        <v>2026</v>
      </c>
      <c r="D2189" s="1" t="str">
        <f>"Q" &amp;ROUNDUP(MONTH(SalesDataTable[[#This Row],[Order Date]])/3,0)</f>
        <v>Q4</v>
      </c>
      <c r="E2189" s="1">
        <f t="shared" si="69"/>
        <v>10</v>
      </c>
      <c r="F2189" s="1" t="str">
        <f>TEXT(SalesDataTable[[#This Row],[Order Date]],"MMM")</f>
        <v>Oct</v>
      </c>
      <c r="G2189" s="6" t="s">
        <v>37</v>
      </c>
      <c r="H2189" s="6" t="s">
        <v>48</v>
      </c>
      <c r="I2189" s="6" t="s">
        <v>25</v>
      </c>
      <c r="J2189" s="6" t="s">
        <v>33</v>
      </c>
      <c r="K2189" s="6" t="s">
        <v>31</v>
      </c>
      <c r="L2189" s="6" t="s">
        <v>49</v>
      </c>
      <c r="M2189" s="11">
        <v>5</v>
      </c>
      <c r="N2189" s="8">
        <v>45.9</v>
      </c>
      <c r="O2189" s="9">
        <v>0.1</v>
      </c>
      <c r="P2189" s="8">
        <v>17.940000000000001</v>
      </c>
      <c r="Q2189" s="8">
        <v>206.55</v>
      </c>
      <c r="R2189" s="8">
        <v>89.7</v>
      </c>
      <c r="S2189" s="8">
        <v>116.85000000000001</v>
      </c>
      <c r="T2189" s="10">
        <v>0.56572258533042852</v>
      </c>
      <c r="U2189" s="7"/>
      <c r="V2189" s="10"/>
      <c r="W2189" s="11"/>
      <c r="X2189" s="10"/>
    </row>
    <row r="2190" spans="1:24" ht="15.6">
      <c r="A2190" s="4">
        <v>310</v>
      </c>
      <c r="B2190" s="5">
        <v>46320</v>
      </c>
      <c r="C2190" s="1">
        <f t="shared" si="68"/>
        <v>2026</v>
      </c>
      <c r="D2190" s="1" t="str">
        <f>"Q" &amp;ROUNDUP(MONTH(SalesDataTable[[#This Row],[Order Date]])/3,0)</f>
        <v>Q4</v>
      </c>
      <c r="E2190" s="1">
        <f t="shared" si="69"/>
        <v>10</v>
      </c>
      <c r="F2190" s="1" t="str">
        <f>TEXT(SalesDataTable[[#This Row],[Order Date]],"MMM")</f>
        <v>Oct</v>
      </c>
      <c r="G2190" s="6" t="s">
        <v>23</v>
      </c>
      <c r="H2190" s="6" t="s">
        <v>60</v>
      </c>
      <c r="I2190" s="6" t="s">
        <v>19</v>
      </c>
      <c r="J2190" s="6" t="s">
        <v>33</v>
      </c>
      <c r="K2190" s="6" t="s">
        <v>26</v>
      </c>
      <c r="L2190" s="6" t="s">
        <v>34</v>
      </c>
      <c r="M2190" s="11">
        <v>5</v>
      </c>
      <c r="N2190" s="8">
        <v>144.04</v>
      </c>
      <c r="O2190" s="9">
        <v>0.1</v>
      </c>
      <c r="P2190" s="8">
        <v>78.069999999999993</v>
      </c>
      <c r="Q2190" s="8">
        <v>648.17999999999995</v>
      </c>
      <c r="R2190" s="8">
        <v>390.34999999999997</v>
      </c>
      <c r="S2190" s="8">
        <v>257.83</v>
      </c>
      <c r="T2190" s="10">
        <v>0.39777530932765592</v>
      </c>
      <c r="U2190" s="7"/>
      <c r="V2190" s="10"/>
      <c r="W2190" s="11"/>
      <c r="X2190" s="10"/>
    </row>
    <row r="2191" spans="1:24" ht="15.6">
      <c r="A2191" s="4">
        <v>317</v>
      </c>
      <c r="B2191" s="5">
        <v>46320</v>
      </c>
      <c r="C2191" s="1">
        <f t="shared" si="68"/>
        <v>2026</v>
      </c>
      <c r="D2191" s="1" t="str">
        <f>"Q" &amp;ROUNDUP(MONTH(SalesDataTable[[#This Row],[Order Date]])/3,0)</f>
        <v>Q4</v>
      </c>
      <c r="E2191" s="1">
        <f t="shared" si="69"/>
        <v>10</v>
      </c>
      <c r="F2191" s="1" t="str">
        <f>TEXT(SalesDataTable[[#This Row],[Order Date]],"MMM")</f>
        <v>Oct</v>
      </c>
      <c r="G2191" s="6" t="s">
        <v>28</v>
      </c>
      <c r="H2191" s="6" t="s">
        <v>56</v>
      </c>
      <c r="I2191" s="6" t="s">
        <v>45</v>
      </c>
      <c r="J2191" s="6" t="s">
        <v>30</v>
      </c>
      <c r="K2191" s="6" t="s">
        <v>21</v>
      </c>
      <c r="L2191" s="6" t="s">
        <v>22</v>
      </c>
      <c r="M2191" s="11">
        <v>2</v>
      </c>
      <c r="N2191" s="8">
        <v>80.69</v>
      </c>
      <c r="O2191" s="9">
        <v>0.05</v>
      </c>
      <c r="P2191" s="8">
        <v>43.81</v>
      </c>
      <c r="Q2191" s="8">
        <v>153.31099999999998</v>
      </c>
      <c r="R2191" s="8">
        <v>87.62</v>
      </c>
      <c r="S2191" s="8">
        <v>65.690999999999974</v>
      </c>
      <c r="T2191" s="10">
        <v>0.42848197454846676</v>
      </c>
      <c r="U2191" s="7"/>
      <c r="V2191" s="10"/>
      <c r="W2191" s="11"/>
      <c r="X2191" s="10"/>
    </row>
    <row r="2192" spans="1:24" ht="15.6">
      <c r="A2192" s="4">
        <v>684</v>
      </c>
      <c r="B2192" s="5">
        <v>46320</v>
      </c>
      <c r="C2192" s="1">
        <f t="shared" si="68"/>
        <v>2026</v>
      </c>
      <c r="D2192" s="1" t="str">
        <f>"Q" &amp;ROUNDUP(MONTH(SalesDataTable[[#This Row],[Order Date]])/3,0)</f>
        <v>Q4</v>
      </c>
      <c r="E2192" s="1">
        <f t="shared" si="69"/>
        <v>10</v>
      </c>
      <c r="F2192" s="1" t="str">
        <f>TEXT(SalesDataTable[[#This Row],[Order Date]],"MMM")</f>
        <v>Oct</v>
      </c>
      <c r="G2192" s="6" t="s">
        <v>37</v>
      </c>
      <c r="H2192" s="6" t="s">
        <v>38</v>
      </c>
      <c r="I2192" s="6" t="s">
        <v>19</v>
      </c>
      <c r="J2192" s="6" t="s">
        <v>33</v>
      </c>
      <c r="K2192" s="6" t="s">
        <v>40</v>
      </c>
      <c r="L2192" s="6" t="s">
        <v>46</v>
      </c>
      <c r="M2192" s="11">
        <v>1</v>
      </c>
      <c r="N2192" s="8">
        <v>191.91</v>
      </c>
      <c r="O2192" s="9">
        <v>0</v>
      </c>
      <c r="P2192" s="8">
        <v>101.89</v>
      </c>
      <c r="Q2192" s="8">
        <v>191.91</v>
      </c>
      <c r="R2192" s="8">
        <v>101.89</v>
      </c>
      <c r="S2192" s="8">
        <v>90.02</v>
      </c>
      <c r="T2192" s="10">
        <v>0.46907404512531914</v>
      </c>
      <c r="U2192" s="7"/>
      <c r="V2192" s="10"/>
      <c r="W2192" s="11"/>
      <c r="X2192" s="10"/>
    </row>
    <row r="2193" spans="1:24" ht="15.6">
      <c r="A2193" s="4">
        <v>1430</v>
      </c>
      <c r="B2193" s="5">
        <v>46320</v>
      </c>
      <c r="C2193" s="1">
        <f t="shared" si="68"/>
        <v>2026</v>
      </c>
      <c r="D2193" s="1" t="str">
        <f>"Q" &amp;ROUNDUP(MONTH(SalesDataTable[[#This Row],[Order Date]])/3,0)</f>
        <v>Q4</v>
      </c>
      <c r="E2193" s="1">
        <f t="shared" si="69"/>
        <v>10</v>
      </c>
      <c r="F2193" s="1" t="str">
        <f>TEXT(SalesDataTable[[#This Row],[Order Date]],"MMM")</f>
        <v>Oct</v>
      </c>
      <c r="G2193" s="6" t="s">
        <v>37</v>
      </c>
      <c r="H2193" s="6" t="s">
        <v>64</v>
      </c>
      <c r="I2193" s="6" t="s">
        <v>36</v>
      </c>
      <c r="J2193" s="6" t="s">
        <v>30</v>
      </c>
      <c r="K2193" s="6" t="s">
        <v>51</v>
      </c>
      <c r="L2193" s="6" t="s">
        <v>59</v>
      </c>
      <c r="M2193" s="11">
        <v>1</v>
      </c>
      <c r="N2193" s="8">
        <v>36.630000000000003</v>
      </c>
      <c r="O2193" s="9">
        <v>0.05</v>
      </c>
      <c r="P2193" s="8">
        <v>13.97</v>
      </c>
      <c r="Q2193" s="8">
        <v>34.798500000000004</v>
      </c>
      <c r="R2193" s="8">
        <v>13.97</v>
      </c>
      <c r="S2193" s="8">
        <v>20.828500000000005</v>
      </c>
      <c r="T2193" s="10">
        <v>0.59854591433538806</v>
      </c>
      <c r="U2193" s="7"/>
      <c r="V2193" s="10"/>
      <c r="W2193" s="11"/>
      <c r="X2193" s="10"/>
    </row>
    <row r="2194" spans="1:24" ht="15.6">
      <c r="A2194" s="4">
        <v>2049</v>
      </c>
      <c r="B2194" s="5">
        <v>46320</v>
      </c>
      <c r="C2194" s="1">
        <f t="shared" si="68"/>
        <v>2026</v>
      </c>
      <c r="D2194" s="1" t="str">
        <f>"Q" &amp;ROUNDUP(MONTH(SalesDataTable[[#This Row],[Order Date]])/3,0)</f>
        <v>Q4</v>
      </c>
      <c r="E2194" s="1">
        <f t="shared" si="69"/>
        <v>10</v>
      </c>
      <c r="F2194" s="1" t="str">
        <f>TEXT(SalesDataTable[[#This Row],[Order Date]],"MMM")</f>
        <v>Oct</v>
      </c>
      <c r="G2194" s="6" t="s">
        <v>37</v>
      </c>
      <c r="H2194" s="6" t="s">
        <v>38</v>
      </c>
      <c r="I2194" s="6" t="s">
        <v>25</v>
      </c>
      <c r="J2194" s="6" t="s">
        <v>33</v>
      </c>
      <c r="K2194" s="6" t="s">
        <v>31</v>
      </c>
      <c r="L2194" s="6" t="s">
        <v>32</v>
      </c>
      <c r="M2194" s="11">
        <v>6</v>
      </c>
      <c r="N2194" s="8">
        <v>35.380000000000003</v>
      </c>
      <c r="O2194" s="9">
        <v>0.05</v>
      </c>
      <c r="P2194" s="8">
        <v>13.9</v>
      </c>
      <c r="Q2194" s="8">
        <v>201.66600000000003</v>
      </c>
      <c r="R2194" s="8">
        <v>83.4</v>
      </c>
      <c r="S2194" s="8">
        <v>118.26600000000002</v>
      </c>
      <c r="T2194" s="10">
        <v>0.58644491386748387</v>
      </c>
      <c r="U2194" s="7"/>
      <c r="V2194" s="10"/>
      <c r="W2194" s="11"/>
      <c r="X2194" s="10"/>
    </row>
    <row r="2195" spans="1:24" ht="15.6">
      <c r="A2195" s="4">
        <v>2199</v>
      </c>
      <c r="B2195" s="5">
        <v>46320</v>
      </c>
      <c r="C2195" s="1">
        <f t="shared" si="68"/>
        <v>2026</v>
      </c>
      <c r="D2195" s="1" t="str">
        <f>"Q" &amp;ROUNDUP(MONTH(SalesDataTable[[#This Row],[Order Date]])/3,0)</f>
        <v>Q4</v>
      </c>
      <c r="E2195" s="1">
        <f t="shared" si="69"/>
        <v>10</v>
      </c>
      <c r="F2195" s="1" t="str">
        <f>TEXT(SalesDataTable[[#This Row],[Order Date]],"MMM")</f>
        <v>Oct</v>
      </c>
      <c r="G2195" s="6" t="s">
        <v>23</v>
      </c>
      <c r="H2195" s="6" t="s">
        <v>60</v>
      </c>
      <c r="I2195" s="6" t="s">
        <v>45</v>
      </c>
      <c r="J2195" s="6" t="s">
        <v>20</v>
      </c>
      <c r="K2195" s="6" t="s">
        <v>31</v>
      </c>
      <c r="L2195" s="6" t="s">
        <v>61</v>
      </c>
      <c r="M2195" s="11">
        <v>1</v>
      </c>
      <c r="N2195" s="8">
        <v>132.63</v>
      </c>
      <c r="O2195" s="9">
        <v>0.05</v>
      </c>
      <c r="P2195" s="8">
        <v>67.489999999999995</v>
      </c>
      <c r="Q2195" s="8">
        <v>125.99849999999999</v>
      </c>
      <c r="R2195" s="8">
        <v>67.489999999999995</v>
      </c>
      <c r="S2195" s="8">
        <v>58.508499999999998</v>
      </c>
      <c r="T2195" s="10">
        <v>0.46435870268296847</v>
      </c>
      <c r="U2195" s="7"/>
      <c r="V2195" s="10"/>
      <c r="W2195" s="11"/>
      <c r="X2195" s="10"/>
    </row>
    <row r="2196" spans="1:24" ht="15.6">
      <c r="A2196" s="4">
        <v>2954</v>
      </c>
      <c r="B2196" s="5">
        <v>46320</v>
      </c>
      <c r="C2196" s="1">
        <f t="shared" si="68"/>
        <v>2026</v>
      </c>
      <c r="D2196" s="1" t="str">
        <f>"Q" &amp;ROUNDUP(MONTH(SalesDataTable[[#This Row],[Order Date]])/3,0)</f>
        <v>Q4</v>
      </c>
      <c r="E2196" s="1">
        <f t="shared" si="69"/>
        <v>10</v>
      </c>
      <c r="F2196" s="1" t="str">
        <f>TEXT(SalesDataTable[[#This Row],[Order Date]],"MMM")</f>
        <v>Oct</v>
      </c>
      <c r="G2196" s="6" t="s">
        <v>37</v>
      </c>
      <c r="H2196" s="6" t="s">
        <v>38</v>
      </c>
      <c r="I2196" s="6" t="s">
        <v>19</v>
      </c>
      <c r="J2196" s="6" t="s">
        <v>30</v>
      </c>
      <c r="K2196" s="6" t="s">
        <v>26</v>
      </c>
      <c r="L2196" s="6" t="s">
        <v>63</v>
      </c>
      <c r="M2196" s="11">
        <v>1</v>
      </c>
      <c r="N2196" s="8">
        <v>71.17</v>
      </c>
      <c r="O2196" s="9">
        <v>0</v>
      </c>
      <c r="P2196" s="8">
        <v>32.57</v>
      </c>
      <c r="Q2196" s="8">
        <v>71.17</v>
      </c>
      <c r="R2196" s="8">
        <v>32.57</v>
      </c>
      <c r="S2196" s="8">
        <v>38.6</v>
      </c>
      <c r="T2196" s="10">
        <v>0.54236335534635383</v>
      </c>
      <c r="U2196" s="7"/>
      <c r="V2196" s="10"/>
      <c r="W2196" s="11"/>
      <c r="X2196" s="10"/>
    </row>
    <row r="2197" spans="1:24" ht="15.6">
      <c r="A2197" s="4">
        <v>3218</v>
      </c>
      <c r="B2197" s="5">
        <v>46320</v>
      </c>
      <c r="C2197" s="1">
        <f t="shared" si="68"/>
        <v>2026</v>
      </c>
      <c r="D2197" s="1" t="str">
        <f>"Q" &amp;ROUNDUP(MONTH(SalesDataTable[[#This Row],[Order Date]])/3,0)</f>
        <v>Q4</v>
      </c>
      <c r="E2197" s="1">
        <f t="shared" si="69"/>
        <v>10</v>
      </c>
      <c r="F2197" s="1" t="str">
        <f>TEXT(SalesDataTable[[#This Row],[Order Date]],"MMM")</f>
        <v>Oct</v>
      </c>
      <c r="G2197" s="6" t="s">
        <v>17</v>
      </c>
      <c r="H2197" s="6" t="s">
        <v>67</v>
      </c>
      <c r="I2197" s="6" t="s">
        <v>25</v>
      </c>
      <c r="J2197" s="6" t="s">
        <v>33</v>
      </c>
      <c r="K2197" s="6" t="s">
        <v>31</v>
      </c>
      <c r="L2197" s="6" t="s">
        <v>61</v>
      </c>
      <c r="M2197" s="11">
        <v>6</v>
      </c>
      <c r="N2197" s="8">
        <v>132.08000000000001</v>
      </c>
      <c r="O2197" s="9">
        <v>0.1</v>
      </c>
      <c r="P2197" s="8">
        <v>67.61</v>
      </c>
      <c r="Q2197" s="8">
        <v>713.23200000000008</v>
      </c>
      <c r="R2197" s="8">
        <v>405.65999999999997</v>
      </c>
      <c r="S2197" s="8">
        <v>307.57200000000012</v>
      </c>
      <c r="T2197" s="10">
        <v>0.43123696076451995</v>
      </c>
      <c r="U2197" s="7"/>
      <c r="V2197" s="10"/>
      <c r="W2197" s="11"/>
      <c r="X2197" s="10"/>
    </row>
    <row r="2198" spans="1:24" ht="15.6">
      <c r="A2198" s="4">
        <v>3965</v>
      </c>
      <c r="B2198" s="5">
        <v>46320</v>
      </c>
      <c r="C2198" s="1">
        <f t="shared" si="68"/>
        <v>2026</v>
      </c>
      <c r="D2198" s="1" t="str">
        <f>"Q" &amp;ROUNDUP(MONTH(SalesDataTable[[#This Row],[Order Date]])/3,0)</f>
        <v>Q4</v>
      </c>
      <c r="E2198" s="1">
        <f t="shared" si="69"/>
        <v>10</v>
      </c>
      <c r="F2198" s="1" t="str">
        <f>TEXT(SalesDataTable[[#This Row],[Order Date]],"MMM")</f>
        <v>Oct</v>
      </c>
      <c r="G2198" s="6" t="s">
        <v>23</v>
      </c>
      <c r="H2198" s="6" t="s">
        <v>58</v>
      </c>
      <c r="I2198" s="6" t="s">
        <v>36</v>
      </c>
      <c r="J2198" s="6" t="s">
        <v>20</v>
      </c>
      <c r="K2198" s="6" t="s">
        <v>40</v>
      </c>
      <c r="L2198" s="6" t="s">
        <v>57</v>
      </c>
      <c r="M2198" s="11">
        <v>3</v>
      </c>
      <c r="N2198" s="8">
        <v>82.75</v>
      </c>
      <c r="O2198" s="9">
        <v>0.05</v>
      </c>
      <c r="P2198" s="8">
        <v>38.53</v>
      </c>
      <c r="Q2198" s="8">
        <v>235.83749999999998</v>
      </c>
      <c r="R2198" s="8">
        <v>115.59</v>
      </c>
      <c r="S2198" s="8">
        <v>120.24749999999997</v>
      </c>
      <c r="T2198" s="10">
        <v>0.50987438384480832</v>
      </c>
      <c r="U2198" s="7"/>
      <c r="V2198" s="10"/>
      <c r="W2198" s="11"/>
      <c r="X2198" s="10"/>
    </row>
    <row r="2199" spans="1:24" ht="15.6">
      <c r="A2199" s="4">
        <v>2278</v>
      </c>
      <c r="B2199" s="5">
        <v>46321</v>
      </c>
      <c r="C2199" s="1">
        <f t="shared" si="68"/>
        <v>2026</v>
      </c>
      <c r="D2199" s="1" t="str">
        <f>"Q" &amp;ROUNDUP(MONTH(SalesDataTable[[#This Row],[Order Date]])/3,0)</f>
        <v>Q4</v>
      </c>
      <c r="E2199" s="1">
        <f t="shared" si="69"/>
        <v>10</v>
      </c>
      <c r="F2199" s="1" t="str">
        <f>TEXT(SalesDataTable[[#This Row],[Order Date]],"MMM")</f>
        <v>Oct</v>
      </c>
      <c r="G2199" s="6" t="s">
        <v>17</v>
      </c>
      <c r="H2199" s="6" t="s">
        <v>67</v>
      </c>
      <c r="I2199" s="6" t="s">
        <v>19</v>
      </c>
      <c r="J2199" s="6" t="s">
        <v>20</v>
      </c>
      <c r="K2199" s="6" t="s">
        <v>51</v>
      </c>
      <c r="L2199" s="6" t="s">
        <v>62</v>
      </c>
      <c r="M2199" s="11">
        <v>5</v>
      </c>
      <c r="N2199" s="8">
        <v>51.5</v>
      </c>
      <c r="O2199" s="9">
        <v>0.1</v>
      </c>
      <c r="P2199" s="8">
        <v>21.38</v>
      </c>
      <c r="Q2199" s="8">
        <v>231.75</v>
      </c>
      <c r="R2199" s="8">
        <v>106.89999999999999</v>
      </c>
      <c r="S2199" s="8">
        <v>124.85000000000001</v>
      </c>
      <c r="T2199" s="10">
        <v>0.53872707659115426</v>
      </c>
      <c r="U2199" s="7"/>
      <c r="V2199" s="10"/>
      <c r="W2199" s="11"/>
      <c r="X2199" s="10"/>
    </row>
    <row r="2200" spans="1:24" ht="15.6">
      <c r="A2200" s="4">
        <v>3132</v>
      </c>
      <c r="B2200" s="5">
        <v>46321</v>
      </c>
      <c r="C2200" s="1">
        <f t="shared" si="68"/>
        <v>2026</v>
      </c>
      <c r="D2200" s="1" t="str">
        <f>"Q" &amp;ROUNDUP(MONTH(SalesDataTable[[#This Row],[Order Date]])/3,0)</f>
        <v>Q4</v>
      </c>
      <c r="E2200" s="1">
        <f t="shared" si="69"/>
        <v>10</v>
      </c>
      <c r="F2200" s="1" t="str">
        <f>TEXT(SalesDataTable[[#This Row],[Order Date]],"MMM")</f>
        <v>Oct</v>
      </c>
      <c r="G2200" s="6" t="s">
        <v>28</v>
      </c>
      <c r="H2200" s="6" t="s">
        <v>42</v>
      </c>
      <c r="I2200" s="6" t="s">
        <v>19</v>
      </c>
      <c r="J2200" s="6" t="s">
        <v>30</v>
      </c>
      <c r="K2200" s="6" t="s">
        <v>26</v>
      </c>
      <c r="L2200" s="6" t="s">
        <v>34</v>
      </c>
      <c r="M2200" s="11">
        <v>3</v>
      </c>
      <c r="N2200" s="8">
        <v>140.49</v>
      </c>
      <c r="O2200" s="9">
        <v>0.05</v>
      </c>
      <c r="P2200" s="8">
        <v>77.45</v>
      </c>
      <c r="Q2200" s="8">
        <v>400.3965</v>
      </c>
      <c r="R2200" s="8">
        <v>232.35000000000002</v>
      </c>
      <c r="S2200" s="8">
        <v>168.04649999999998</v>
      </c>
      <c r="T2200" s="10">
        <v>0.41970022215478903</v>
      </c>
      <c r="U2200" s="7"/>
      <c r="V2200" s="10"/>
      <c r="W2200" s="11"/>
      <c r="X2200" s="10"/>
    </row>
    <row r="2201" spans="1:24" ht="15.6">
      <c r="A2201" s="4">
        <v>3144</v>
      </c>
      <c r="B2201" s="5">
        <v>46321</v>
      </c>
      <c r="C2201" s="1">
        <f t="shared" si="68"/>
        <v>2026</v>
      </c>
      <c r="D2201" s="1" t="str">
        <f>"Q" &amp;ROUNDUP(MONTH(SalesDataTable[[#This Row],[Order Date]])/3,0)</f>
        <v>Q4</v>
      </c>
      <c r="E2201" s="1">
        <f t="shared" si="69"/>
        <v>10</v>
      </c>
      <c r="F2201" s="1" t="str">
        <f>TEXT(SalesDataTable[[#This Row],[Order Date]],"MMM")</f>
        <v>Oct</v>
      </c>
      <c r="G2201" s="6" t="s">
        <v>28</v>
      </c>
      <c r="H2201" s="6" t="s">
        <v>29</v>
      </c>
      <c r="I2201" s="6" t="s">
        <v>45</v>
      </c>
      <c r="J2201" s="6" t="s">
        <v>30</v>
      </c>
      <c r="K2201" s="6" t="s">
        <v>51</v>
      </c>
      <c r="L2201" s="6" t="s">
        <v>59</v>
      </c>
      <c r="M2201" s="11">
        <v>4</v>
      </c>
      <c r="N2201" s="8">
        <v>36.200000000000003</v>
      </c>
      <c r="O2201" s="9">
        <v>0.15</v>
      </c>
      <c r="P2201" s="8">
        <v>13.53</v>
      </c>
      <c r="Q2201" s="8">
        <v>123.08000000000001</v>
      </c>
      <c r="R2201" s="8">
        <v>54.12</v>
      </c>
      <c r="S2201" s="8">
        <v>68.960000000000008</v>
      </c>
      <c r="T2201" s="10">
        <v>0.56028599285017877</v>
      </c>
      <c r="U2201" s="7"/>
      <c r="V2201" s="10"/>
      <c r="W2201" s="11"/>
      <c r="X2201" s="10"/>
    </row>
    <row r="2202" spans="1:24" ht="15.6">
      <c r="A2202" s="4">
        <v>3501</v>
      </c>
      <c r="B2202" s="5">
        <v>46321</v>
      </c>
      <c r="C2202" s="1">
        <f t="shared" si="68"/>
        <v>2026</v>
      </c>
      <c r="D2202" s="1" t="str">
        <f>"Q" &amp;ROUNDUP(MONTH(SalesDataTable[[#This Row],[Order Date]])/3,0)</f>
        <v>Q4</v>
      </c>
      <c r="E2202" s="1">
        <f t="shared" si="69"/>
        <v>10</v>
      </c>
      <c r="F2202" s="1" t="str">
        <f>TEXT(SalesDataTable[[#This Row],[Order Date]],"MMM")</f>
        <v>Oct</v>
      </c>
      <c r="G2202" s="6" t="s">
        <v>37</v>
      </c>
      <c r="H2202" s="6" t="s">
        <v>48</v>
      </c>
      <c r="I2202" s="6" t="s">
        <v>36</v>
      </c>
      <c r="J2202" s="6" t="s">
        <v>30</v>
      </c>
      <c r="K2202" s="6" t="s">
        <v>40</v>
      </c>
      <c r="L2202" s="6" t="s">
        <v>68</v>
      </c>
      <c r="M2202" s="11">
        <v>1</v>
      </c>
      <c r="N2202" s="8">
        <v>120.5</v>
      </c>
      <c r="O2202" s="9">
        <v>0.05</v>
      </c>
      <c r="P2202" s="8">
        <v>61.71</v>
      </c>
      <c r="Q2202" s="8">
        <v>114.47499999999999</v>
      </c>
      <c r="R2202" s="8">
        <v>61.71</v>
      </c>
      <c r="S2202" s="8">
        <v>52.764999999999993</v>
      </c>
      <c r="T2202" s="10">
        <v>0.4609303341340904</v>
      </c>
      <c r="U2202" s="7"/>
      <c r="V2202" s="10"/>
      <c r="W2202" s="11"/>
      <c r="X2202" s="10"/>
    </row>
    <row r="2203" spans="1:24" ht="15.6">
      <c r="A2203" s="4">
        <v>458</v>
      </c>
      <c r="B2203" s="5">
        <v>46322</v>
      </c>
      <c r="C2203" s="1">
        <f t="shared" si="68"/>
        <v>2026</v>
      </c>
      <c r="D2203" s="1" t="str">
        <f>"Q" &amp;ROUNDUP(MONTH(SalesDataTable[[#This Row],[Order Date]])/3,0)</f>
        <v>Q4</v>
      </c>
      <c r="E2203" s="1">
        <f t="shared" si="69"/>
        <v>10</v>
      </c>
      <c r="F2203" s="1" t="str">
        <f>TEXT(SalesDataTable[[#This Row],[Order Date]],"MMM")</f>
        <v>Oct</v>
      </c>
      <c r="G2203" s="6" t="s">
        <v>28</v>
      </c>
      <c r="H2203" s="6" t="s">
        <v>29</v>
      </c>
      <c r="I2203" s="6" t="s">
        <v>36</v>
      </c>
      <c r="J2203" s="6" t="s">
        <v>33</v>
      </c>
      <c r="K2203" s="6" t="s">
        <v>21</v>
      </c>
      <c r="L2203" s="6" t="s">
        <v>47</v>
      </c>
      <c r="M2203" s="11">
        <v>1</v>
      </c>
      <c r="N2203" s="8">
        <v>102.44</v>
      </c>
      <c r="O2203" s="9">
        <v>0.05</v>
      </c>
      <c r="P2203" s="8">
        <v>49.14</v>
      </c>
      <c r="Q2203" s="8">
        <v>97.317999999999998</v>
      </c>
      <c r="R2203" s="8">
        <v>49.14</v>
      </c>
      <c r="S2203" s="8">
        <v>48.177999999999997</v>
      </c>
      <c r="T2203" s="10">
        <v>0.49505744055570394</v>
      </c>
      <c r="U2203" s="7"/>
      <c r="V2203" s="10"/>
      <c r="W2203" s="11"/>
      <c r="X2203" s="10"/>
    </row>
    <row r="2204" spans="1:24" ht="15.6">
      <c r="A2204" s="4">
        <v>1065</v>
      </c>
      <c r="B2204" s="5">
        <v>46322</v>
      </c>
      <c r="C2204" s="1">
        <f t="shared" si="68"/>
        <v>2026</v>
      </c>
      <c r="D2204" s="1" t="str">
        <f>"Q" &amp;ROUNDUP(MONTH(SalesDataTable[[#This Row],[Order Date]])/3,0)</f>
        <v>Q4</v>
      </c>
      <c r="E2204" s="1">
        <f t="shared" si="69"/>
        <v>10</v>
      </c>
      <c r="F2204" s="1" t="str">
        <f>TEXT(SalesDataTable[[#This Row],[Order Date]],"MMM")</f>
        <v>Oct</v>
      </c>
      <c r="G2204" s="6" t="s">
        <v>28</v>
      </c>
      <c r="H2204" s="6" t="s">
        <v>42</v>
      </c>
      <c r="I2204" s="6" t="s">
        <v>19</v>
      </c>
      <c r="J2204" s="6" t="s">
        <v>30</v>
      </c>
      <c r="K2204" s="6" t="s">
        <v>51</v>
      </c>
      <c r="L2204" s="6" t="s">
        <v>55</v>
      </c>
      <c r="M2204" s="11">
        <v>6</v>
      </c>
      <c r="N2204" s="8">
        <v>121.58</v>
      </c>
      <c r="O2204" s="9">
        <v>0.15</v>
      </c>
      <c r="P2204" s="8">
        <v>68.86</v>
      </c>
      <c r="Q2204" s="8">
        <v>620.05799999999999</v>
      </c>
      <c r="R2204" s="8">
        <v>413.15999999999997</v>
      </c>
      <c r="S2204" s="8">
        <v>206.89800000000002</v>
      </c>
      <c r="T2204" s="10">
        <v>0.33367523683268346</v>
      </c>
      <c r="U2204" s="7"/>
      <c r="V2204" s="10"/>
      <c r="W2204" s="11"/>
      <c r="X2204" s="10"/>
    </row>
    <row r="2205" spans="1:24" ht="15.6">
      <c r="A2205" s="4">
        <v>1707</v>
      </c>
      <c r="B2205" s="5">
        <v>46322</v>
      </c>
      <c r="C2205" s="1">
        <f t="shared" si="68"/>
        <v>2026</v>
      </c>
      <c r="D2205" s="1" t="str">
        <f>"Q" &amp;ROUNDUP(MONTH(SalesDataTable[[#This Row],[Order Date]])/3,0)</f>
        <v>Q4</v>
      </c>
      <c r="E2205" s="1">
        <f t="shared" si="69"/>
        <v>10</v>
      </c>
      <c r="F2205" s="1" t="str">
        <f>TEXT(SalesDataTable[[#This Row],[Order Date]],"MMM")</f>
        <v>Oct</v>
      </c>
      <c r="G2205" s="6" t="s">
        <v>28</v>
      </c>
      <c r="H2205" s="6" t="s">
        <v>69</v>
      </c>
      <c r="I2205" s="6" t="s">
        <v>19</v>
      </c>
      <c r="J2205" s="6" t="s">
        <v>30</v>
      </c>
      <c r="K2205" s="6" t="s">
        <v>31</v>
      </c>
      <c r="L2205" s="6" t="s">
        <v>32</v>
      </c>
      <c r="M2205" s="11">
        <v>2</v>
      </c>
      <c r="N2205" s="8">
        <v>35.36</v>
      </c>
      <c r="O2205" s="9">
        <v>0</v>
      </c>
      <c r="P2205" s="8">
        <v>13.33</v>
      </c>
      <c r="Q2205" s="8">
        <v>70.72</v>
      </c>
      <c r="R2205" s="8">
        <v>26.66</v>
      </c>
      <c r="S2205" s="8">
        <v>44.06</v>
      </c>
      <c r="T2205" s="10">
        <v>0.62302036199095023</v>
      </c>
      <c r="U2205" s="7"/>
      <c r="V2205" s="10"/>
      <c r="W2205" s="11"/>
      <c r="X2205" s="10"/>
    </row>
    <row r="2206" spans="1:24" ht="15.6">
      <c r="A2206" s="4">
        <v>1989</v>
      </c>
      <c r="B2206" s="5">
        <v>46322</v>
      </c>
      <c r="C2206" s="1">
        <f t="shared" si="68"/>
        <v>2026</v>
      </c>
      <c r="D2206" s="1" t="str">
        <f>"Q" &amp;ROUNDUP(MONTH(SalesDataTable[[#This Row],[Order Date]])/3,0)</f>
        <v>Q4</v>
      </c>
      <c r="E2206" s="1">
        <f t="shared" si="69"/>
        <v>10</v>
      </c>
      <c r="F2206" s="1" t="str">
        <f>TEXT(SalesDataTable[[#This Row],[Order Date]],"MMM")</f>
        <v>Oct</v>
      </c>
      <c r="G2206" s="6" t="s">
        <v>37</v>
      </c>
      <c r="H2206" s="6" t="s">
        <v>38</v>
      </c>
      <c r="I2206" s="6" t="s">
        <v>19</v>
      </c>
      <c r="J2206" s="6" t="s">
        <v>30</v>
      </c>
      <c r="K2206" s="6" t="s">
        <v>40</v>
      </c>
      <c r="L2206" s="6" t="s">
        <v>41</v>
      </c>
      <c r="M2206" s="11">
        <v>2</v>
      </c>
      <c r="N2206" s="8">
        <v>335.73</v>
      </c>
      <c r="O2206" s="9">
        <v>0</v>
      </c>
      <c r="P2206" s="8">
        <v>199.44</v>
      </c>
      <c r="Q2206" s="8">
        <v>671.46</v>
      </c>
      <c r="R2206" s="8">
        <v>398.88</v>
      </c>
      <c r="S2206" s="8">
        <v>272.58000000000004</v>
      </c>
      <c r="T2206" s="10">
        <v>0.4059512107943884</v>
      </c>
      <c r="U2206" s="7"/>
      <c r="V2206" s="10"/>
      <c r="W2206" s="11"/>
      <c r="X2206" s="10"/>
    </row>
    <row r="2207" spans="1:24" ht="15.6">
      <c r="A2207" s="4">
        <v>2852</v>
      </c>
      <c r="B2207" s="5">
        <v>46322</v>
      </c>
      <c r="C2207" s="1">
        <f t="shared" si="68"/>
        <v>2026</v>
      </c>
      <c r="D2207" s="1" t="str">
        <f>"Q" &amp;ROUNDUP(MONTH(SalesDataTable[[#This Row],[Order Date]])/3,0)</f>
        <v>Q4</v>
      </c>
      <c r="E2207" s="1">
        <f t="shared" si="69"/>
        <v>10</v>
      </c>
      <c r="F2207" s="1" t="str">
        <f>TEXT(SalesDataTable[[#This Row],[Order Date]],"MMM")</f>
        <v>Oct</v>
      </c>
      <c r="G2207" s="6" t="s">
        <v>23</v>
      </c>
      <c r="H2207" s="6" t="s">
        <v>60</v>
      </c>
      <c r="I2207" s="6" t="s">
        <v>25</v>
      </c>
      <c r="J2207" s="6" t="s">
        <v>33</v>
      </c>
      <c r="K2207" s="6" t="s">
        <v>26</v>
      </c>
      <c r="L2207" s="6" t="s">
        <v>34</v>
      </c>
      <c r="M2207" s="11">
        <v>3</v>
      </c>
      <c r="N2207" s="8">
        <v>141.96</v>
      </c>
      <c r="O2207" s="9">
        <v>0.1</v>
      </c>
      <c r="P2207" s="8">
        <v>77.42</v>
      </c>
      <c r="Q2207" s="8">
        <v>383.29200000000003</v>
      </c>
      <c r="R2207" s="8">
        <v>232.26</v>
      </c>
      <c r="S2207" s="8">
        <v>151.03200000000004</v>
      </c>
      <c r="T2207" s="10">
        <v>0.39403900942362485</v>
      </c>
      <c r="U2207" s="7"/>
      <c r="V2207" s="10"/>
      <c r="W2207" s="11"/>
      <c r="X2207" s="10"/>
    </row>
    <row r="2208" spans="1:24" ht="15.6">
      <c r="A2208" s="4">
        <v>4762</v>
      </c>
      <c r="B2208" s="5">
        <v>46322</v>
      </c>
      <c r="C2208" s="1">
        <f t="shared" si="68"/>
        <v>2026</v>
      </c>
      <c r="D2208" s="1" t="str">
        <f>"Q" &amp;ROUNDUP(MONTH(SalesDataTable[[#This Row],[Order Date]])/3,0)</f>
        <v>Q4</v>
      </c>
      <c r="E2208" s="1">
        <f t="shared" si="69"/>
        <v>10</v>
      </c>
      <c r="F2208" s="1" t="str">
        <f>TEXT(SalesDataTable[[#This Row],[Order Date]],"MMM")</f>
        <v>Oct</v>
      </c>
      <c r="G2208" s="6" t="s">
        <v>23</v>
      </c>
      <c r="H2208" s="6" t="s">
        <v>60</v>
      </c>
      <c r="I2208" s="6" t="s">
        <v>45</v>
      </c>
      <c r="J2208" s="6" t="s">
        <v>30</v>
      </c>
      <c r="K2208" s="6" t="s">
        <v>51</v>
      </c>
      <c r="L2208" s="6" t="s">
        <v>62</v>
      </c>
      <c r="M2208" s="11">
        <v>2</v>
      </c>
      <c r="N2208" s="8">
        <v>51.76</v>
      </c>
      <c r="O2208" s="9">
        <v>0</v>
      </c>
      <c r="P2208" s="8">
        <v>21.64</v>
      </c>
      <c r="Q2208" s="8">
        <v>103.52</v>
      </c>
      <c r="R2208" s="8">
        <v>43.28</v>
      </c>
      <c r="S2208" s="8">
        <v>60.239999999999995</v>
      </c>
      <c r="T2208" s="10">
        <v>0.58191653786707875</v>
      </c>
      <c r="U2208" s="7"/>
      <c r="V2208" s="10"/>
      <c r="W2208" s="11"/>
      <c r="X2208" s="10"/>
    </row>
    <row r="2209" spans="1:24" ht="15.6">
      <c r="A2209" s="4">
        <v>4997</v>
      </c>
      <c r="B2209" s="5">
        <v>46322</v>
      </c>
      <c r="C2209" s="1">
        <f t="shared" si="68"/>
        <v>2026</v>
      </c>
      <c r="D2209" s="1" t="str">
        <f>"Q" &amp;ROUNDUP(MONTH(SalesDataTable[[#This Row],[Order Date]])/3,0)</f>
        <v>Q4</v>
      </c>
      <c r="E2209" s="1">
        <f t="shared" si="69"/>
        <v>10</v>
      </c>
      <c r="F2209" s="1" t="str">
        <f>TEXT(SalesDataTable[[#This Row],[Order Date]],"MMM")</f>
        <v>Oct</v>
      </c>
      <c r="G2209" s="6" t="s">
        <v>37</v>
      </c>
      <c r="H2209" s="6" t="s">
        <v>48</v>
      </c>
      <c r="I2209" s="6" t="s">
        <v>19</v>
      </c>
      <c r="J2209" s="6" t="s">
        <v>20</v>
      </c>
      <c r="K2209" s="6" t="s">
        <v>40</v>
      </c>
      <c r="L2209" s="6" t="s">
        <v>46</v>
      </c>
      <c r="M2209" s="11">
        <v>3</v>
      </c>
      <c r="N2209" s="8">
        <v>194.09</v>
      </c>
      <c r="O2209" s="9">
        <v>0.1</v>
      </c>
      <c r="P2209" s="8">
        <v>105.84</v>
      </c>
      <c r="Q2209" s="8">
        <v>524.04300000000001</v>
      </c>
      <c r="R2209" s="8">
        <v>317.52</v>
      </c>
      <c r="S2209" s="8">
        <v>206.52300000000002</v>
      </c>
      <c r="T2209" s="10">
        <v>0.39409552269565667</v>
      </c>
      <c r="U2209" s="7"/>
      <c r="V2209" s="10"/>
      <c r="W2209" s="11"/>
      <c r="X2209" s="10"/>
    </row>
    <row r="2210" spans="1:24" ht="15.6">
      <c r="A2210" s="4">
        <v>1238</v>
      </c>
      <c r="B2210" s="5">
        <v>46323</v>
      </c>
      <c r="C2210" s="1">
        <f t="shared" si="68"/>
        <v>2026</v>
      </c>
      <c r="D2210" s="1" t="str">
        <f>"Q" &amp;ROUNDUP(MONTH(SalesDataTable[[#This Row],[Order Date]])/3,0)</f>
        <v>Q4</v>
      </c>
      <c r="E2210" s="1">
        <f t="shared" si="69"/>
        <v>10</v>
      </c>
      <c r="F2210" s="1" t="str">
        <f>TEXT(SalesDataTable[[#This Row],[Order Date]],"MMM")</f>
        <v>Oct</v>
      </c>
      <c r="G2210" s="6" t="s">
        <v>23</v>
      </c>
      <c r="H2210" s="6" t="s">
        <v>60</v>
      </c>
      <c r="I2210" s="6" t="s">
        <v>19</v>
      </c>
      <c r="J2210" s="6" t="s">
        <v>20</v>
      </c>
      <c r="K2210" s="6" t="s">
        <v>40</v>
      </c>
      <c r="L2210" s="6" t="s">
        <v>68</v>
      </c>
      <c r="M2210" s="11">
        <v>1</v>
      </c>
      <c r="N2210" s="8">
        <v>125.39</v>
      </c>
      <c r="O2210" s="9">
        <v>0.05</v>
      </c>
      <c r="P2210" s="8">
        <v>61.19</v>
      </c>
      <c r="Q2210" s="8">
        <v>119.12049999999999</v>
      </c>
      <c r="R2210" s="8">
        <v>61.19</v>
      </c>
      <c r="S2210" s="8">
        <v>57.930499999999995</v>
      </c>
      <c r="T2210" s="10">
        <v>0.48631847582909743</v>
      </c>
      <c r="U2210" s="7"/>
      <c r="V2210" s="10"/>
      <c r="W2210" s="11"/>
      <c r="X2210" s="10"/>
    </row>
    <row r="2211" spans="1:24" ht="15.6">
      <c r="A2211" s="4">
        <v>2622</v>
      </c>
      <c r="B2211" s="5">
        <v>46323</v>
      </c>
      <c r="C2211" s="1">
        <f t="shared" si="68"/>
        <v>2026</v>
      </c>
      <c r="D2211" s="1" t="str">
        <f>"Q" &amp;ROUNDUP(MONTH(SalesDataTable[[#This Row],[Order Date]])/3,0)</f>
        <v>Q4</v>
      </c>
      <c r="E2211" s="1">
        <f t="shared" si="69"/>
        <v>10</v>
      </c>
      <c r="F2211" s="1" t="str">
        <f>TEXT(SalesDataTable[[#This Row],[Order Date]],"MMM")</f>
        <v>Oct</v>
      </c>
      <c r="G2211" s="6" t="s">
        <v>17</v>
      </c>
      <c r="H2211" s="6" t="s">
        <v>67</v>
      </c>
      <c r="I2211" s="6" t="s">
        <v>45</v>
      </c>
      <c r="J2211" s="6" t="s">
        <v>30</v>
      </c>
      <c r="K2211" s="6" t="s">
        <v>40</v>
      </c>
      <c r="L2211" s="6" t="s">
        <v>57</v>
      </c>
      <c r="M2211" s="11">
        <v>3</v>
      </c>
      <c r="N2211" s="8">
        <v>83.73</v>
      </c>
      <c r="O2211" s="9">
        <v>0.15</v>
      </c>
      <c r="P2211" s="8">
        <v>39.43</v>
      </c>
      <c r="Q2211" s="8">
        <v>213.51149999999998</v>
      </c>
      <c r="R2211" s="8">
        <v>118.28999999999999</v>
      </c>
      <c r="S2211" s="8">
        <v>95.221499999999992</v>
      </c>
      <c r="T2211" s="10">
        <v>0.44597831966896395</v>
      </c>
      <c r="U2211" s="7"/>
      <c r="V2211" s="10"/>
      <c r="W2211" s="11"/>
      <c r="X2211" s="10"/>
    </row>
    <row r="2212" spans="1:24" ht="15.6">
      <c r="A2212" s="4">
        <v>3106</v>
      </c>
      <c r="B2212" s="5">
        <v>46323</v>
      </c>
      <c r="C2212" s="1">
        <f t="shared" si="68"/>
        <v>2026</v>
      </c>
      <c r="D2212" s="1" t="str">
        <f>"Q" &amp;ROUNDUP(MONTH(SalesDataTable[[#This Row],[Order Date]])/3,0)</f>
        <v>Q4</v>
      </c>
      <c r="E2212" s="1">
        <f t="shared" si="69"/>
        <v>10</v>
      </c>
      <c r="F2212" s="1" t="str">
        <f>TEXT(SalesDataTable[[#This Row],[Order Date]],"MMM")</f>
        <v>Oct</v>
      </c>
      <c r="G2212" s="6" t="s">
        <v>37</v>
      </c>
      <c r="H2212" s="6" t="s">
        <v>50</v>
      </c>
      <c r="I2212" s="6" t="s">
        <v>45</v>
      </c>
      <c r="J2212" s="6" t="s">
        <v>33</v>
      </c>
      <c r="K2212" s="6" t="s">
        <v>51</v>
      </c>
      <c r="L2212" s="6" t="s">
        <v>59</v>
      </c>
      <c r="M2212" s="11">
        <v>3</v>
      </c>
      <c r="N2212" s="8">
        <v>36.99</v>
      </c>
      <c r="O2212" s="9">
        <v>0.05</v>
      </c>
      <c r="P2212" s="8">
        <v>14.14</v>
      </c>
      <c r="Q2212" s="8">
        <v>105.42149999999999</v>
      </c>
      <c r="R2212" s="8">
        <v>42.42</v>
      </c>
      <c r="S2212" s="8">
        <v>63.001499999999993</v>
      </c>
      <c r="T2212" s="10">
        <v>0.59761528720422297</v>
      </c>
      <c r="U2212" s="7"/>
      <c r="V2212" s="10"/>
      <c r="W2212" s="11"/>
      <c r="X2212" s="10"/>
    </row>
    <row r="2213" spans="1:24" ht="15.6">
      <c r="A2213" s="4">
        <v>3274</v>
      </c>
      <c r="B2213" s="5">
        <v>46323</v>
      </c>
      <c r="C2213" s="1">
        <f t="shared" si="68"/>
        <v>2026</v>
      </c>
      <c r="D2213" s="1" t="str">
        <f>"Q" &amp;ROUNDUP(MONTH(SalesDataTable[[#This Row],[Order Date]])/3,0)</f>
        <v>Q4</v>
      </c>
      <c r="E2213" s="1">
        <f t="shared" si="69"/>
        <v>10</v>
      </c>
      <c r="F2213" s="1" t="str">
        <f>TEXT(SalesDataTable[[#This Row],[Order Date]],"MMM")</f>
        <v>Oct</v>
      </c>
      <c r="G2213" s="6" t="s">
        <v>37</v>
      </c>
      <c r="H2213" s="6" t="s">
        <v>48</v>
      </c>
      <c r="I2213" s="6" t="s">
        <v>45</v>
      </c>
      <c r="J2213" s="6" t="s">
        <v>30</v>
      </c>
      <c r="K2213" s="6" t="s">
        <v>51</v>
      </c>
      <c r="L2213" s="6" t="s">
        <v>52</v>
      </c>
      <c r="M2213" s="11">
        <v>1</v>
      </c>
      <c r="N2213" s="8">
        <v>39.42</v>
      </c>
      <c r="O2213" s="9">
        <v>0</v>
      </c>
      <c r="P2213" s="8">
        <v>14.58</v>
      </c>
      <c r="Q2213" s="8">
        <v>39.42</v>
      </c>
      <c r="R2213" s="8">
        <v>14.58</v>
      </c>
      <c r="S2213" s="8">
        <v>24.840000000000003</v>
      </c>
      <c r="T2213" s="10">
        <v>0.63013698630136994</v>
      </c>
      <c r="U2213" s="7"/>
      <c r="V2213" s="10"/>
      <c r="W2213" s="11"/>
      <c r="X2213" s="10"/>
    </row>
    <row r="2214" spans="1:24" ht="15.6">
      <c r="A2214" s="4">
        <v>3542</v>
      </c>
      <c r="B2214" s="5">
        <v>46323</v>
      </c>
      <c r="C2214" s="1">
        <f t="shared" si="68"/>
        <v>2026</v>
      </c>
      <c r="D2214" s="1" t="str">
        <f>"Q" &amp;ROUNDUP(MONTH(SalesDataTable[[#This Row],[Order Date]])/3,0)</f>
        <v>Q4</v>
      </c>
      <c r="E2214" s="1">
        <f t="shared" si="69"/>
        <v>10</v>
      </c>
      <c r="F2214" s="1" t="str">
        <f>TEXT(SalesDataTable[[#This Row],[Order Date]],"MMM")</f>
        <v>Oct</v>
      </c>
      <c r="G2214" s="6" t="s">
        <v>37</v>
      </c>
      <c r="H2214" s="6" t="s">
        <v>38</v>
      </c>
      <c r="I2214" s="6" t="s">
        <v>19</v>
      </c>
      <c r="J2214" s="6" t="s">
        <v>30</v>
      </c>
      <c r="K2214" s="6" t="s">
        <v>21</v>
      </c>
      <c r="L2214" s="6" t="s">
        <v>39</v>
      </c>
      <c r="M2214" s="11">
        <v>2</v>
      </c>
      <c r="N2214" s="8">
        <v>50.66</v>
      </c>
      <c r="O2214" s="9">
        <v>0</v>
      </c>
      <c r="P2214" s="8">
        <v>22.02</v>
      </c>
      <c r="Q2214" s="8">
        <v>101.32</v>
      </c>
      <c r="R2214" s="8">
        <v>44.04</v>
      </c>
      <c r="S2214" s="8">
        <v>57.279999999999994</v>
      </c>
      <c r="T2214" s="10">
        <v>0.56533754441373862</v>
      </c>
      <c r="U2214" s="7"/>
      <c r="V2214" s="10"/>
      <c r="W2214" s="11"/>
      <c r="X2214" s="10"/>
    </row>
    <row r="2215" spans="1:24" ht="15.6">
      <c r="A2215" s="4">
        <v>3704</v>
      </c>
      <c r="B2215" s="5">
        <v>46323</v>
      </c>
      <c r="C2215" s="1">
        <f t="shared" si="68"/>
        <v>2026</v>
      </c>
      <c r="D2215" s="1" t="str">
        <f>"Q" &amp;ROUNDUP(MONTH(SalesDataTable[[#This Row],[Order Date]])/3,0)</f>
        <v>Q4</v>
      </c>
      <c r="E2215" s="1">
        <f t="shared" si="69"/>
        <v>10</v>
      </c>
      <c r="F2215" s="1" t="str">
        <f>TEXT(SalesDataTable[[#This Row],[Order Date]],"MMM")</f>
        <v>Oct</v>
      </c>
      <c r="G2215" s="6" t="s">
        <v>23</v>
      </c>
      <c r="H2215" s="6" t="s">
        <v>60</v>
      </c>
      <c r="I2215" s="6" t="s">
        <v>19</v>
      </c>
      <c r="J2215" s="6" t="s">
        <v>20</v>
      </c>
      <c r="K2215" s="6" t="s">
        <v>26</v>
      </c>
      <c r="L2215" s="6" t="s">
        <v>63</v>
      </c>
      <c r="M2215" s="11">
        <v>4</v>
      </c>
      <c r="N2215" s="8">
        <v>71.959999999999994</v>
      </c>
      <c r="O2215" s="9">
        <v>0.1</v>
      </c>
      <c r="P2215" s="8">
        <v>31.51</v>
      </c>
      <c r="Q2215" s="8">
        <v>259.05599999999998</v>
      </c>
      <c r="R2215" s="8">
        <v>126.04</v>
      </c>
      <c r="S2215" s="8">
        <v>133.01599999999996</v>
      </c>
      <c r="T2215" s="10">
        <v>0.51346427027360864</v>
      </c>
      <c r="U2215" s="7"/>
      <c r="V2215" s="10"/>
      <c r="W2215" s="11"/>
      <c r="X2215" s="10"/>
    </row>
    <row r="2216" spans="1:24" ht="15.6">
      <c r="A2216" s="4">
        <v>4699</v>
      </c>
      <c r="B2216" s="5">
        <v>46323</v>
      </c>
      <c r="C2216" s="1">
        <f t="shared" si="68"/>
        <v>2026</v>
      </c>
      <c r="D2216" s="1" t="str">
        <f>"Q" &amp;ROUNDUP(MONTH(SalesDataTable[[#This Row],[Order Date]])/3,0)</f>
        <v>Q4</v>
      </c>
      <c r="E2216" s="1">
        <f t="shared" si="69"/>
        <v>10</v>
      </c>
      <c r="F2216" s="1" t="str">
        <f>TEXT(SalesDataTable[[#This Row],[Order Date]],"MMM")</f>
        <v>Oct</v>
      </c>
      <c r="G2216" s="6" t="s">
        <v>28</v>
      </c>
      <c r="H2216" s="6" t="s">
        <v>42</v>
      </c>
      <c r="I2216" s="6" t="s">
        <v>36</v>
      </c>
      <c r="J2216" s="6" t="s">
        <v>20</v>
      </c>
      <c r="K2216" s="6" t="s">
        <v>21</v>
      </c>
      <c r="L2216" s="6" t="s">
        <v>39</v>
      </c>
      <c r="M2216" s="11">
        <v>1</v>
      </c>
      <c r="N2216" s="8">
        <v>49.72</v>
      </c>
      <c r="O2216" s="9">
        <v>0.05</v>
      </c>
      <c r="P2216" s="8">
        <v>22.5</v>
      </c>
      <c r="Q2216" s="8">
        <v>47.233999999999995</v>
      </c>
      <c r="R2216" s="8">
        <v>22.5</v>
      </c>
      <c r="S2216" s="8">
        <v>24.733999999999995</v>
      </c>
      <c r="T2216" s="10">
        <v>0.52364821950290041</v>
      </c>
      <c r="U2216" s="7"/>
      <c r="V2216" s="10"/>
      <c r="W2216" s="11"/>
      <c r="X2216" s="10"/>
    </row>
    <row r="2217" spans="1:24" ht="15.6">
      <c r="A2217" s="4">
        <v>1226</v>
      </c>
      <c r="B2217" s="5">
        <v>46324</v>
      </c>
      <c r="C2217" s="1">
        <f t="shared" si="68"/>
        <v>2026</v>
      </c>
      <c r="D2217" s="1" t="str">
        <f>"Q" &amp;ROUNDUP(MONTH(SalesDataTable[[#This Row],[Order Date]])/3,0)</f>
        <v>Q4</v>
      </c>
      <c r="E2217" s="1">
        <f t="shared" si="69"/>
        <v>10</v>
      </c>
      <c r="F2217" s="1" t="str">
        <f>TEXT(SalesDataTable[[#This Row],[Order Date]],"MMM")</f>
        <v>Oct</v>
      </c>
      <c r="G2217" s="6" t="s">
        <v>17</v>
      </c>
      <c r="H2217" s="6" t="s">
        <v>18</v>
      </c>
      <c r="I2217" s="6" t="s">
        <v>45</v>
      </c>
      <c r="J2217" s="6" t="s">
        <v>20</v>
      </c>
      <c r="K2217" s="6" t="s">
        <v>31</v>
      </c>
      <c r="L2217" s="6" t="s">
        <v>32</v>
      </c>
      <c r="M2217" s="11">
        <v>1</v>
      </c>
      <c r="N2217" s="8">
        <v>36.58</v>
      </c>
      <c r="O2217" s="9">
        <v>0</v>
      </c>
      <c r="P2217" s="8">
        <v>13.5</v>
      </c>
      <c r="Q2217" s="8">
        <v>36.58</v>
      </c>
      <c r="R2217" s="8">
        <v>13.5</v>
      </c>
      <c r="S2217" s="8">
        <v>23.08</v>
      </c>
      <c r="T2217" s="10">
        <v>0.63094587206123565</v>
      </c>
      <c r="U2217" s="7"/>
      <c r="V2217" s="10"/>
      <c r="W2217" s="11"/>
      <c r="X2217" s="10"/>
    </row>
    <row r="2218" spans="1:24" ht="15.6">
      <c r="A2218" s="4">
        <v>1245</v>
      </c>
      <c r="B2218" s="5">
        <v>46324</v>
      </c>
      <c r="C2218" s="1">
        <f t="shared" si="68"/>
        <v>2026</v>
      </c>
      <c r="D2218" s="1" t="str">
        <f>"Q" &amp;ROUNDUP(MONTH(SalesDataTable[[#This Row],[Order Date]])/3,0)</f>
        <v>Q4</v>
      </c>
      <c r="E2218" s="1">
        <f t="shared" si="69"/>
        <v>10</v>
      </c>
      <c r="F2218" s="1" t="str">
        <f>TEXT(SalesDataTable[[#This Row],[Order Date]],"MMM")</f>
        <v>Oct</v>
      </c>
      <c r="G2218" s="6" t="s">
        <v>23</v>
      </c>
      <c r="H2218" s="6" t="s">
        <v>44</v>
      </c>
      <c r="I2218" s="6" t="s">
        <v>45</v>
      </c>
      <c r="J2218" s="6" t="s">
        <v>20</v>
      </c>
      <c r="K2218" s="6" t="s">
        <v>51</v>
      </c>
      <c r="L2218" s="6" t="s">
        <v>52</v>
      </c>
      <c r="M2218" s="11">
        <v>2</v>
      </c>
      <c r="N2218" s="8">
        <v>41.06</v>
      </c>
      <c r="O2218" s="9">
        <v>0.05</v>
      </c>
      <c r="P2218" s="8">
        <v>15.07</v>
      </c>
      <c r="Q2218" s="8">
        <v>78.013999999999996</v>
      </c>
      <c r="R2218" s="8">
        <v>30.14</v>
      </c>
      <c r="S2218" s="8">
        <v>47.873999999999995</v>
      </c>
      <c r="T2218" s="10">
        <v>0.6136590868305688</v>
      </c>
      <c r="U2218" s="7"/>
      <c r="V2218" s="10"/>
      <c r="W2218" s="11"/>
      <c r="X2218" s="10"/>
    </row>
    <row r="2219" spans="1:24" ht="15.6">
      <c r="A2219" s="4">
        <v>1477</v>
      </c>
      <c r="B2219" s="5">
        <v>46324</v>
      </c>
      <c r="C2219" s="1">
        <f t="shared" si="68"/>
        <v>2026</v>
      </c>
      <c r="D2219" s="1" t="str">
        <f>"Q" &amp;ROUNDUP(MONTH(SalesDataTable[[#This Row],[Order Date]])/3,0)</f>
        <v>Q4</v>
      </c>
      <c r="E2219" s="1">
        <f t="shared" si="69"/>
        <v>10</v>
      </c>
      <c r="F2219" s="1" t="str">
        <f>TEXT(SalesDataTable[[#This Row],[Order Date]],"MMM")</f>
        <v>Oct</v>
      </c>
      <c r="G2219" s="6" t="s">
        <v>23</v>
      </c>
      <c r="H2219" s="6" t="s">
        <v>66</v>
      </c>
      <c r="I2219" s="6" t="s">
        <v>45</v>
      </c>
      <c r="J2219" s="6" t="s">
        <v>20</v>
      </c>
      <c r="K2219" s="6" t="s">
        <v>40</v>
      </c>
      <c r="L2219" s="6" t="s">
        <v>68</v>
      </c>
      <c r="M2219" s="11">
        <v>1</v>
      </c>
      <c r="N2219" s="8">
        <v>121.78</v>
      </c>
      <c r="O2219" s="9">
        <v>0.15</v>
      </c>
      <c r="P2219" s="8">
        <v>61.55</v>
      </c>
      <c r="Q2219" s="8">
        <v>103.51300000000001</v>
      </c>
      <c r="R2219" s="8">
        <v>61.55</v>
      </c>
      <c r="S2219" s="8">
        <v>41.963000000000008</v>
      </c>
      <c r="T2219" s="10">
        <v>0.40538869513974096</v>
      </c>
      <c r="U2219" s="7"/>
      <c r="V2219" s="10"/>
      <c r="W2219" s="11"/>
      <c r="X2219" s="10"/>
    </row>
    <row r="2220" spans="1:24" ht="15.6">
      <c r="A2220" s="4">
        <v>1575</v>
      </c>
      <c r="B2220" s="5">
        <v>46324</v>
      </c>
      <c r="C2220" s="1">
        <f t="shared" si="68"/>
        <v>2026</v>
      </c>
      <c r="D2220" s="1" t="str">
        <f>"Q" &amp;ROUNDUP(MONTH(SalesDataTable[[#This Row],[Order Date]])/3,0)</f>
        <v>Q4</v>
      </c>
      <c r="E2220" s="1">
        <f t="shared" si="69"/>
        <v>10</v>
      </c>
      <c r="F2220" s="1" t="str">
        <f>TEXT(SalesDataTable[[#This Row],[Order Date]],"MMM")</f>
        <v>Oct</v>
      </c>
      <c r="G2220" s="6" t="s">
        <v>37</v>
      </c>
      <c r="H2220" s="6" t="s">
        <v>48</v>
      </c>
      <c r="I2220" s="6" t="s">
        <v>25</v>
      </c>
      <c r="J2220" s="6" t="s">
        <v>20</v>
      </c>
      <c r="K2220" s="6" t="s">
        <v>31</v>
      </c>
      <c r="L2220" s="6" t="s">
        <v>61</v>
      </c>
      <c r="M2220" s="11">
        <v>5</v>
      </c>
      <c r="N2220" s="8">
        <v>130.68</v>
      </c>
      <c r="O2220" s="9">
        <v>0.2</v>
      </c>
      <c r="P2220" s="8">
        <v>67.209999999999994</v>
      </c>
      <c r="Q2220" s="8">
        <v>522.72000000000014</v>
      </c>
      <c r="R2220" s="8">
        <v>336.04999999999995</v>
      </c>
      <c r="S2220" s="8">
        <v>186.67000000000019</v>
      </c>
      <c r="T2220" s="10">
        <v>0.35711279461279488</v>
      </c>
      <c r="U2220" s="7"/>
      <c r="V2220" s="10"/>
      <c r="W2220" s="11"/>
      <c r="X2220" s="10"/>
    </row>
    <row r="2221" spans="1:24" ht="15.6">
      <c r="A2221" s="4">
        <v>2830</v>
      </c>
      <c r="B2221" s="5">
        <v>46324</v>
      </c>
      <c r="C2221" s="1">
        <f t="shared" si="68"/>
        <v>2026</v>
      </c>
      <c r="D2221" s="1" t="str">
        <f>"Q" &amp;ROUNDUP(MONTH(SalesDataTable[[#This Row],[Order Date]])/3,0)</f>
        <v>Q4</v>
      </c>
      <c r="E2221" s="1">
        <f t="shared" si="69"/>
        <v>10</v>
      </c>
      <c r="F2221" s="1" t="str">
        <f>TEXT(SalesDataTable[[#This Row],[Order Date]],"MMM")</f>
        <v>Oct</v>
      </c>
      <c r="G2221" s="6" t="s">
        <v>28</v>
      </c>
      <c r="H2221" s="6" t="s">
        <v>29</v>
      </c>
      <c r="I2221" s="6" t="s">
        <v>19</v>
      </c>
      <c r="J2221" s="6" t="s">
        <v>30</v>
      </c>
      <c r="K2221" s="6" t="s">
        <v>31</v>
      </c>
      <c r="L2221" s="6" t="s">
        <v>65</v>
      </c>
      <c r="M2221" s="11">
        <v>1</v>
      </c>
      <c r="N2221" s="8">
        <v>161.94999999999999</v>
      </c>
      <c r="O2221" s="9">
        <v>0</v>
      </c>
      <c r="P2221" s="8">
        <v>86.61</v>
      </c>
      <c r="Q2221" s="8">
        <v>161.94999999999999</v>
      </c>
      <c r="R2221" s="8">
        <v>86.61</v>
      </c>
      <c r="S2221" s="8">
        <v>75.339999999999989</v>
      </c>
      <c r="T2221" s="10">
        <v>0.46520531028095086</v>
      </c>
      <c r="U2221" s="7"/>
      <c r="V2221" s="10"/>
      <c r="W2221" s="11"/>
      <c r="X2221" s="10"/>
    </row>
    <row r="2222" spans="1:24" ht="15.6">
      <c r="A2222" s="4">
        <v>2884</v>
      </c>
      <c r="B2222" s="5">
        <v>46324</v>
      </c>
      <c r="C2222" s="1">
        <f t="shared" si="68"/>
        <v>2026</v>
      </c>
      <c r="D2222" s="1" t="str">
        <f>"Q" &amp;ROUNDUP(MONTH(SalesDataTable[[#This Row],[Order Date]])/3,0)</f>
        <v>Q4</v>
      </c>
      <c r="E2222" s="1">
        <f t="shared" si="69"/>
        <v>10</v>
      </c>
      <c r="F2222" s="1" t="str">
        <f>TEXT(SalesDataTable[[#This Row],[Order Date]],"MMM")</f>
        <v>Oct</v>
      </c>
      <c r="G2222" s="6" t="s">
        <v>17</v>
      </c>
      <c r="H2222" s="6" t="s">
        <v>67</v>
      </c>
      <c r="I2222" s="6" t="s">
        <v>36</v>
      </c>
      <c r="J2222" s="6" t="s">
        <v>20</v>
      </c>
      <c r="K2222" s="6" t="s">
        <v>21</v>
      </c>
      <c r="L2222" s="6" t="s">
        <v>22</v>
      </c>
      <c r="M2222" s="11">
        <v>2</v>
      </c>
      <c r="N2222" s="8">
        <v>83.6</v>
      </c>
      <c r="O2222" s="9">
        <v>0</v>
      </c>
      <c r="P2222" s="8">
        <v>43.01</v>
      </c>
      <c r="Q2222" s="8">
        <v>167.2</v>
      </c>
      <c r="R2222" s="8">
        <v>86.02</v>
      </c>
      <c r="S2222" s="8">
        <v>81.179999999999993</v>
      </c>
      <c r="T2222" s="10">
        <v>0.48552631578947369</v>
      </c>
      <c r="U2222" s="7"/>
      <c r="V2222" s="10"/>
      <c r="W2222" s="11"/>
      <c r="X2222" s="10"/>
    </row>
    <row r="2223" spans="1:24" ht="15.6">
      <c r="A2223" s="4">
        <v>3093</v>
      </c>
      <c r="B2223" s="5">
        <v>46324</v>
      </c>
      <c r="C2223" s="1">
        <f t="shared" si="68"/>
        <v>2026</v>
      </c>
      <c r="D2223" s="1" t="str">
        <f>"Q" &amp;ROUNDUP(MONTH(SalesDataTable[[#This Row],[Order Date]])/3,0)</f>
        <v>Q4</v>
      </c>
      <c r="E2223" s="1">
        <f t="shared" si="69"/>
        <v>10</v>
      </c>
      <c r="F2223" s="1" t="str">
        <f>TEXT(SalesDataTable[[#This Row],[Order Date]],"MMM")</f>
        <v>Oct</v>
      </c>
      <c r="G2223" s="6" t="s">
        <v>37</v>
      </c>
      <c r="H2223" s="6" t="s">
        <v>38</v>
      </c>
      <c r="I2223" s="6" t="s">
        <v>25</v>
      </c>
      <c r="J2223" s="6" t="s">
        <v>33</v>
      </c>
      <c r="K2223" s="6" t="s">
        <v>40</v>
      </c>
      <c r="L2223" s="6" t="s">
        <v>46</v>
      </c>
      <c r="M2223" s="11">
        <v>3</v>
      </c>
      <c r="N2223" s="8">
        <v>194.19</v>
      </c>
      <c r="O2223" s="9">
        <v>0.15</v>
      </c>
      <c r="P2223" s="8">
        <v>104.22</v>
      </c>
      <c r="Q2223" s="8">
        <v>495.18449999999996</v>
      </c>
      <c r="R2223" s="8">
        <v>312.65999999999997</v>
      </c>
      <c r="S2223" s="8">
        <v>182.52449999999999</v>
      </c>
      <c r="T2223" s="10">
        <v>0.36859897674503139</v>
      </c>
      <c r="U2223" s="7"/>
      <c r="V2223" s="10"/>
      <c r="W2223" s="11"/>
      <c r="X2223" s="10"/>
    </row>
    <row r="2224" spans="1:24" ht="15.6">
      <c r="A2224" s="4">
        <v>3613</v>
      </c>
      <c r="B2224" s="5">
        <v>46324</v>
      </c>
      <c r="C2224" s="1">
        <f t="shared" si="68"/>
        <v>2026</v>
      </c>
      <c r="D2224" s="1" t="str">
        <f>"Q" &amp;ROUNDUP(MONTH(SalesDataTable[[#This Row],[Order Date]])/3,0)</f>
        <v>Q4</v>
      </c>
      <c r="E2224" s="1">
        <f t="shared" si="69"/>
        <v>10</v>
      </c>
      <c r="F2224" s="1" t="str">
        <f>TEXT(SalesDataTable[[#This Row],[Order Date]],"MMM")</f>
        <v>Oct</v>
      </c>
      <c r="G2224" s="6" t="s">
        <v>23</v>
      </c>
      <c r="H2224" s="6" t="s">
        <v>60</v>
      </c>
      <c r="I2224" s="6" t="s">
        <v>19</v>
      </c>
      <c r="J2224" s="6" t="s">
        <v>20</v>
      </c>
      <c r="K2224" s="6" t="s">
        <v>31</v>
      </c>
      <c r="L2224" s="6" t="s">
        <v>65</v>
      </c>
      <c r="M2224" s="11">
        <v>3</v>
      </c>
      <c r="N2224" s="8">
        <v>167.41</v>
      </c>
      <c r="O2224" s="9">
        <v>0</v>
      </c>
      <c r="P2224" s="8">
        <v>85.33</v>
      </c>
      <c r="Q2224" s="8">
        <v>502.23</v>
      </c>
      <c r="R2224" s="8">
        <v>255.99</v>
      </c>
      <c r="S2224" s="8">
        <v>246.24</v>
      </c>
      <c r="T2224" s="10">
        <v>0.49029329191804549</v>
      </c>
      <c r="U2224" s="7"/>
      <c r="V2224" s="10"/>
      <c r="W2224" s="11"/>
      <c r="X2224" s="10"/>
    </row>
    <row r="2225" spans="1:24" ht="15.6">
      <c r="A2225" s="4">
        <v>4496</v>
      </c>
      <c r="B2225" s="5">
        <v>46324</v>
      </c>
      <c r="C2225" s="1">
        <f t="shared" si="68"/>
        <v>2026</v>
      </c>
      <c r="D2225" s="1" t="str">
        <f>"Q" &amp;ROUNDUP(MONTH(SalesDataTable[[#This Row],[Order Date]])/3,0)</f>
        <v>Q4</v>
      </c>
      <c r="E2225" s="1">
        <f t="shared" si="69"/>
        <v>10</v>
      </c>
      <c r="F2225" s="1" t="str">
        <f>TEXT(SalesDataTable[[#This Row],[Order Date]],"MMM")</f>
        <v>Oct</v>
      </c>
      <c r="G2225" s="6" t="s">
        <v>37</v>
      </c>
      <c r="H2225" s="6" t="s">
        <v>50</v>
      </c>
      <c r="I2225" s="6" t="s">
        <v>19</v>
      </c>
      <c r="J2225" s="6" t="s">
        <v>20</v>
      </c>
      <c r="K2225" s="6" t="s">
        <v>51</v>
      </c>
      <c r="L2225" s="6" t="s">
        <v>52</v>
      </c>
      <c r="M2225" s="11">
        <v>2</v>
      </c>
      <c r="N2225" s="8">
        <v>40.83</v>
      </c>
      <c r="O2225" s="9">
        <v>0.1</v>
      </c>
      <c r="P2225" s="8">
        <v>14.91</v>
      </c>
      <c r="Q2225" s="8">
        <v>73.494</v>
      </c>
      <c r="R2225" s="8">
        <v>29.82</v>
      </c>
      <c r="S2225" s="8">
        <v>43.673999999999999</v>
      </c>
      <c r="T2225" s="10">
        <v>0.59425259204833047</v>
      </c>
      <c r="U2225" s="7"/>
      <c r="V2225" s="10"/>
      <c r="W2225" s="11"/>
      <c r="X2225" s="10"/>
    </row>
    <row r="2226" spans="1:24" ht="15.6">
      <c r="A2226" s="4">
        <v>5194</v>
      </c>
      <c r="B2226" s="5">
        <v>46324</v>
      </c>
      <c r="C2226" s="1">
        <f t="shared" si="68"/>
        <v>2026</v>
      </c>
      <c r="D2226" s="1" t="str">
        <f>"Q" &amp;ROUNDUP(MONTH(SalesDataTable[[#This Row],[Order Date]])/3,0)</f>
        <v>Q4</v>
      </c>
      <c r="E2226" s="1">
        <f t="shared" si="69"/>
        <v>10</v>
      </c>
      <c r="F2226" s="1" t="str">
        <f>TEXT(SalesDataTable[[#This Row],[Order Date]],"MMM")</f>
        <v>Oct</v>
      </c>
      <c r="G2226" s="6" t="s">
        <v>17</v>
      </c>
      <c r="H2226" s="6" t="s">
        <v>53</v>
      </c>
      <c r="I2226" s="6" t="s">
        <v>25</v>
      </c>
      <c r="J2226" s="6" t="s">
        <v>33</v>
      </c>
      <c r="K2226" s="6" t="s">
        <v>40</v>
      </c>
      <c r="L2226" s="6" t="s">
        <v>57</v>
      </c>
      <c r="M2226" s="11">
        <v>12</v>
      </c>
      <c r="N2226" s="8">
        <v>80.84</v>
      </c>
      <c r="O2226" s="9">
        <v>0.1</v>
      </c>
      <c r="P2226" s="8">
        <v>38.39</v>
      </c>
      <c r="Q2226" s="8">
        <v>873.072</v>
      </c>
      <c r="R2226" s="8">
        <v>460.68</v>
      </c>
      <c r="S2226" s="8">
        <v>412.392</v>
      </c>
      <c r="T2226" s="10">
        <v>0.4723459233602727</v>
      </c>
      <c r="U2226" s="7"/>
      <c r="V2226" s="10"/>
      <c r="W2226" s="11"/>
      <c r="X2226" s="10"/>
    </row>
    <row r="2227" spans="1:24" ht="15.6">
      <c r="A2227" s="4">
        <v>339</v>
      </c>
      <c r="B2227" s="5">
        <v>46325</v>
      </c>
      <c r="C2227" s="1">
        <f t="shared" si="68"/>
        <v>2026</v>
      </c>
      <c r="D2227" s="1" t="str">
        <f>"Q" &amp;ROUNDUP(MONTH(SalesDataTable[[#This Row],[Order Date]])/3,0)</f>
        <v>Q4</v>
      </c>
      <c r="E2227" s="1">
        <f t="shared" si="69"/>
        <v>10</v>
      </c>
      <c r="F2227" s="1" t="str">
        <f>TEXT(SalesDataTable[[#This Row],[Order Date]],"MMM")</f>
        <v>Oct</v>
      </c>
      <c r="G2227" s="6" t="s">
        <v>37</v>
      </c>
      <c r="H2227" s="6" t="s">
        <v>64</v>
      </c>
      <c r="I2227" s="6" t="s">
        <v>19</v>
      </c>
      <c r="J2227" s="6" t="s">
        <v>20</v>
      </c>
      <c r="K2227" s="6" t="s">
        <v>21</v>
      </c>
      <c r="L2227" s="6" t="s">
        <v>43</v>
      </c>
      <c r="M2227" s="11">
        <v>1</v>
      </c>
      <c r="N2227" s="8">
        <v>39.65</v>
      </c>
      <c r="O2227" s="9">
        <v>0</v>
      </c>
      <c r="P2227" s="8">
        <v>16.38</v>
      </c>
      <c r="Q2227" s="8">
        <v>39.65</v>
      </c>
      <c r="R2227" s="8">
        <v>16.38</v>
      </c>
      <c r="S2227" s="8">
        <v>23.27</v>
      </c>
      <c r="T2227" s="10">
        <v>0.58688524590163937</v>
      </c>
      <c r="U2227" s="7"/>
      <c r="V2227" s="10"/>
      <c r="W2227" s="11"/>
      <c r="X2227" s="10"/>
    </row>
    <row r="2228" spans="1:24" ht="15.6">
      <c r="A2228" s="4">
        <v>1199</v>
      </c>
      <c r="B2228" s="5">
        <v>46325</v>
      </c>
      <c r="C2228" s="1">
        <f t="shared" si="68"/>
        <v>2026</v>
      </c>
      <c r="D2228" s="1" t="str">
        <f>"Q" &amp;ROUNDUP(MONTH(SalesDataTable[[#This Row],[Order Date]])/3,0)</f>
        <v>Q4</v>
      </c>
      <c r="E2228" s="1">
        <f t="shared" si="69"/>
        <v>10</v>
      </c>
      <c r="F2228" s="1" t="str">
        <f>TEXT(SalesDataTable[[#This Row],[Order Date]],"MMM")</f>
        <v>Oct</v>
      </c>
      <c r="G2228" s="6" t="s">
        <v>23</v>
      </c>
      <c r="H2228" s="6" t="s">
        <v>60</v>
      </c>
      <c r="I2228" s="6" t="s">
        <v>19</v>
      </c>
      <c r="J2228" s="6" t="s">
        <v>30</v>
      </c>
      <c r="K2228" s="6" t="s">
        <v>21</v>
      </c>
      <c r="L2228" s="6" t="s">
        <v>47</v>
      </c>
      <c r="M2228" s="11">
        <v>1</v>
      </c>
      <c r="N2228" s="8">
        <v>102.47</v>
      </c>
      <c r="O2228" s="9">
        <v>0.1</v>
      </c>
      <c r="P2228" s="8">
        <v>49.75</v>
      </c>
      <c r="Q2228" s="8">
        <v>92.222999999999999</v>
      </c>
      <c r="R2228" s="8">
        <v>49.75</v>
      </c>
      <c r="S2228" s="8">
        <v>42.472999999999999</v>
      </c>
      <c r="T2228" s="10">
        <v>0.46054671828068922</v>
      </c>
      <c r="U2228" s="7"/>
      <c r="V2228" s="10"/>
      <c r="W2228" s="11"/>
      <c r="X2228" s="10"/>
    </row>
    <row r="2229" spans="1:24" ht="15.6">
      <c r="A2229" s="4">
        <v>1253</v>
      </c>
      <c r="B2229" s="5">
        <v>46325</v>
      </c>
      <c r="C2229" s="1">
        <f t="shared" si="68"/>
        <v>2026</v>
      </c>
      <c r="D2229" s="1" t="str">
        <f>"Q" &amp;ROUNDUP(MONTH(SalesDataTable[[#This Row],[Order Date]])/3,0)</f>
        <v>Q4</v>
      </c>
      <c r="E2229" s="1">
        <f t="shared" si="69"/>
        <v>10</v>
      </c>
      <c r="F2229" s="1" t="str">
        <f>TEXT(SalesDataTable[[#This Row],[Order Date]],"MMM")</f>
        <v>Oct</v>
      </c>
      <c r="G2229" s="6" t="s">
        <v>37</v>
      </c>
      <c r="H2229" s="6" t="s">
        <v>64</v>
      </c>
      <c r="I2229" s="6" t="s">
        <v>36</v>
      </c>
      <c r="J2229" s="6" t="s">
        <v>33</v>
      </c>
      <c r="K2229" s="6" t="s">
        <v>51</v>
      </c>
      <c r="L2229" s="6" t="s">
        <v>52</v>
      </c>
      <c r="M2229" s="11">
        <v>2</v>
      </c>
      <c r="N2229" s="8">
        <v>40.43</v>
      </c>
      <c r="O2229" s="9">
        <v>0</v>
      </c>
      <c r="P2229" s="8">
        <v>14.88</v>
      </c>
      <c r="Q2229" s="8">
        <v>80.86</v>
      </c>
      <c r="R2229" s="8">
        <v>29.76</v>
      </c>
      <c r="S2229" s="8">
        <v>51.099999999999994</v>
      </c>
      <c r="T2229" s="10">
        <v>0.63195646796932969</v>
      </c>
      <c r="U2229" s="7"/>
      <c r="V2229" s="10"/>
      <c r="W2229" s="11"/>
      <c r="X2229" s="10"/>
    </row>
    <row r="2230" spans="1:24" ht="15.6">
      <c r="A2230" s="4">
        <v>1407</v>
      </c>
      <c r="B2230" s="5">
        <v>46325</v>
      </c>
      <c r="C2230" s="1">
        <f t="shared" si="68"/>
        <v>2026</v>
      </c>
      <c r="D2230" s="1" t="str">
        <f>"Q" &amp;ROUNDUP(MONTH(SalesDataTable[[#This Row],[Order Date]])/3,0)</f>
        <v>Q4</v>
      </c>
      <c r="E2230" s="1">
        <f t="shared" si="69"/>
        <v>10</v>
      </c>
      <c r="F2230" s="1" t="str">
        <f>TEXT(SalesDataTable[[#This Row],[Order Date]],"MMM")</f>
        <v>Oct</v>
      </c>
      <c r="G2230" s="6" t="s">
        <v>37</v>
      </c>
      <c r="H2230" s="6" t="s">
        <v>50</v>
      </c>
      <c r="I2230" s="6" t="s">
        <v>36</v>
      </c>
      <c r="J2230" s="6" t="s">
        <v>33</v>
      </c>
      <c r="K2230" s="6" t="s">
        <v>31</v>
      </c>
      <c r="L2230" s="6" t="s">
        <v>32</v>
      </c>
      <c r="M2230" s="11">
        <v>2</v>
      </c>
      <c r="N2230" s="8">
        <v>35.880000000000003</v>
      </c>
      <c r="O2230" s="9">
        <v>0.05</v>
      </c>
      <c r="P2230" s="8">
        <v>13.52</v>
      </c>
      <c r="Q2230" s="8">
        <v>68.171999999999997</v>
      </c>
      <c r="R2230" s="8">
        <v>27.04</v>
      </c>
      <c r="S2230" s="8">
        <v>41.131999999999998</v>
      </c>
      <c r="T2230" s="10">
        <v>0.60335621662852779</v>
      </c>
      <c r="U2230" s="7"/>
      <c r="V2230" s="10"/>
      <c r="W2230" s="11"/>
      <c r="X2230" s="10"/>
    </row>
    <row r="2231" spans="1:24" ht="15.6">
      <c r="A2231" s="4">
        <v>2532</v>
      </c>
      <c r="B2231" s="5">
        <v>46325</v>
      </c>
      <c r="C2231" s="1">
        <f t="shared" si="68"/>
        <v>2026</v>
      </c>
      <c r="D2231" s="1" t="str">
        <f>"Q" &amp;ROUNDUP(MONTH(SalesDataTable[[#This Row],[Order Date]])/3,0)</f>
        <v>Q4</v>
      </c>
      <c r="E2231" s="1">
        <f t="shared" si="69"/>
        <v>10</v>
      </c>
      <c r="F2231" s="1" t="str">
        <f>TEXT(SalesDataTable[[#This Row],[Order Date]],"MMM")</f>
        <v>Oct</v>
      </c>
      <c r="G2231" s="6" t="s">
        <v>17</v>
      </c>
      <c r="H2231" s="6" t="s">
        <v>67</v>
      </c>
      <c r="I2231" s="6" t="s">
        <v>45</v>
      </c>
      <c r="J2231" s="6" t="s">
        <v>30</v>
      </c>
      <c r="K2231" s="6" t="s">
        <v>21</v>
      </c>
      <c r="L2231" s="6" t="s">
        <v>22</v>
      </c>
      <c r="M2231" s="11">
        <v>1</v>
      </c>
      <c r="N2231" s="8">
        <v>80.400000000000006</v>
      </c>
      <c r="O2231" s="9">
        <v>0</v>
      </c>
      <c r="P2231" s="8">
        <v>43.34</v>
      </c>
      <c r="Q2231" s="8">
        <v>80.400000000000006</v>
      </c>
      <c r="R2231" s="8">
        <v>43.34</v>
      </c>
      <c r="S2231" s="8">
        <v>37.06</v>
      </c>
      <c r="T2231" s="10">
        <v>0.46094527363184079</v>
      </c>
      <c r="U2231" s="7"/>
      <c r="V2231" s="10"/>
      <c r="W2231" s="11"/>
      <c r="X2231" s="10"/>
    </row>
    <row r="2232" spans="1:24" ht="15.6">
      <c r="A2232" s="4">
        <v>307</v>
      </c>
      <c r="B2232" s="5">
        <v>46326</v>
      </c>
      <c r="C2232" s="1">
        <f t="shared" si="68"/>
        <v>2026</v>
      </c>
      <c r="D2232" s="1" t="str">
        <f>"Q" &amp;ROUNDUP(MONTH(SalesDataTable[[#This Row],[Order Date]])/3,0)</f>
        <v>Q4</v>
      </c>
      <c r="E2232" s="1">
        <f t="shared" si="69"/>
        <v>10</v>
      </c>
      <c r="F2232" s="1" t="str">
        <f>TEXT(SalesDataTable[[#This Row],[Order Date]],"MMM")</f>
        <v>Oct</v>
      </c>
      <c r="G2232" s="6" t="s">
        <v>37</v>
      </c>
      <c r="H2232" s="6" t="s">
        <v>50</v>
      </c>
      <c r="I2232" s="6" t="s">
        <v>19</v>
      </c>
      <c r="J2232" s="6" t="s">
        <v>20</v>
      </c>
      <c r="K2232" s="6" t="s">
        <v>51</v>
      </c>
      <c r="L2232" s="6" t="s">
        <v>59</v>
      </c>
      <c r="M2232" s="11">
        <v>1</v>
      </c>
      <c r="N2232" s="8">
        <v>37.08</v>
      </c>
      <c r="O2232" s="9">
        <v>0</v>
      </c>
      <c r="P2232" s="8">
        <v>13.62</v>
      </c>
      <c r="Q2232" s="8">
        <v>37.08</v>
      </c>
      <c r="R2232" s="8">
        <v>13.62</v>
      </c>
      <c r="S2232" s="8">
        <v>23.46</v>
      </c>
      <c r="T2232" s="10">
        <v>0.63268608414239491</v>
      </c>
      <c r="U2232" s="7"/>
      <c r="V2232" s="10"/>
      <c r="W2232" s="11"/>
      <c r="X2232" s="10"/>
    </row>
    <row r="2233" spans="1:24" ht="15.6">
      <c r="A2233" s="4">
        <v>3257</v>
      </c>
      <c r="B2233" s="5">
        <v>46326</v>
      </c>
      <c r="C2233" s="1">
        <f t="shared" si="68"/>
        <v>2026</v>
      </c>
      <c r="D2233" s="1" t="str">
        <f>"Q" &amp;ROUNDUP(MONTH(SalesDataTable[[#This Row],[Order Date]])/3,0)</f>
        <v>Q4</v>
      </c>
      <c r="E2233" s="1">
        <f t="shared" si="69"/>
        <v>10</v>
      </c>
      <c r="F2233" s="1" t="str">
        <f>TEXT(SalesDataTable[[#This Row],[Order Date]],"MMM")</f>
        <v>Oct</v>
      </c>
      <c r="G2233" s="6" t="s">
        <v>37</v>
      </c>
      <c r="H2233" s="6" t="s">
        <v>38</v>
      </c>
      <c r="I2233" s="6" t="s">
        <v>36</v>
      </c>
      <c r="J2233" s="6" t="s">
        <v>30</v>
      </c>
      <c r="K2233" s="6" t="s">
        <v>31</v>
      </c>
      <c r="L2233" s="6" t="s">
        <v>65</v>
      </c>
      <c r="M2233" s="11">
        <v>6</v>
      </c>
      <c r="N2233" s="8">
        <v>165.92</v>
      </c>
      <c r="O2233" s="9">
        <v>0</v>
      </c>
      <c r="P2233" s="8">
        <v>87.55</v>
      </c>
      <c r="Q2233" s="8">
        <v>995.52</v>
      </c>
      <c r="R2233" s="8">
        <v>525.29999999999995</v>
      </c>
      <c r="S2233" s="8">
        <v>470.22</v>
      </c>
      <c r="T2233" s="10">
        <v>0.4723360655737705</v>
      </c>
      <c r="U2233" s="7"/>
      <c r="V2233" s="10"/>
      <c r="W2233" s="11"/>
      <c r="X2233" s="10"/>
    </row>
    <row r="2234" spans="1:24" ht="15.6">
      <c r="A2234" s="4">
        <v>3739</v>
      </c>
      <c r="B2234" s="5">
        <v>46326</v>
      </c>
      <c r="C2234" s="1">
        <f t="shared" si="68"/>
        <v>2026</v>
      </c>
      <c r="D2234" s="1" t="str">
        <f>"Q" &amp;ROUNDUP(MONTH(SalesDataTable[[#This Row],[Order Date]])/3,0)</f>
        <v>Q4</v>
      </c>
      <c r="E2234" s="1">
        <f t="shared" si="69"/>
        <v>10</v>
      </c>
      <c r="F2234" s="1" t="str">
        <f>TEXT(SalesDataTable[[#This Row],[Order Date]],"MMM")</f>
        <v>Oct</v>
      </c>
      <c r="G2234" s="6" t="s">
        <v>23</v>
      </c>
      <c r="H2234" s="6" t="s">
        <v>60</v>
      </c>
      <c r="I2234" s="6" t="s">
        <v>45</v>
      </c>
      <c r="J2234" s="6" t="s">
        <v>30</v>
      </c>
      <c r="K2234" s="6" t="s">
        <v>31</v>
      </c>
      <c r="L2234" s="6" t="s">
        <v>61</v>
      </c>
      <c r="M2234" s="11">
        <v>1</v>
      </c>
      <c r="N2234" s="8">
        <v>135.19</v>
      </c>
      <c r="O2234" s="9">
        <v>0</v>
      </c>
      <c r="P2234" s="8">
        <v>68.319999999999993</v>
      </c>
      <c r="Q2234" s="8">
        <v>135.19</v>
      </c>
      <c r="R2234" s="8">
        <v>68.319999999999993</v>
      </c>
      <c r="S2234" s="8">
        <v>66.87</v>
      </c>
      <c r="T2234" s="10">
        <v>0.49463717730601381</v>
      </c>
      <c r="U2234" s="7"/>
      <c r="V2234" s="10"/>
      <c r="W2234" s="11"/>
      <c r="X2234" s="10"/>
    </row>
    <row r="2235" spans="1:24" ht="15.6">
      <c r="A2235" s="4">
        <v>77</v>
      </c>
      <c r="B2235" s="5">
        <v>46327</v>
      </c>
      <c r="C2235" s="1">
        <f t="shared" si="68"/>
        <v>2026</v>
      </c>
      <c r="D2235" s="1" t="str">
        <f>"Q" &amp;ROUNDUP(MONTH(SalesDataTable[[#This Row],[Order Date]])/3,0)</f>
        <v>Q4</v>
      </c>
      <c r="E2235" s="1">
        <f t="shared" si="69"/>
        <v>11</v>
      </c>
      <c r="F2235" s="1" t="str">
        <f>TEXT(SalesDataTable[[#This Row],[Order Date]],"MMM")</f>
        <v>Nov</v>
      </c>
      <c r="G2235" s="6" t="s">
        <v>23</v>
      </c>
      <c r="H2235" s="6" t="s">
        <v>58</v>
      </c>
      <c r="I2235" s="6" t="s">
        <v>19</v>
      </c>
      <c r="J2235" s="6" t="s">
        <v>30</v>
      </c>
      <c r="K2235" s="6" t="s">
        <v>31</v>
      </c>
      <c r="L2235" s="6" t="s">
        <v>61</v>
      </c>
      <c r="M2235" s="11">
        <v>2</v>
      </c>
      <c r="N2235" s="8">
        <v>133.96</v>
      </c>
      <c r="O2235" s="9">
        <v>0.1</v>
      </c>
      <c r="P2235" s="8">
        <v>65.44</v>
      </c>
      <c r="Q2235" s="8">
        <v>241.12800000000001</v>
      </c>
      <c r="R2235" s="8">
        <v>130.88</v>
      </c>
      <c r="S2235" s="8">
        <v>110.24800000000002</v>
      </c>
      <c r="T2235" s="10">
        <v>0.4572177432732823</v>
      </c>
      <c r="U2235" s="7"/>
      <c r="V2235" s="10"/>
      <c r="W2235" s="11"/>
      <c r="X2235" s="10"/>
    </row>
    <row r="2236" spans="1:24" ht="15.6">
      <c r="A2236" s="4">
        <v>461</v>
      </c>
      <c r="B2236" s="5">
        <v>46327</v>
      </c>
      <c r="C2236" s="1">
        <f t="shared" si="68"/>
        <v>2026</v>
      </c>
      <c r="D2236" s="1" t="str">
        <f>"Q" &amp;ROUNDUP(MONTH(SalesDataTable[[#This Row],[Order Date]])/3,0)</f>
        <v>Q4</v>
      </c>
      <c r="E2236" s="1">
        <f t="shared" si="69"/>
        <v>11</v>
      </c>
      <c r="F2236" s="1" t="str">
        <f>TEXT(SalesDataTable[[#This Row],[Order Date]],"MMM")</f>
        <v>Nov</v>
      </c>
      <c r="G2236" s="6" t="s">
        <v>23</v>
      </c>
      <c r="H2236" s="6" t="s">
        <v>58</v>
      </c>
      <c r="I2236" s="6" t="s">
        <v>45</v>
      </c>
      <c r="J2236" s="6" t="s">
        <v>33</v>
      </c>
      <c r="K2236" s="6" t="s">
        <v>21</v>
      </c>
      <c r="L2236" s="6" t="s">
        <v>39</v>
      </c>
      <c r="M2236" s="11">
        <v>3</v>
      </c>
      <c r="N2236" s="8">
        <v>51.67</v>
      </c>
      <c r="O2236" s="9">
        <v>0.05</v>
      </c>
      <c r="P2236" s="8">
        <v>22.8</v>
      </c>
      <c r="Q2236" s="8">
        <v>147.25949999999997</v>
      </c>
      <c r="R2236" s="8">
        <v>68.400000000000006</v>
      </c>
      <c r="S2236" s="8">
        <v>78.859499999999969</v>
      </c>
      <c r="T2236" s="10">
        <v>0.53551383781691497</v>
      </c>
      <c r="U2236" s="7"/>
      <c r="V2236" s="10"/>
      <c r="W2236" s="11"/>
      <c r="X2236" s="10"/>
    </row>
    <row r="2237" spans="1:24" ht="15.6">
      <c r="A2237" s="4">
        <v>732</v>
      </c>
      <c r="B2237" s="5">
        <v>46327</v>
      </c>
      <c r="C2237" s="1">
        <f t="shared" si="68"/>
        <v>2026</v>
      </c>
      <c r="D2237" s="1" t="str">
        <f>"Q" &amp;ROUNDUP(MONTH(SalesDataTable[[#This Row],[Order Date]])/3,0)</f>
        <v>Q4</v>
      </c>
      <c r="E2237" s="1">
        <f t="shared" si="69"/>
        <v>11</v>
      </c>
      <c r="F2237" s="1" t="str">
        <f>TEXT(SalesDataTable[[#This Row],[Order Date]],"MMM")</f>
        <v>Nov</v>
      </c>
      <c r="G2237" s="6" t="s">
        <v>23</v>
      </c>
      <c r="H2237" s="6" t="s">
        <v>24</v>
      </c>
      <c r="I2237" s="6" t="s">
        <v>45</v>
      </c>
      <c r="J2237" s="6" t="s">
        <v>20</v>
      </c>
      <c r="K2237" s="6" t="s">
        <v>26</v>
      </c>
      <c r="L2237" s="6" t="s">
        <v>54</v>
      </c>
      <c r="M2237" s="11">
        <v>1</v>
      </c>
      <c r="N2237" s="8">
        <v>150.46</v>
      </c>
      <c r="O2237" s="9">
        <v>0.15</v>
      </c>
      <c r="P2237" s="8">
        <v>78.39</v>
      </c>
      <c r="Q2237" s="8">
        <v>127.89100000000001</v>
      </c>
      <c r="R2237" s="8">
        <v>78.39</v>
      </c>
      <c r="S2237" s="8">
        <v>49.501000000000005</v>
      </c>
      <c r="T2237" s="10">
        <v>0.38705616501552104</v>
      </c>
      <c r="U2237" s="7"/>
      <c r="V2237" s="10"/>
      <c r="W2237" s="11"/>
      <c r="X2237" s="10"/>
    </row>
    <row r="2238" spans="1:24" ht="15.6">
      <c r="A2238" s="4">
        <v>919</v>
      </c>
      <c r="B2238" s="5">
        <v>46327</v>
      </c>
      <c r="C2238" s="1">
        <f t="shared" si="68"/>
        <v>2026</v>
      </c>
      <c r="D2238" s="1" t="str">
        <f>"Q" &amp;ROUNDUP(MONTH(SalesDataTable[[#This Row],[Order Date]])/3,0)</f>
        <v>Q4</v>
      </c>
      <c r="E2238" s="1">
        <f t="shared" si="69"/>
        <v>11</v>
      </c>
      <c r="F2238" s="1" t="str">
        <f>TEXT(SalesDataTable[[#This Row],[Order Date]],"MMM")</f>
        <v>Nov</v>
      </c>
      <c r="G2238" s="6" t="s">
        <v>37</v>
      </c>
      <c r="H2238" s="6" t="s">
        <v>64</v>
      </c>
      <c r="I2238" s="6" t="s">
        <v>19</v>
      </c>
      <c r="J2238" s="6" t="s">
        <v>30</v>
      </c>
      <c r="K2238" s="6" t="s">
        <v>21</v>
      </c>
      <c r="L2238" s="6" t="s">
        <v>47</v>
      </c>
      <c r="M2238" s="11">
        <v>1</v>
      </c>
      <c r="N2238" s="8">
        <v>103.53</v>
      </c>
      <c r="O2238" s="9">
        <v>0.1</v>
      </c>
      <c r="P2238" s="8">
        <v>51.75</v>
      </c>
      <c r="Q2238" s="8">
        <v>93.177000000000007</v>
      </c>
      <c r="R2238" s="8">
        <v>51.75</v>
      </c>
      <c r="S2238" s="8">
        <v>41.427000000000007</v>
      </c>
      <c r="T2238" s="10">
        <v>0.4446054283782479</v>
      </c>
      <c r="U2238" s="7"/>
      <c r="V2238" s="10"/>
      <c r="W2238" s="11"/>
      <c r="X2238" s="10"/>
    </row>
    <row r="2239" spans="1:24" ht="15.6">
      <c r="A2239" s="4">
        <v>949</v>
      </c>
      <c r="B2239" s="5">
        <v>46327</v>
      </c>
      <c r="C2239" s="1">
        <f t="shared" si="68"/>
        <v>2026</v>
      </c>
      <c r="D2239" s="1" t="str">
        <f>"Q" &amp;ROUNDUP(MONTH(SalesDataTable[[#This Row],[Order Date]])/3,0)</f>
        <v>Q4</v>
      </c>
      <c r="E2239" s="1">
        <f t="shared" si="69"/>
        <v>11</v>
      </c>
      <c r="F2239" s="1" t="str">
        <f>TEXT(SalesDataTable[[#This Row],[Order Date]],"MMM")</f>
        <v>Nov</v>
      </c>
      <c r="G2239" s="6" t="s">
        <v>28</v>
      </c>
      <c r="H2239" s="6" t="s">
        <v>29</v>
      </c>
      <c r="I2239" s="6" t="s">
        <v>19</v>
      </c>
      <c r="J2239" s="6" t="s">
        <v>20</v>
      </c>
      <c r="K2239" s="6" t="s">
        <v>21</v>
      </c>
      <c r="L2239" s="6" t="s">
        <v>47</v>
      </c>
      <c r="M2239" s="11">
        <v>4</v>
      </c>
      <c r="N2239" s="8">
        <v>103.33</v>
      </c>
      <c r="O2239" s="9">
        <v>0</v>
      </c>
      <c r="P2239" s="8">
        <v>49.15</v>
      </c>
      <c r="Q2239" s="8">
        <v>413.32</v>
      </c>
      <c r="R2239" s="8">
        <v>196.6</v>
      </c>
      <c r="S2239" s="8">
        <v>216.72</v>
      </c>
      <c r="T2239" s="10">
        <v>0.5243394948224136</v>
      </c>
      <c r="U2239" s="7"/>
      <c r="V2239" s="10"/>
      <c r="W2239" s="11"/>
      <c r="X2239" s="10"/>
    </row>
    <row r="2240" spans="1:24" ht="15.6">
      <c r="A2240" s="4">
        <v>1185</v>
      </c>
      <c r="B2240" s="5">
        <v>46327</v>
      </c>
      <c r="C2240" s="1">
        <f t="shared" si="68"/>
        <v>2026</v>
      </c>
      <c r="D2240" s="1" t="str">
        <f>"Q" &amp;ROUNDUP(MONTH(SalesDataTable[[#This Row],[Order Date]])/3,0)</f>
        <v>Q4</v>
      </c>
      <c r="E2240" s="1">
        <f t="shared" si="69"/>
        <v>11</v>
      </c>
      <c r="F2240" s="1" t="str">
        <f>TEXT(SalesDataTable[[#This Row],[Order Date]],"MMM")</f>
        <v>Nov</v>
      </c>
      <c r="G2240" s="6" t="s">
        <v>37</v>
      </c>
      <c r="H2240" s="6" t="s">
        <v>50</v>
      </c>
      <c r="I2240" s="6" t="s">
        <v>25</v>
      </c>
      <c r="J2240" s="6" t="s">
        <v>33</v>
      </c>
      <c r="K2240" s="6" t="s">
        <v>31</v>
      </c>
      <c r="L2240" s="6" t="s">
        <v>32</v>
      </c>
      <c r="M2240" s="11">
        <v>5</v>
      </c>
      <c r="N2240" s="8">
        <v>37.08</v>
      </c>
      <c r="O2240" s="9">
        <v>0.15</v>
      </c>
      <c r="P2240" s="8">
        <v>13.27</v>
      </c>
      <c r="Q2240" s="8">
        <v>157.58999999999997</v>
      </c>
      <c r="R2240" s="8">
        <v>66.349999999999994</v>
      </c>
      <c r="S2240" s="8">
        <v>91.239999999999981</v>
      </c>
      <c r="T2240" s="10">
        <v>0.57897074687480166</v>
      </c>
      <c r="U2240" s="7"/>
      <c r="V2240" s="10"/>
      <c r="W2240" s="11"/>
      <c r="X2240" s="10"/>
    </row>
    <row r="2241" spans="1:24" ht="15.6">
      <c r="A2241" s="4">
        <v>1248</v>
      </c>
      <c r="B2241" s="5">
        <v>46327</v>
      </c>
      <c r="C2241" s="1">
        <f t="shared" si="68"/>
        <v>2026</v>
      </c>
      <c r="D2241" s="1" t="str">
        <f>"Q" &amp;ROUNDUP(MONTH(SalesDataTable[[#This Row],[Order Date]])/3,0)</f>
        <v>Q4</v>
      </c>
      <c r="E2241" s="1">
        <f t="shared" si="69"/>
        <v>11</v>
      </c>
      <c r="F2241" s="1" t="str">
        <f>TEXT(SalesDataTable[[#This Row],[Order Date]],"MMM")</f>
        <v>Nov</v>
      </c>
      <c r="G2241" s="6" t="s">
        <v>17</v>
      </c>
      <c r="H2241" s="6" t="s">
        <v>18</v>
      </c>
      <c r="I2241" s="6" t="s">
        <v>25</v>
      </c>
      <c r="J2241" s="6" t="s">
        <v>33</v>
      </c>
      <c r="K2241" s="6" t="s">
        <v>31</v>
      </c>
      <c r="L2241" s="6" t="s">
        <v>61</v>
      </c>
      <c r="M2241" s="11">
        <v>5</v>
      </c>
      <c r="N2241" s="8">
        <v>132.33000000000001</v>
      </c>
      <c r="O2241" s="9">
        <v>0.2</v>
      </c>
      <c r="P2241" s="8">
        <v>65.2</v>
      </c>
      <c r="Q2241" s="8">
        <v>529.32000000000005</v>
      </c>
      <c r="R2241" s="8">
        <v>326</v>
      </c>
      <c r="S2241" s="8">
        <v>203.32000000000005</v>
      </c>
      <c r="T2241" s="10">
        <v>0.3841154689034989</v>
      </c>
      <c r="U2241" s="7"/>
      <c r="V2241" s="10"/>
      <c r="W2241" s="11"/>
      <c r="X2241" s="10"/>
    </row>
    <row r="2242" spans="1:24" ht="15.6">
      <c r="A2242" s="4">
        <v>2129</v>
      </c>
      <c r="B2242" s="5">
        <v>46327</v>
      </c>
      <c r="C2242" s="1">
        <f t="shared" si="68"/>
        <v>2026</v>
      </c>
      <c r="D2242" s="1" t="str">
        <f>"Q" &amp;ROUNDUP(MONTH(SalesDataTable[[#This Row],[Order Date]])/3,0)</f>
        <v>Q4</v>
      </c>
      <c r="E2242" s="1">
        <f t="shared" si="69"/>
        <v>11</v>
      </c>
      <c r="F2242" s="1" t="str">
        <f>TEXT(SalesDataTable[[#This Row],[Order Date]],"MMM")</f>
        <v>Nov</v>
      </c>
      <c r="G2242" s="6" t="s">
        <v>37</v>
      </c>
      <c r="H2242" s="6" t="s">
        <v>64</v>
      </c>
      <c r="I2242" s="6" t="s">
        <v>36</v>
      </c>
      <c r="J2242" s="6" t="s">
        <v>30</v>
      </c>
      <c r="K2242" s="6" t="s">
        <v>21</v>
      </c>
      <c r="L2242" s="6" t="s">
        <v>39</v>
      </c>
      <c r="M2242" s="11">
        <v>2</v>
      </c>
      <c r="N2242" s="8">
        <v>50.43</v>
      </c>
      <c r="O2242" s="9">
        <v>0</v>
      </c>
      <c r="P2242" s="8">
        <v>22.54</v>
      </c>
      <c r="Q2242" s="8">
        <v>100.86</v>
      </c>
      <c r="R2242" s="8">
        <v>45.08</v>
      </c>
      <c r="S2242" s="8">
        <v>55.78</v>
      </c>
      <c r="T2242" s="10">
        <v>0.55304382312115807</v>
      </c>
      <c r="U2242" s="7"/>
      <c r="V2242" s="10"/>
      <c r="W2242" s="11"/>
      <c r="X2242" s="10"/>
    </row>
    <row r="2243" spans="1:24" ht="15.6">
      <c r="A2243" s="4">
        <v>2850</v>
      </c>
      <c r="B2243" s="5">
        <v>46327</v>
      </c>
      <c r="C2243" s="1">
        <f t="shared" ref="C2243:C2306" si="70">YEAR(B2243)</f>
        <v>2026</v>
      </c>
      <c r="D2243" s="1" t="str">
        <f>"Q" &amp;ROUNDUP(MONTH(SalesDataTable[[#This Row],[Order Date]])/3,0)</f>
        <v>Q4</v>
      </c>
      <c r="E2243" s="1">
        <f t="shared" ref="E2243:E2306" si="71">MONTH(B2243)</f>
        <v>11</v>
      </c>
      <c r="F2243" s="1" t="str">
        <f>TEXT(SalesDataTable[[#This Row],[Order Date]],"MMM")</f>
        <v>Nov</v>
      </c>
      <c r="G2243" s="6" t="s">
        <v>28</v>
      </c>
      <c r="H2243" s="6" t="s">
        <v>29</v>
      </c>
      <c r="I2243" s="6" t="s">
        <v>25</v>
      </c>
      <c r="J2243" s="6" t="s">
        <v>20</v>
      </c>
      <c r="K2243" s="6" t="s">
        <v>51</v>
      </c>
      <c r="L2243" s="6" t="s">
        <v>62</v>
      </c>
      <c r="M2243" s="11">
        <v>3</v>
      </c>
      <c r="N2243" s="8">
        <v>50.05</v>
      </c>
      <c r="O2243" s="9">
        <v>0.15</v>
      </c>
      <c r="P2243" s="8">
        <v>22.36</v>
      </c>
      <c r="Q2243" s="8">
        <v>127.62749999999998</v>
      </c>
      <c r="R2243" s="8">
        <v>67.08</v>
      </c>
      <c r="S2243" s="8">
        <v>60.547499999999985</v>
      </c>
      <c r="T2243" s="10">
        <v>0.47440794499618022</v>
      </c>
      <c r="U2243" s="7"/>
      <c r="V2243" s="10"/>
      <c r="W2243" s="11"/>
      <c r="X2243" s="10"/>
    </row>
    <row r="2244" spans="1:24" ht="15.6">
      <c r="A2244" s="4">
        <v>3477</v>
      </c>
      <c r="B2244" s="5">
        <v>46327</v>
      </c>
      <c r="C2244" s="1">
        <f t="shared" si="70"/>
        <v>2026</v>
      </c>
      <c r="D2244" s="1" t="str">
        <f>"Q" &amp;ROUNDUP(MONTH(SalesDataTable[[#This Row],[Order Date]])/3,0)</f>
        <v>Q4</v>
      </c>
      <c r="E2244" s="1">
        <f t="shared" si="71"/>
        <v>11</v>
      </c>
      <c r="F2244" s="1" t="str">
        <f>TEXT(SalesDataTable[[#This Row],[Order Date]],"MMM")</f>
        <v>Nov</v>
      </c>
      <c r="G2244" s="6" t="s">
        <v>37</v>
      </c>
      <c r="H2244" s="6" t="s">
        <v>64</v>
      </c>
      <c r="I2244" s="6" t="s">
        <v>19</v>
      </c>
      <c r="J2244" s="6" t="s">
        <v>20</v>
      </c>
      <c r="K2244" s="6" t="s">
        <v>40</v>
      </c>
      <c r="L2244" s="6" t="s">
        <v>46</v>
      </c>
      <c r="M2244" s="11">
        <v>1</v>
      </c>
      <c r="N2244" s="8">
        <v>197.14</v>
      </c>
      <c r="O2244" s="9">
        <v>0.05</v>
      </c>
      <c r="P2244" s="8">
        <v>102.87</v>
      </c>
      <c r="Q2244" s="8">
        <v>187.28299999999999</v>
      </c>
      <c r="R2244" s="8">
        <v>102.87</v>
      </c>
      <c r="S2244" s="8">
        <v>84.412999999999982</v>
      </c>
      <c r="T2244" s="10">
        <v>0.45072430492890431</v>
      </c>
      <c r="U2244" s="7"/>
      <c r="V2244" s="10"/>
      <c r="W2244" s="11"/>
      <c r="X2244" s="10"/>
    </row>
    <row r="2245" spans="1:24" ht="15.6">
      <c r="A2245" s="4">
        <v>4673</v>
      </c>
      <c r="B2245" s="5">
        <v>46327</v>
      </c>
      <c r="C2245" s="1">
        <f t="shared" si="70"/>
        <v>2026</v>
      </c>
      <c r="D2245" s="1" t="str">
        <f>"Q" &amp;ROUNDUP(MONTH(SalesDataTable[[#This Row],[Order Date]])/3,0)</f>
        <v>Q4</v>
      </c>
      <c r="E2245" s="1">
        <f t="shared" si="71"/>
        <v>11</v>
      </c>
      <c r="F2245" s="1" t="str">
        <f>TEXT(SalesDataTable[[#This Row],[Order Date]],"MMM")</f>
        <v>Nov</v>
      </c>
      <c r="G2245" s="6" t="s">
        <v>17</v>
      </c>
      <c r="H2245" s="6" t="s">
        <v>18</v>
      </c>
      <c r="I2245" s="6" t="s">
        <v>25</v>
      </c>
      <c r="J2245" s="6" t="s">
        <v>33</v>
      </c>
      <c r="K2245" s="6" t="s">
        <v>26</v>
      </c>
      <c r="L2245" s="6" t="s">
        <v>63</v>
      </c>
      <c r="M2245" s="11">
        <v>5</v>
      </c>
      <c r="N2245" s="8">
        <v>72.13</v>
      </c>
      <c r="O2245" s="9">
        <v>0.1</v>
      </c>
      <c r="P2245" s="8">
        <v>31.41</v>
      </c>
      <c r="Q2245" s="8">
        <v>324.58499999999998</v>
      </c>
      <c r="R2245" s="8">
        <v>157.05000000000001</v>
      </c>
      <c r="S2245" s="8">
        <v>167.53499999999997</v>
      </c>
      <c r="T2245" s="10">
        <v>0.51615139331762094</v>
      </c>
      <c r="U2245" s="7"/>
      <c r="V2245" s="10"/>
      <c r="W2245" s="11"/>
      <c r="X2245" s="10"/>
    </row>
    <row r="2246" spans="1:24" ht="15.6">
      <c r="A2246" s="4">
        <v>4679</v>
      </c>
      <c r="B2246" s="5">
        <v>46327</v>
      </c>
      <c r="C2246" s="1">
        <f t="shared" si="70"/>
        <v>2026</v>
      </c>
      <c r="D2246" s="1" t="str">
        <f>"Q" &amp;ROUNDUP(MONTH(SalesDataTable[[#This Row],[Order Date]])/3,0)</f>
        <v>Q4</v>
      </c>
      <c r="E2246" s="1">
        <f t="shared" si="71"/>
        <v>11</v>
      </c>
      <c r="F2246" s="1" t="str">
        <f>TEXT(SalesDataTable[[#This Row],[Order Date]],"MMM")</f>
        <v>Nov</v>
      </c>
      <c r="G2246" s="6" t="s">
        <v>23</v>
      </c>
      <c r="H2246" s="6" t="s">
        <v>60</v>
      </c>
      <c r="I2246" s="6" t="s">
        <v>25</v>
      </c>
      <c r="J2246" s="6" t="s">
        <v>20</v>
      </c>
      <c r="K2246" s="6" t="s">
        <v>40</v>
      </c>
      <c r="L2246" s="6" t="s">
        <v>41</v>
      </c>
      <c r="M2246" s="11">
        <v>8</v>
      </c>
      <c r="N2246" s="8">
        <v>341.51</v>
      </c>
      <c r="O2246" s="9">
        <v>0.1</v>
      </c>
      <c r="P2246" s="8">
        <v>200.1</v>
      </c>
      <c r="Q2246" s="8">
        <v>2458.8719999999998</v>
      </c>
      <c r="R2246" s="8">
        <v>1600.8</v>
      </c>
      <c r="S2246" s="8">
        <v>858.07199999999989</v>
      </c>
      <c r="T2246" s="10">
        <v>0.34896977150498276</v>
      </c>
      <c r="U2246" s="7"/>
      <c r="V2246" s="10"/>
      <c r="W2246" s="11"/>
      <c r="X2246" s="10"/>
    </row>
    <row r="2247" spans="1:24" ht="15.6">
      <c r="A2247" s="4">
        <v>4809</v>
      </c>
      <c r="B2247" s="5">
        <v>46327</v>
      </c>
      <c r="C2247" s="1">
        <f t="shared" si="70"/>
        <v>2026</v>
      </c>
      <c r="D2247" s="1" t="str">
        <f>"Q" &amp;ROUNDUP(MONTH(SalesDataTable[[#This Row],[Order Date]])/3,0)</f>
        <v>Q4</v>
      </c>
      <c r="E2247" s="1">
        <f t="shared" si="71"/>
        <v>11</v>
      </c>
      <c r="F2247" s="1" t="str">
        <f>TEXT(SalesDataTable[[#This Row],[Order Date]],"MMM")</f>
        <v>Nov</v>
      </c>
      <c r="G2247" s="6" t="s">
        <v>23</v>
      </c>
      <c r="H2247" s="6" t="s">
        <v>58</v>
      </c>
      <c r="I2247" s="6" t="s">
        <v>19</v>
      </c>
      <c r="J2247" s="6" t="s">
        <v>30</v>
      </c>
      <c r="K2247" s="6" t="s">
        <v>31</v>
      </c>
      <c r="L2247" s="6" t="s">
        <v>32</v>
      </c>
      <c r="M2247" s="11">
        <v>1</v>
      </c>
      <c r="N2247" s="8">
        <v>36.47</v>
      </c>
      <c r="O2247" s="9">
        <v>0.05</v>
      </c>
      <c r="P2247" s="8">
        <v>13.88</v>
      </c>
      <c r="Q2247" s="8">
        <v>34.646499999999996</v>
      </c>
      <c r="R2247" s="8">
        <v>13.88</v>
      </c>
      <c r="S2247" s="8">
        <v>20.766499999999994</v>
      </c>
      <c r="T2247" s="10">
        <v>0.59938233299178834</v>
      </c>
      <c r="U2247" s="7"/>
      <c r="V2247" s="10"/>
      <c r="W2247" s="11"/>
      <c r="X2247" s="10"/>
    </row>
    <row r="2248" spans="1:24" ht="15.6">
      <c r="A2248" s="4">
        <v>4849</v>
      </c>
      <c r="B2248" s="5">
        <v>46327</v>
      </c>
      <c r="C2248" s="1">
        <f t="shared" si="70"/>
        <v>2026</v>
      </c>
      <c r="D2248" s="1" t="str">
        <f>"Q" &amp;ROUNDUP(MONTH(SalesDataTable[[#This Row],[Order Date]])/3,0)</f>
        <v>Q4</v>
      </c>
      <c r="E2248" s="1">
        <f t="shared" si="71"/>
        <v>11</v>
      </c>
      <c r="F2248" s="1" t="str">
        <f>TEXT(SalesDataTable[[#This Row],[Order Date]],"MMM")</f>
        <v>Nov</v>
      </c>
      <c r="G2248" s="6" t="s">
        <v>17</v>
      </c>
      <c r="H2248" s="6" t="s">
        <v>18</v>
      </c>
      <c r="I2248" s="6" t="s">
        <v>19</v>
      </c>
      <c r="J2248" s="6" t="s">
        <v>30</v>
      </c>
      <c r="K2248" s="6" t="s">
        <v>31</v>
      </c>
      <c r="L2248" s="6" t="s">
        <v>32</v>
      </c>
      <c r="M2248" s="11">
        <v>4</v>
      </c>
      <c r="N2248" s="8">
        <v>35.69</v>
      </c>
      <c r="O2248" s="9">
        <v>0.15</v>
      </c>
      <c r="P2248" s="8">
        <v>13.52</v>
      </c>
      <c r="Q2248" s="8">
        <v>121.34599999999999</v>
      </c>
      <c r="R2248" s="8">
        <v>54.08</v>
      </c>
      <c r="S2248" s="8">
        <v>67.265999999999991</v>
      </c>
      <c r="T2248" s="10">
        <v>0.55433224004087478</v>
      </c>
      <c r="U2248" s="7"/>
      <c r="V2248" s="10"/>
      <c r="W2248" s="11"/>
      <c r="X2248" s="10"/>
    </row>
    <row r="2249" spans="1:24" ht="15.6">
      <c r="A2249" s="4">
        <v>436</v>
      </c>
      <c r="B2249" s="5">
        <v>46328</v>
      </c>
      <c r="C2249" s="1">
        <f t="shared" si="70"/>
        <v>2026</v>
      </c>
      <c r="D2249" s="1" t="str">
        <f>"Q" &amp;ROUNDUP(MONTH(SalesDataTable[[#This Row],[Order Date]])/3,0)</f>
        <v>Q4</v>
      </c>
      <c r="E2249" s="1">
        <f t="shared" si="71"/>
        <v>11</v>
      </c>
      <c r="F2249" s="1" t="str">
        <f>TEXT(SalesDataTable[[#This Row],[Order Date]],"MMM")</f>
        <v>Nov</v>
      </c>
      <c r="G2249" s="6" t="s">
        <v>28</v>
      </c>
      <c r="H2249" s="6" t="s">
        <v>56</v>
      </c>
      <c r="I2249" s="6" t="s">
        <v>19</v>
      </c>
      <c r="J2249" s="6" t="s">
        <v>30</v>
      </c>
      <c r="K2249" s="6" t="s">
        <v>31</v>
      </c>
      <c r="L2249" s="6" t="s">
        <v>32</v>
      </c>
      <c r="M2249" s="11">
        <v>2</v>
      </c>
      <c r="N2249" s="8">
        <v>35.340000000000003</v>
      </c>
      <c r="O2249" s="9">
        <v>0.1</v>
      </c>
      <c r="P2249" s="8">
        <v>13.82</v>
      </c>
      <c r="Q2249" s="8">
        <v>63.612000000000009</v>
      </c>
      <c r="R2249" s="8">
        <v>27.64</v>
      </c>
      <c r="S2249" s="8">
        <v>35.972000000000008</v>
      </c>
      <c r="T2249" s="10">
        <v>0.56549078790165386</v>
      </c>
      <c r="U2249" s="7"/>
      <c r="V2249" s="10"/>
      <c r="W2249" s="11"/>
      <c r="X2249" s="10"/>
    </row>
    <row r="2250" spans="1:24" ht="15.6">
      <c r="A2250" s="4">
        <v>879</v>
      </c>
      <c r="B2250" s="5">
        <v>46328</v>
      </c>
      <c r="C2250" s="1">
        <f t="shared" si="70"/>
        <v>2026</v>
      </c>
      <c r="D2250" s="1" t="str">
        <f>"Q" &amp;ROUNDUP(MONTH(SalesDataTable[[#This Row],[Order Date]])/3,0)</f>
        <v>Q4</v>
      </c>
      <c r="E2250" s="1">
        <f t="shared" si="71"/>
        <v>11</v>
      </c>
      <c r="F2250" s="1" t="str">
        <f>TEXT(SalesDataTable[[#This Row],[Order Date]],"MMM")</f>
        <v>Nov</v>
      </c>
      <c r="G2250" s="6" t="s">
        <v>28</v>
      </c>
      <c r="H2250" s="6" t="s">
        <v>56</v>
      </c>
      <c r="I2250" s="6" t="s">
        <v>19</v>
      </c>
      <c r="J2250" s="6" t="s">
        <v>30</v>
      </c>
      <c r="K2250" s="6" t="s">
        <v>31</v>
      </c>
      <c r="L2250" s="6" t="s">
        <v>49</v>
      </c>
      <c r="M2250" s="11">
        <v>4</v>
      </c>
      <c r="N2250" s="8">
        <v>46.8</v>
      </c>
      <c r="O2250" s="9">
        <v>0.05</v>
      </c>
      <c r="P2250" s="8">
        <v>18.52</v>
      </c>
      <c r="Q2250" s="8">
        <v>177.83999999999997</v>
      </c>
      <c r="R2250" s="8">
        <v>74.08</v>
      </c>
      <c r="S2250" s="8">
        <v>103.75999999999998</v>
      </c>
      <c r="T2250" s="10">
        <v>0.58344579397210972</v>
      </c>
      <c r="U2250" s="7"/>
      <c r="V2250" s="10"/>
      <c r="W2250" s="11"/>
      <c r="X2250" s="10"/>
    </row>
    <row r="2251" spans="1:24" ht="15.6">
      <c r="A2251" s="4">
        <v>955</v>
      </c>
      <c r="B2251" s="5">
        <v>46328</v>
      </c>
      <c r="C2251" s="1">
        <f t="shared" si="70"/>
        <v>2026</v>
      </c>
      <c r="D2251" s="1" t="str">
        <f>"Q" &amp;ROUNDUP(MONTH(SalesDataTable[[#This Row],[Order Date]])/3,0)</f>
        <v>Q4</v>
      </c>
      <c r="E2251" s="1">
        <f t="shared" si="71"/>
        <v>11</v>
      </c>
      <c r="F2251" s="1" t="str">
        <f>TEXT(SalesDataTable[[#This Row],[Order Date]],"MMM")</f>
        <v>Nov</v>
      </c>
      <c r="G2251" s="6" t="s">
        <v>37</v>
      </c>
      <c r="H2251" s="6" t="s">
        <v>64</v>
      </c>
      <c r="I2251" s="6" t="s">
        <v>36</v>
      </c>
      <c r="J2251" s="6" t="s">
        <v>30</v>
      </c>
      <c r="K2251" s="6" t="s">
        <v>40</v>
      </c>
      <c r="L2251" s="6" t="s">
        <v>46</v>
      </c>
      <c r="M2251" s="11">
        <v>1</v>
      </c>
      <c r="N2251" s="8">
        <v>198.34</v>
      </c>
      <c r="O2251" s="9">
        <v>0.05</v>
      </c>
      <c r="P2251" s="8">
        <v>103.2</v>
      </c>
      <c r="Q2251" s="8">
        <v>188.423</v>
      </c>
      <c r="R2251" s="8">
        <v>103.2</v>
      </c>
      <c r="S2251" s="8">
        <v>85.222999999999999</v>
      </c>
      <c r="T2251" s="10">
        <v>0.45229616341954004</v>
      </c>
      <c r="U2251" s="7"/>
      <c r="V2251" s="10"/>
      <c r="W2251" s="11"/>
      <c r="X2251" s="10"/>
    </row>
    <row r="2252" spans="1:24" ht="15.6">
      <c r="A2252" s="4">
        <v>1068</v>
      </c>
      <c r="B2252" s="5">
        <v>46328</v>
      </c>
      <c r="C2252" s="1">
        <f t="shared" si="70"/>
        <v>2026</v>
      </c>
      <c r="D2252" s="1" t="str">
        <f>"Q" &amp;ROUNDUP(MONTH(SalesDataTable[[#This Row],[Order Date]])/3,0)</f>
        <v>Q4</v>
      </c>
      <c r="E2252" s="1">
        <f t="shared" si="71"/>
        <v>11</v>
      </c>
      <c r="F2252" s="1" t="str">
        <f>TEXT(SalesDataTable[[#This Row],[Order Date]],"MMM")</f>
        <v>Nov</v>
      </c>
      <c r="G2252" s="6" t="s">
        <v>23</v>
      </c>
      <c r="H2252" s="6" t="s">
        <v>44</v>
      </c>
      <c r="I2252" s="6" t="s">
        <v>19</v>
      </c>
      <c r="J2252" s="6" t="s">
        <v>20</v>
      </c>
      <c r="K2252" s="6" t="s">
        <v>51</v>
      </c>
      <c r="L2252" s="6" t="s">
        <v>55</v>
      </c>
      <c r="M2252" s="11">
        <v>5</v>
      </c>
      <c r="N2252" s="8">
        <v>122.26</v>
      </c>
      <c r="O2252" s="9">
        <v>0.1</v>
      </c>
      <c r="P2252" s="8">
        <v>68.3</v>
      </c>
      <c r="Q2252" s="8">
        <v>550.17000000000007</v>
      </c>
      <c r="R2252" s="8">
        <v>341.5</v>
      </c>
      <c r="S2252" s="8">
        <v>208.67000000000007</v>
      </c>
      <c r="T2252" s="10">
        <v>0.37928276714470083</v>
      </c>
      <c r="U2252" s="7"/>
      <c r="V2252" s="10"/>
      <c r="W2252" s="11"/>
      <c r="X2252" s="10"/>
    </row>
    <row r="2253" spans="1:24" ht="15.6">
      <c r="A2253" s="4">
        <v>1733</v>
      </c>
      <c r="B2253" s="5">
        <v>46328</v>
      </c>
      <c r="C2253" s="1">
        <f t="shared" si="70"/>
        <v>2026</v>
      </c>
      <c r="D2253" s="1" t="str">
        <f>"Q" &amp;ROUNDUP(MONTH(SalesDataTable[[#This Row],[Order Date]])/3,0)</f>
        <v>Q4</v>
      </c>
      <c r="E2253" s="1">
        <f t="shared" si="71"/>
        <v>11</v>
      </c>
      <c r="F2253" s="1" t="str">
        <f>TEXT(SalesDataTable[[#This Row],[Order Date]],"MMM")</f>
        <v>Nov</v>
      </c>
      <c r="G2253" s="6" t="s">
        <v>17</v>
      </c>
      <c r="H2253" s="6" t="s">
        <v>53</v>
      </c>
      <c r="I2253" s="6" t="s">
        <v>25</v>
      </c>
      <c r="J2253" s="6" t="s">
        <v>20</v>
      </c>
      <c r="K2253" s="6" t="s">
        <v>26</v>
      </c>
      <c r="L2253" s="6" t="s">
        <v>63</v>
      </c>
      <c r="M2253" s="11">
        <v>3</v>
      </c>
      <c r="N2253" s="8">
        <v>71.12</v>
      </c>
      <c r="O2253" s="9">
        <v>0.15</v>
      </c>
      <c r="P2253" s="8">
        <v>33.090000000000003</v>
      </c>
      <c r="Q2253" s="8">
        <v>181.35599999999999</v>
      </c>
      <c r="R2253" s="8">
        <v>99.27000000000001</v>
      </c>
      <c r="S2253" s="8">
        <v>82.085999999999984</v>
      </c>
      <c r="T2253" s="10">
        <v>0.45262356911268437</v>
      </c>
      <c r="U2253" s="7"/>
      <c r="V2253" s="10"/>
      <c r="W2253" s="11"/>
      <c r="X2253" s="10"/>
    </row>
    <row r="2254" spans="1:24" ht="15.6">
      <c r="A2254" s="4">
        <v>3270</v>
      </c>
      <c r="B2254" s="5">
        <v>46328</v>
      </c>
      <c r="C2254" s="1">
        <f t="shared" si="70"/>
        <v>2026</v>
      </c>
      <c r="D2254" s="1" t="str">
        <f>"Q" &amp;ROUNDUP(MONTH(SalesDataTable[[#This Row],[Order Date]])/3,0)</f>
        <v>Q4</v>
      </c>
      <c r="E2254" s="1">
        <f t="shared" si="71"/>
        <v>11</v>
      </c>
      <c r="F2254" s="1" t="str">
        <f>TEXT(SalesDataTable[[#This Row],[Order Date]],"MMM")</f>
        <v>Nov</v>
      </c>
      <c r="G2254" s="6" t="s">
        <v>23</v>
      </c>
      <c r="H2254" s="6" t="s">
        <v>60</v>
      </c>
      <c r="I2254" s="6" t="s">
        <v>36</v>
      </c>
      <c r="J2254" s="6" t="s">
        <v>20</v>
      </c>
      <c r="K2254" s="6" t="s">
        <v>21</v>
      </c>
      <c r="L2254" s="6" t="s">
        <v>22</v>
      </c>
      <c r="M2254" s="11">
        <v>2</v>
      </c>
      <c r="N2254" s="8">
        <v>81.900000000000006</v>
      </c>
      <c r="O2254" s="9">
        <v>0.15</v>
      </c>
      <c r="P2254" s="8">
        <v>41.91</v>
      </c>
      <c r="Q2254" s="8">
        <v>139.23000000000002</v>
      </c>
      <c r="R2254" s="8">
        <v>83.82</v>
      </c>
      <c r="S2254" s="8">
        <v>55.410000000000025</v>
      </c>
      <c r="T2254" s="10">
        <v>0.39797457444516282</v>
      </c>
      <c r="U2254" s="7"/>
      <c r="V2254" s="10"/>
      <c r="W2254" s="11"/>
      <c r="X2254" s="10"/>
    </row>
    <row r="2255" spans="1:24" ht="15.6">
      <c r="A2255" s="4">
        <v>3484</v>
      </c>
      <c r="B2255" s="5">
        <v>46328</v>
      </c>
      <c r="C2255" s="1">
        <f t="shared" si="70"/>
        <v>2026</v>
      </c>
      <c r="D2255" s="1" t="str">
        <f>"Q" &amp;ROUNDUP(MONTH(SalesDataTable[[#This Row],[Order Date]])/3,0)</f>
        <v>Q4</v>
      </c>
      <c r="E2255" s="1">
        <f t="shared" si="71"/>
        <v>11</v>
      </c>
      <c r="F2255" s="1" t="str">
        <f>TEXT(SalesDataTable[[#This Row],[Order Date]],"MMM")</f>
        <v>Nov</v>
      </c>
      <c r="G2255" s="6" t="s">
        <v>28</v>
      </c>
      <c r="H2255" s="6" t="s">
        <v>29</v>
      </c>
      <c r="I2255" s="6" t="s">
        <v>45</v>
      </c>
      <c r="J2255" s="6" t="s">
        <v>20</v>
      </c>
      <c r="K2255" s="6" t="s">
        <v>31</v>
      </c>
      <c r="L2255" s="6" t="s">
        <v>65</v>
      </c>
      <c r="M2255" s="11">
        <v>4</v>
      </c>
      <c r="N2255" s="8">
        <v>165.12</v>
      </c>
      <c r="O2255" s="9">
        <v>0.05</v>
      </c>
      <c r="P2255" s="8">
        <v>89.65</v>
      </c>
      <c r="Q2255" s="8">
        <v>627.45600000000002</v>
      </c>
      <c r="R2255" s="8">
        <v>358.6</v>
      </c>
      <c r="S2255" s="8">
        <v>268.85599999999999</v>
      </c>
      <c r="T2255" s="10">
        <v>0.42848582211342306</v>
      </c>
      <c r="U2255" s="7"/>
      <c r="V2255" s="10"/>
      <c r="W2255" s="11"/>
      <c r="X2255" s="10"/>
    </row>
    <row r="2256" spans="1:24" ht="15.6">
      <c r="A2256" s="4">
        <v>3608</v>
      </c>
      <c r="B2256" s="5">
        <v>46328</v>
      </c>
      <c r="C2256" s="1">
        <f t="shared" si="70"/>
        <v>2026</v>
      </c>
      <c r="D2256" s="1" t="str">
        <f>"Q" &amp;ROUNDUP(MONTH(SalesDataTable[[#This Row],[Order Date]])/3,0)</f>
        <v>Q4</v>
      </c>
      <c r="E2256" s="1">
        <f t="shared" si="71"/>
        <v>11</v>
      </c>
      <c r="F2256" s="1" t="str">
        <f>TEXT(SalesDataTable[[#This Row],[Order Date]],"MMM")</f>
        <v>Nov</v>
      </c>
      <c r="G2256" s="6" t="s">
        <v>37</v>
      </c>
      <c r="H2256" s="6" t="s">
        <v>50</v>
      </c>
      <c r="I2256" s="6" t="s">
        <v>36</v>
      </c>
      <c r="J2256" s="6" t="s">
        <v>30</v>
      </c>
      <c r="K2256" s="6" t="s">
        <v>26</v>
      </c>
      <c r="L2256" s="6" t="s">
        <v>27</v>
      </c>
      <c r="M2256" s="11">
        <v>1</v>
      </c>
      <c r="N2256" s="8">
        <v>91.35</v>
      </c>
      <c r="O2256" s="9">
        <v>0</v>
      </c>
      <c r="P2256" s="8">
        <v>45.5</v>
      </c>
      <c r="Q2256" s="8">
        <v>91.35</v>
      </c>
      <c r="R2256" s="8">
        <v>45.5</v>
      </c>
      <c r="S2256" s="8">
        <v>45.849999999999994</v>
      </c>
      <c r="T2256" s="10">
        <v>0.50191570881226055</v>
      </c>
      <c r="U2256" s="7"/>
      <c r="V2256" s="10"/>
      <c r="W2256" s="11"/>
      <c r="X2256" s="10"/>
    </row>
    <row r="2257" spans="1:24" ht="15.6">
      <c r="A2257" s="4">
        <v>4036</v>
      </c>
      <c r="B2257" s="5">
        <v>46328</v>
      </c>
      <c r="C2257" s="1">
        <f t="shared" si="70"/>
        <v>2026</v>
      </c>
      <c r="D2257" s="1" t="str">
        <f>"Q" &amp;ROUNDUP(MONTH(SalesDataTable[[#This Row],[Order Date]])/3,0)</f>
        <v>Q4</v>
      </c>
      <c r="E2257" s="1">
        <f t="shared" si="71"/>
        <v>11</v>
      </c>
      <c r="F2257" s="1" t="str">
        <f>TEXT(SalesDataTable[[#This Row],[Order Date]],"MMM")</f>
        <v>Nov</v>
      </c>
      <c r="G2257" s="6" t="s">
        <v>28</v>
      </c>
      <c r="H2257" s="6" t="s">
        <v>35</v>
      </c>
      <c r="I2257" s="6" t="s">
        <v>19</v>
      </c>
      <c r="J2257" s="6" t="s">
        <v>33</v>
      </c>
      <c r="K2257" s="6" t="s">
        <v>51</v>
      </c>
      <c r="L2257" s="6" t="s">
        <v>59</v>
      </c>
      <c r="M2257" s="11">
        <v>1</v>
      </c>
      <c r="N2257" s="8">
        <v>36.96</v>
      </c>
      <c r="O2257" s="9">
        <v>0.1</v>
      </c>
      <c r="P2257" s="8">
        <v>14.18</v>
      </c>
      <c r="Q2257" s="8">
        <v>33.264000000000003</v>
      </c>
      <c r="R2257" s="8">
        <v>14.18</v>
      </c>
      <c r="S2257" s="8">
        <v>19.084000000000003</v>
      </c>
      <c r="T2257" s="10">
        <v>0.57371332371332373</v>
      </c>
      <c r="U2257" s="7"/>
      <c r="V2257" s="10"/>
      <c r="W2257" s="11"/>
      <c r="X2257" s="10"/>
    </row>
    <row r="2258" spans="1:24" ht="15.6">
      <c r="A2258" s="4">
        <v>408</v>
      </c>
      <c r="B2258" s="5">
        <v>46329</v>
      </c>
      <c r="C2258" s="1">
        <f t="shared" si="70"/>
        <v>2026</v>
      </c>
      <c r="D2258" s="1" t="str">
        <f>"Q" &amp;ROUNDUP(MONTH(SalesDataTable[[#This Row],[Order Date]])/3,0)</f>
        <v>Q4</v>
      </c>
      <c r="E2258" s="1">
        <f t="shared" si="71"/>
        <v>11</v>
      </c>
      <c r="F2258" s="1" t="str">
        <f>TEXT(SalesDataTable[[#This Row],[Order Date]],"MMM")</f>
        <v>Nov</v>
      </c>
      <c r="G2258" s="6" t="s">
        <v>37</v>
      </c>
      <c r="H2258" s="6" t="s">
        <v>64</v>
      </c>
      <c r="I2258" s="6" t="s">
        <v>19</v>
      </c>
      <c r="J2258" s="6" t="s">
        <v>20</v>
      </c>
      <c r="K2258" s="6" t="s">
        <v>21</v>
      </c>
      <c r="L2258" s="6" t="s">
        <v>39</v>
      </c>
      <c r="M2258" s="11">
        <v>1</v>
      </c>
      <c r="N2258" s="8">
        <v>49.61</v>
      </c>
      <c r="O2258" s="9">
        <v>0</v>
      </c>
      <c r="P2258" s="8">
        <v>22.8</v>
      </c>
      <c r="Q2258" s="8">
        <v>49.61</v>
      </c>
      <c r="R2258" s="8">
        <v>22.8</v>
      </c>
      <c r="S2258" s="8">
        <v>26.81</v>
      </c>
      <c r="T2258" s="10">
        <v>0.54041523886313236</v>
      </c>
      <c r="U2258" s="7"/>
      <c r="V2258" s="10"/>
      <c r="W2258" s="11"/>
      <c r="X2258" s="10"/>
    </row>
    <row r="2259" spans="1:24" ht="15.6">
      <c r="A2259" s="4">
        <v>939</v>
      </c>
      <c r="B2259" s="5">
        <v>46329</v>
      </c>
      <c r="C2259" s="1">
        <f t="shared" si="70"/>
        <v>2026</v>
      </c>
      <c r="D2259" s="1" t="str">
        <f>"Q" &amp;ROUNDUP(MONTH(SalesDataTable[[#This Row],[Order Date]])/3,0)</f>
        <v>Q4</v>
      </c>
      <c r="E2259" s="1">
        <f t="shared" si="71"/>
        <v>11</v>
      </c>
      <c r="F2259" s="1" t="str">
        <f>TEXT(SalesDataTable[[#This Row],[Order Date]],"MMM")</f>
        <v>Nov</v>
      </c>
      <c r="G2259" s="6" t="s">
        <v>23</v>
      </c>
      <c r="H2259" s="6" t="s">
        <v>58</v>
      </c>
      <c r="I2259" s="6" t="s">
        <v>36</v>
      </c>
      <c r="J2259" s="6" t="s">
        <v>20</v>
      </c>
      <c r="K2259" s="6" t="s">
        <v>21</v>
      </c>
      <c r="L2259" s="6" t="s">
        <v>39</v>
      </c>
      <c r="M2259" s="11">
        <v>1</v>
      </c>
      <c r="N2259" s="8">
        <v>49.76</v>
      </c>
      <c r="O2259" s="9">
        <v>0.1</v>
      </c>
      <c r="P2259" s="8">
        <v>21.94</v>
      </c>
      <c r="Q2259" s="8">
        <v>44.783999999999999</v>
      </c>
      <c r="R2259" s="8">
        <v>21.94</v>
      </c>
      <c r="S2259" s="8">
        <v>22.843999999999998</v>
      </c>
      <c r="T2259" s="10">
        <v>0.51009289031797067</v>
      </c>
      <c r="U2259" s="7"/>
      <c r="V2259" s="10"/>
      <c r="W2259" s="11"/>
      <c r="X2259" s="10"/>
    </row>
    <row r="2260" spans="1:24" ht="15.6">
      <c r="A2260" s="4">
        <v>1022</v>
      </c>
      <c r="B2260" s="5">
        <v>46329</v>
      </c>
      <c r="C2260" s="1">
        <f t="shared" si="70"/>
        <v>2026</v>
      </c>
      <c r="D2260" s="1" t="str">
        <f>"Q" &amp;ROUNDUP(MONTH(SalesDataTable[[#This Row],[Order Date]])/3,0)</f>
        <v>Q4</v>
      </c>
      <c r="E2260" s="1">
        <f t="shared" si="71"/>
        <v>11</v>
      </c>
      <c r="F2260" s="1" t="str">
        <f>TEXT(SalesDataTable[[#This Row],[Order Date]],"MMM")</f>
        <v>Nov</v>
      </c>
      <c r="G2260" s="6" t="s">
        <v>37</v>
      </c>
      <c r="H2260" s="6" t="s">
        <v>48</v>
      </c>
      <c r="I2260" s="6" t="s">
        <v>19</v>
      </c>
      <c r="J2260" s="6" t="s">
        <v>20</v>
      </c>
      <c r="K2260" s="6" t="s">
        <v>21</v>
      </c>
      <c r="L2260" s="6" t="s">
        <v>43</v>
      </c>
      <c r="M2260" s="11">
        <v>1</v>
      </c>
      <c r="N2260" s="8">
        <v>39.97</v>
      </c>
      <c r="O2260" s="9">
        <v>0.1</v>
      </c>
      <c r="P2260" s="8">
        <v>16.93</v>
      </c>
      <c r="Q2260" s="8">
        <v>35.972999999999999</v>
      </c>
      <c r="R2260" s="8">
        <v>16.93</v>
      </c>
      <c r="S2260" s="8">
        <v>19.042999999999999</v>
      </c>
      <c r="T2260" s="10">
        <v>0.52936924915909156</v>
      </c>
      <c r="U2260" s="7"/>
      <c r="V2260" s="10"/>
      <c r="W2260" s="11"/>
      <c r="X2260" s="10"/>
    </row>
    <row r="2261" spans="1:24" ht="15.6">
      <c r="A2261" s="4">
        <v>1997</v>
      </c>
      <c r="B2261" s="5">
        <v>46329</v>
      </c>
      <c r="C2261" s="1">
        <f t="shared" si="70"/>
        <v>2026</v>
      </c>
      <c r="D2261" s="1" t="str">
        <f>"Q" &amp;ROUNDUP(MONTH(SalesDataTable[[#This Row],[Order Date]])/3,0)</f>
        <v>Q4</v>
      </c>
      <c r="E2261" s="1">
        <f t="shared" si="71"/>
        <v>11</v>
      </c>
      <c r="F2261" s="1" t="str">
        <f>TEXT(SalesDataTable[[#This Row],[Order Date]],"MMM")</f>
        <v>Nov</v>
      </c>
      <c r="G2261" s="6" t="s">
        <v>23</v>
      </c>
      <c r="H2261" s="6" t="s">
        <v>60</v>
      </c>
      <c r="I2261" s="6" t="s">
        <v>45</v>
      </c>
      <c r="J2261" s="6" t="s">
        <v>20</v>
      </c>
      <c r="K2261" s="6" t="s">
        <v>40</v>
      </c>
      <c r="L2261" s="6" t="s">
        <v>41</v>
      </c>
      <c r="M2261" s="11">
        <v>2</v>
      </c>
      <c r="N2261" s="8">
        <v>335.46</v>
      </c>
      <c r="O2261" s="9">
        <v>0.1</v>
      </c>
      <c r="P2261" s="8">
        <v>199.87</v>
      </c>
      <c r="Q2261" s="8">
        <v>603.82799999999997</v>
      </c>
      <c r="R2261" s="8">
        <v>399.74</v>
      </c>
      <c r="S2261" s="8">
        <v>204.08799999999997</v>
      </c>
      <c r="T2261" s="10">
        <v>0.33799028862523761</v>
      </c>
      <c r="U2261" s="7"/>
      <c r="V2261" s="10"/>
      <c r="W2261" s="11"/>
      <c r="X2261" s="10"/>
    </row>
    <row r="2262" spans="1:24" ht="15.6">
      <c r="A2262" s="4">
        <v>3978</v>
      </c>
      <c r="B2262" s="5">
        <v>46329</v>
      </c>
      <c r="C2262" s="1">
        <f t="shared" si="70"/>
        <v>2026</v>
      </c>
      <c r="D2262" s="1" t="str">
        <f>"Q" &amp;ROUNDUP(MONTH(SalesDataTable[[#This Row],[Order Date]])/3,0)</f>
        <v>Q4</v>
      </c>
      <c r="E2262" s="1">
        <f t="shared" si="71"/>
        <v>11</v>
      </c>
      <c r="F2262" s="1" t="str">
        <f>TEXT(SalesDataTable[[#This Row],[Order Date]],"MMM")</f>
        <v>Nov</v>
      </c>
      <c r="G2262" s="6" t="s">
        <v>23</v>
      </c>
      <c r="H2262" s="6" t="s">
        <v>60</v>
      </c>
      <c r="I2262" s="6" t="s">
        <v>19</v>
      </c>
      <c r="J2262" s="6" t="s">
        <v>30</v>
      </c>
      <c r="K2262" s="6" t="s">
        <v>26</v>
      </c>
      <c r="L2262" s="6" t="s">
        <v>54</v>
      </c>
      <c r="M2262" s="11">
        <v>4</v>
      </c>
      <c r="N2262" s="8">
        <v>154.46</v>
      </c>
      <c r="O2262" s="9">
        <v>0.05</v>
      </c>
      <c r="P2262" s="8">
        <v>80.48</v>
      </c>
      <c r="Q2262" s="8">
        <v>586.94799999999998</v>
      </c>
      <c r="R2262" s="8">
        <v>321.92</v>
      </c>
      <c r="S2262" s="8">
        <v>265.02799999999996</v>
      </c>
      <c r="T2262" s="10">
        <v>0.45153574081519993</v>
      </c>
      <c r="U2262" s="7"/>
      <c r="V2262" s="10"/>
      <c r="W2262" s="11"/>
      <c r="X2262" s="10"/>
    </row>
    <row r="2263" spans="1:24" ht="15.6">
      <c r="A2263" s="4">
        <v>4715</v>
      </c>
      <c r="B2263" s="5">
        <v>46329</v>
      </c>
      <c r="C2263" s="1">
        <f t="shared" si="70"/>
        <v>2026</v>
      </c>
      <c r="D2263" s="1" t="str">
        <f>"Q" &amp;ROUNDUP(MONTH(SalesDataTable[[#This Row],[Order Date]])/3,0)</f>
        <v>Q4</v>
      </c>
      <c r="E2263" s="1">
        <f t="shared" si="71"/>
        <v>11</v>
      </c>
      <c r="F2263" s="1" t="str">
        <f>TEXT(SalesDataTable[[#This Row],[Order Date]],"MMM")</f>
        <v>Nov</v>
      </c>
      <c r="G2263" s="6" t="s">
        <v>17</v>
      </c>
      <c r="H2263" s="6" t="s">
        <v>18</v>
      </c>
      <c r="I2263" s="6" t="s">
        <v>25</v>
      </c>
      <c r="J2263" s="6" t="s">
        <v>33</v>
      </c>
      <c r="K2263" s="6" t="s">
        <v>51</v>
      </c>
      <c r="L2263" s="6" t="s">
        <v>52</v>
      </c>
      <c r="M2263" s="11">
        <v>10</v>
      </c>
      <c r="N2263" s="8">
        <v>39.869999999999997</v>
      </c>
      <c r="O2263" s="9">
        <v>0.15</v>
      </c>
      <c r="P2263" s="8">
        <v>14.31</v>
      </c>
      <c r="Q2263" s="8">
        <v>338.89499999999998</v>
      </c>
      <c r="R2263" s="8">
        <v>143.1</v>
      </c>
      <c r="S2263" s="8">
        <v>195.79499999999999</v>
      </c>
      <c r="T2263" s="10">
        <v>0.57774531934670026</v>
      </c>
      <c r="U2263" s="7"/>
      <c r="V2263" s="10"/>
      <c r="W2263" s="11"/>
      <c r="X2263" s="10"/>
    </row>
    <row r="2264" spans="1:24" ht="15.6">
      <c r="A2264" s="4">
        <v>145</v>
      </c>
      <c r="B2264" s="5">
        <v>46330</v>
      </c>
      <c r="C2264" s="1">
        <f t="shared" si="70"/>
        <v>2026</v>
      </c>
      <c r="D2264" s="1" t="str">
        <f>"Q" &amp;ROUNDUP(MONTH(SalesDataTable[[#This Row],[Order Date]])/3,0)</f>
        <v>Q4</v>
      </c>
      <c r="E2264" s="1">
        <f t="shared" si="71"/>
        <v>11</v>
      </c>
      <c r="F2264" s="1" t="str">
        <f>TEXT(SalesDataTable[[#This Row],[Order Date]],"MMM")</f>
        <v>Nov</v>
      </c>
      <c r="G2264" s="6" t="s">
        <v>17</v>
      </c>
      <c r="H2264" s="6" t="s">
        <v>67</v>
      </c>
      <c r="I2264" s="6" t="s">
        <v>19</v>
      </c>
      <c r="J2264" s="6" t="s">
        <v>33</v>
      </c>
      <c r="K2264" s="6" t="s">
        <v>26</v>
      </c>
      <c r="L2264" s="6" t="s">
        <v>27</v>
      </c>
      <c r="M2264" s="11">
        <v>2</v>
      </c>
      <c r="N2264" s="8">
        <v>93.19</v>
      </c>
      <c r="O2264" s="9">
        <v>0.2</v>
      </c>
      <c r="P2264" s="8">
        <v>45.7</v>
      </c>
      <c r="Q2264" s="8">
        <v>149.10400000000001</v>
      </c>
      <c r="R2264" s="8">
        <v>91.4</v>
      </c>
      <c r="S2264" s="8">
        <v>57.704000000000008</v>
      </c>
      <c r="T2264" s="10">
        <v>0.38700504345959869</v>
      </c>
      <c r="U2264" s="7"/>
      <c r="V2264" s="10"/>
      <c r="W2264" s="11"/>
      <c r="X2264" s="10"/>
    </row>
    <row r="2265" spans="1:24" ht="15.6">
      <c r="A2265" s="4">
        <v>465</v>
      </c>
      <c r="B2265" s="5">
        <v>46330</v>
      </c>
      <c r="C2265" s="1">
        <f t="shared" si="70"/>
        <v>2026</v>
      </c>
      <c r="D2265" s="1" t="str">
        <f>"Q" &amp;ROUNDUP(MONTH(SalesDataTable[[#This Row],[Order Date]])/3,0)</f>
        <v>Q4</v>
      </c>
      <c r="E2265" s="1">
        <f t="shared" si="71"/>
        <v>11</v>
      </c>
      <c r="F2265" s="1" t="str">
        <f>TEXT(SalesDataTable[[#This Row],[Order Date]],"MMM")</f>
        <v>Nov</v>
      </c>
      <c r="G2265" s="6" t="s">
        <v>23</v>
      </c>
      <c r="H2265" s="6" t="s">
        <v>60</v>
      </c>
      <c r="I2265" s="6" t="s">
        <v>19</v>
      </c>
      <c r="J2265" s="6" t="s">
        <v>20</v>
      </c>
      <c r="K2265" s="6" t="s">
        <v>51</v>
      </c>
      <c r="L2265" s="6" t="s">
        <v>52</v>
      </c>
      <c r="M2265" s="11">
        <v>3</v>
      </c>
      <c r="N2265" s="8">
        <v>41.29</v>
      </c>
      <c r="O2265" s="9">
        <v>0.05</v>
      </c>
      <c r="P2265" s="8">
        <v>14.43</v>
      </c>
      <c r="Q2265" s="8">
        <v>117.6765</v>
      </c>
      <c r="R2265" s="8">
        <v>43.29</v>
      </c>
      <c r="S2265" s="8">
        <v>74.386500000000012</v>
      </c>
      <c r="T2265" s="10">
        <v>0.63212706020318421</v>
      </c>
      <c r="U2265" s="7"/>
      <c r="V2265" s="10"/>
      <c r="W2265" s="11"/>
      <c r="X2265" s="10"/>
    </row>
    <row r="2266" spans="1:24" ht="15.6">
      <c r="A2266" s="4">
        <v>1449</v>
      </c>
      <c r="B2266" s="5">
        <v>46330</v>
      </c>
      <c r="C2266" s="1">
        <f t="shared" si="70"/>
        <v>2026</v>
      </c>
      <c r="D2266" s="1" t="str">
        <f>"Q" &amp;ROUNDUP(MONTH(SalesDataTable[[#This Row],[Order Date]])/3,0)</f>
        <v>Q4</v>
      </c>
      <c r="E2266" s="1">
        <f t="shared" si="71"/>
        <v>11</v>
      </c>
      <c r="F2266" s="1" t="str">
        <f>TEXT(SalesDataTable[[#This Row],[Order Date]],"MMM")</f>
        <v>Nov</v>
      </c>
      <c r="G2266" s="6" t="s">
        <v>37</v>
      </c>
      <c r="H2266" s="6" t="s">
        <v>50</v>
      </c>
      <c r="I2266" s="6" t="s">
        <v>19</v>
      </c>
      <c r="J2266" s="6" t="s">
        <v>20</v>
      </c>
      <c r="K2266" s="6" t="s">
        <v>21</v>
      </c>
      <c r="L2266" s="6" t="s">
        <v>39</v>
      </c>
      <c r="M2266" s="11">
        <v>1</v>
      </c>
      <c r="N2266" s="8">
        <v>50.76</v>
      </c>
      <c r="O2266" s="9">
        <v>0.1</v>
      </c>
      <c r="P2266" s="8">
        <v>22.72</v>
      </c>
      <c r="Q2266" s="8">
        <v>45.683999999999997</v>
      </c>
      <c r="R2266" s="8">
        <v>22.72</v>
      </c>
      <c r="S2266" s="8">
        <v>22.963999999999999</v>
      </c>
      <c r="T2266" s="10">
        <v>0.50267051921898254</v>
      </c>
      <c r="U2266" s="7"/>
      <c r="V2266" s="10"/>
      <c r="W2266" s="11"/>
      <c r="X2266" s="10"/>
    </row>
    <row r="2267" spans="1:24" ht="15.6">
      <c r="A2267" s="4">
        <v>1802</v>
      </c>
      <c r="B2267" s="5">
        <v>46330</v>
      </c>
      <c r="C2267" s="1">
        <f t="shared" si="70"/>
        <v>2026</v>
      </c>
      <c r="D2267" s="1" t="str">
        <f>"Q" &amp;ROUNDUP(MONTH(SalesDataTable[[#This Row],[Order Date]])/3,0)</f>
        <v>Q4</v>
      </c>
      <c r="E2267" s="1">
        <f t="shared" si="71"/>
        <v>11</v>
      </c>
      <c r="F2267" s="1" t="str">
        <f>TEXT(SalesDataTable[[#This Row],[Order Date]],"MMM")</f>
        <v>Nov</v>
      </c>
      <c r="G2267" s="6" t="s">
        <v>28</v>
      </c>
      <c r="H2267" s="6" t="s">
        <v>69</v>
      </c>
      <c r="I2267" s="6" t="s">
        <v>36</v>
      </c>
      <c r="J2267" s="6" t="s">
        <v>33</v>
      </c>
      <c r="K2267" s="6" t="s">
        <v>31</v>
      </c>
      <c r="L2267" s="6" t="s">
        <v>32</v>
      </c>
      <c r="M2267" s="11">
        <v>1</v>
      </c>
      <c r="N2267" s="8">
        <v>35.94</v>
      </c>
      <c r="O2267" s="9">
        <v>0.05</v>
      </c>
      <c r="P2267" s="8">
        <v>13.39</v>
      </c>
      <c r="Q2267" s="8">
        <v>34.142999999999994</v>
      </c>
      <c r="R2267" s="8">
        <v>13.39</v>
      </c>
      <c r="S2267" s="8">
        <v>20.752999999999993</v>
      </c>
      <c r="T2267" s="10">
        <v>0.60782590867820629</v>
      </c>
      <c r="U2267" s="7"/>
      <c r="V2267" s="10"/>
      <c r="W2267" s="11"/>
      <c r="X2267" s="10"/>
    </row>
    <row r="2268" spans="1:24" ht="15.6">
      <c r="A2268" s="4">
        <v>2645</v>
      </c>
      <c r="B2268" s="5">
        <v>46330</v>
      </c>
      <c r="C2268" s="1">
        <f t="shared" si="70"/>
        <v>2026</v>
      </c>
      <c r="D2268" s="1" t="str">
        <f>"Q" &amp;ROUNDUP(MONTH(SalesDataTable[[#This Row],[Order Date]])/3,0)</f>
        <v>Q4</v>
      </c>
      <c r="E2268" s="1">
        <f t="shared" si="71"/>
        <v>11</v>
      </c>
      <c r="F2268" s="1" t="str">
        <f>TEXT(SalesDataTable[[#This Row],[Order Date]],"MMM")</f>
        <v>Nov</v>
      </c>
      <c r="G2268" s="6" t="s">
        <v>17</v>
      </c>
      <c r="H2268" s="6" t="s">
        <v>67</v>
      </c>
      <c r="I2268" s="6" t="s">
        <v>36</v>
      </c>
      <c r="J2268" s="6" t="s">
        <v>30</v>
      </c>
      <c r="K2268" s="6" t="s">
        <v>26</v>
      </c>
      <c r="L2268" s="6" t="s">
        <v>63</v>
      </c>
      <c r="M2268" s="11">
        <v>4</v>
      </c>
      <c r="N2268" s="8">
        <v>70.010000000000005</v>
      </c>
      <c r="O2268" s="9">
        <v>0.05</v>
      </c>
      <c r="P2268" s="8">
        <v>31.43</v>
      </c>
      <c r="Q2268" s="8">
        <v>266.03800000000001</v>
      </c>
      <c r="R2268" s="8">
        <v>125.72</v>
      </c>
      <c r="S2268" s="8">
        <v>140.31800000000001</v>
      </c>
      <c r="T2268" s="10">
        <v>0.52743593020545942</v>
      </c>
      <c r="U2268" s="7"/>
      <c r="V2268" s="10"/>
      <c r="W2268" s="11"/>
      <c r="X2268" s="10"/>
    </row>
    <row r="2269" spans="1:24" ht="15.6">
      <c r="A2269" s="4">
        <v>3539</v>
      </c>
      <c r="B2269" s="5">
        <v>46330</v>
      </c>
      <c r="C2269" s="1">
        <f t="shared" si="70"/>
        <v>2026</v>
      </c>
      <c r="D2269" s="1" t="str">
        <f>"Q" &amp;ROUNDUP(MONTH(SalesDataTable[[#This Row],[Order Date]])/3,0)</f>
        <v>Q4</v>
      </c>
      <c r="E2269" s="1">
        <f t="shared" si="71"/>
        <v>11</v>
      </c>
      <c r="F2269" s="1" t="str">
        <f>TEXT(SalesDataTable[[#This Row],[Order Date]],"MMM")</f>
        <v>Nov</v>
      </c>
      <c r="G2269" s="6" t="s">
        <v>17</v>
      </c>
      <c r="H2269" s="6" t="s">
        <v>67</v>
      </c>
      <c r="I2269" s="6" t="s">
        <v>45</v>
      </c>
      <c r="J2269" s="6" t="s">
        <v>20</v>
      </c>
      <c r="K2269" s="6" t="s">
        <v>26</v>
      </c>
      <c r="L2269" s="6" t="s">
        <v>54</v>
      </c>
      <c r="M2269" s="11">
        <v>3</v>
      </c>
      <c r="N2269" s="8">
        <v>152.32</v>
      </c>
      <c r="O2269" s="9">
        <v>0.1</v>
      </c>
      <c r="P2269" s="8">
        <v>79.36</v>
      </c>
      <c r="Q2269" s="8">
        <v>411.26400000000001</v>
      </c>
      <c r="R2269" s="8">
        <v>238.07999999999998</v>
      </c>
      <c r="S2269" s="8">
        <v>173.18400000000003</v>
      </c>
      <c r="T2269" s="10">
        <v>0.42110177404295057</v>
      </c>
      <c r="U2269" s="7"/>
      <c r="V2269" s="10"/>
      <c r="W2269" s="11"/>
      <c r="X2269" s="10"/>
    </row>
    <row r="2270" spans="1:24" ht="15.6">
      <c r="A2270" s="4">
        <v>4309</v>
      </c>
      <c r="B2270" s="5">
        <v>46330</v>
      </c>
      <c r="C2270" s="1">
        <f t="shared" si="70"/>
        <v>2026</v>
      </c>
      <c r="D2270" s="1" t="str">
        <f>"Q" &amp;ROUNDUP(MONTH(SalesDataTable[[#This Row],[Order Date]])/3,0)</f>
        <v>Q4</v>
      </c>
      <c r="E2270" s="1">
        <f t="shared" si="71"/>
        <v>11</v>
      </c>
      <c r="F2270" s="1" t="str">
        <f>TEXT(SalesDataTable[[#This Row],[Order Date]],"MMM")</f>
        <v>Nov</v>
      </c>
      <c r="G2270" s="6" t="s">
        <v>37</v>
      </c>
      <c r="H2270" s="6" t="s">
        <v>50</v>
      </c>
      <c r="I2270" s="6" t="s">
        <v>19</v>
      </c>
      <c r="J2270" s="6" t="s">
        <v>33</v>
      </c>
      <c r="K2270" s="6" t="s">
        <v>21</v>
      </c>
      <c r="L2270" s="6" t="s">
        <v>39</v>
      </c>
      <c r="M2270" s="11">
        <v>1</v>
      </c>
      <c r="N2270" s="8">
        <v>50.32</v>
      </c>
      <c r="O2270" s="9">
        <v>0.05</v>
      </c>
      <c r="P2270" s="8">
        <v>22.46</v>
      </c>
      <c r="Q2270" s="8">
        <v>47.803999999999995</v>
      </c>
      <c r="R2270" s="8">
        <v>22.46</v>
      </c>
      <c r="S2270" s="8">
        <v>25.343999999999994</v>
      </c>
      <c r="T2270" s="10">
        <v>0.53016483976236295</v>
      </c>
      <c r="U2270" s="7"/>
      <c r="V2270" s="10"/>
      <c r="W2270" s="11"/>
      <c r="X2270" s="10"/>
    </row>
    <row r="2271" spans="1:24" ht="15.6">
      <c r="A2271" s="4">
        <v>4355</v>
      </c>
      <c r="B2271" s="5">
        <v>46330</v>
      </c>
      <c r="C2271" s="1">
        <f t="shared" si="70"/>
        <v>2026</v>
      </c>
      <c r="D2271" s="1" t="str">
        <f>"Q" &amp;ROUNDUP(MONTH(SalesDataTable[[#This Row],[Order Date]])/3,0)</f>
        <v>Q4</v>
      </c>
      <c r="E2271" s="1">
        <f t="shared" si="71"/>
        <v>11</v>
      </c>
      <c r="F2271" s="1" t="str">
        <f>TEXT(SalesDataTable[[#This Row],[Order Date]],"MMM")</f>
        <v>Nov</v>
      </c>
      <c r="G2271" s="6" t="s">
        <v>28</v>
      </c>
      <c r="H2271" s="6" t="s">
        <v>29</v>
      </c>
      <c r="I2271" s="6" t="s">
        <v>36</v>
      </c>
      <c r="J2271" s="6" t="s">
        <v>20</v>
      </c>
      <c r="K2271" s="6" t="s">
        <v>26</v>
      </c>
      <c r="L2271" s="6" t="s">
        <v>54</v>
      </c>
      <c r="M2271" s="11">
        <v>2</v>
      </c>
      <c r="N2271" s="8">
        <v>151.04</v>
      </c>
      <c r="O2271" s="9">
        <v>0.15</v>
      </c>
      <c r="P2271" s="8">
        <v>76.97</v>
      </c>
      <c r="Q2271" s="8">
        <v>256.76799999999997</v>
      </c>
      <c r="R2271" s="8">
        <v>153.94</v>
      </c>
      <c r="S2271" s="8">
        <v>102.82799999999997</v>
      </c>
      <c r="T2271" s="10">
        <v>0.40047046360917243</v>
      </c>
      <c r="U2271" s="7"/>
      <c r="V2271" s="10"/>
      <c r="W2271" s="11"/>
      <c r="X2271" s="10"/>
    </row>
    <row r="2272" spans="1:24" ht="15.6">
      <c r="A2272" s="4">
        <v>5052</v>
      </c>
      <c r="B2272" s="5">
        <v>46330</v>
      </c>
      <c r="C2272" s="1">
        <f t="shared" si="70"/>
        <v>2026</v>
      </c>
      <c r="D2272" s="1" t="str">
        <f>"Q" &amp;ROUNDUP(MONTH(SalesDataTable[[#This Row],[Order Date]])/3,0)</f>
        <v>Q4</v>
      </c>
      <c r="E2272" s="1">
        <f t="shared" si="71"/>
        <v>11</v>
      </c>
      <c r="F2272" s="1" t="str">
        <f>TEXT(SalesDataTable[[#This Row],[Order Date]],"MMM")</f>
        <v>Nov</v>
      </c>
      <c r="G2272" s="6" t="s">
        <v>17</v>
      </c>
      <c r="H2272" s="6" t="s">
        <v>67</v>
      </c>
      <c r="I2272" s="6" t="s">
        <v>45</v>
      </c>
      <c r="J2272" s="6" t="s">
        <v>20</v>
      </c>
      <c r="K2272" s="6" t="s">
        <v>21</v>
      </c>
      <c r="L2272" s="6" t="s">
        <v>43</v>
      </c>
      <c r="M2272" s="11">
        <v>3</v>
      </c>
      <c r="N2272" s="8">
        <v>41.12</v>
      </c>
      <c r="O2272" s="9">
        <v>0.1</v>
      </c>
      <c r="P2272" s="8">
        <v>16.670000000000002</v>
      </c>
      <c r="Q2272" s="8">
        <v>111.02399999999999</v>
      </c>
      <c r="R2272" s="8">
        <v>50.010000000000005</v>
      </c>
      <c r="S2272" s="8">
        <v>61.013999999999982</v>
      </c>
      <c r="T2272" s="10">
        <v>0.54955685257241671</v>
      </c>
      <c r="U2272" s="7"/>
      <c r="V2272" s="10"/>
      <c r="W2272" s="11"/>
      <c r="X2272" s="10"/>
    </row>
    <row r="2273" spans="1:24" ht="15.6">
      <c r="A2273" s="4">
        <v>9</v>
      </c>
      <c r="B2273" s="5">
        <v>46331</v>
      </c>
      <c r="C2273" s="1">
        <f t="shared" si="70"/>
        <v>2026</v>
      </c>
      <c r="D2273" s="1" t="str">
        <f>"Q" &amp;ROUNDUP(MONTH(SalesDataTable[[#This Row],[Order Date]])/3,0)</f>
        <v>Q4</v>
      </c>
      <c r="E2273" s="1">
        <f t="shared" si="71"/>
        <v>11</v>
      </c>
      <c r="F2273" s="1" t="str">
        <f>TEXT(SalesDataTable[[#This Row],[Order Date]],"MMM")</f>
        <v>Nov</v>
      </c>
      <c r="G2273" s="6" t="s">
        <v>17</v>
      </c>
      <c r="H2273" s="6" t="s">
        <v>67</v>
      </c>
      <c r="I2273" s="6" t="s">
        <v>19</v>
      </c>
      <c r="J2273" s="6" t="s">
        <v>30</v>
      </c>
      <c r="K2273" s="6" t="s">
        <v>26</v>
      </c>
      <c r="L2273" s="6" t="s">
        <v>34</v>
      </c>
      <c r="M2273" s="11">
        <v>1</v>
      </c>
      <c r="N2273" s="8">
        <v>140.59</v>
      </c>
      <c r="O2273" s="9">
        <v>0.1</v>
      </c>
      <c r="P2273" s="8">
        <v>79.510000000000005</v>
      </c>
      <c r="Q2273" s="8">
        <v>126.53100000000001</v>
      </c>
      <c r="R2273" s="8">
        <v>79.510000000000005</v>
      </c>
      <c r="S2273" s="8">
        <v>47.021000000000001</v>
      </c>
      <c r="T2273" s="10">
        <v>0.37161644182058151</v>
      </c>
      <c r="U2273" s="7"/>
      <c r="V2273" s="10"/>
      <c r="W2273" s="11"/>
      <c r="X2273" s="10"/>
    </row>
    <row r="2274" spans="1:24" ht="15.6">
      <c r="A2274" s="4">
        <v>703</v>
      </c>
      <c r="B2274" s="5">
        <v>46331</v>
      </c>
      <c r="C2274" s="1">
        <f t="shared" si="70"/>
        <v>2026</v>
      </c>
      <c r="D2274" s="1" t="str">
        <f>"Q" &amp;ROUNDUP(MONTH(SalesDataTable[[#This Row],[Order Date]])/3,0)</f>
        <v>Q4</v>
      </c>
      <c r="E2274" s="1">
        <f t="shared" si="71"/>
        <v>11</v>
      </c>
      <c r="F2274" s="1" t="str">
        <f>TEXT(SalesDataTable[[#This Row],[Order Date]],"MMM")</f>
        <v>Nov</v>
      </c>
      <c r="G2274" s="6" t="s">
        <v>23</v>
      </c>
      <c r="H2274" s="6" t="s">
        <v>66</v>
      </c>
      <c r="I2274" s="6" t="s">
        <v>19</v>
      </c>
      <c r="J2274" s="6" t="s">
        <v>20</v>
      </c>
      <c r="K2274" s="6" t="s">
        <v>31</v>
      </c>
      <c r="L2274" s="6" t="s">
        <v>65</v>
      </c>
      <c r="M2274" s="11">
        <v>2</v>
      </c>
      <c r="N2274" s="8">
        <v>160.68</v>
      </c>
      <c r="O2274" s="9">
        <v>0</v>
      </c>
      <c r="P2274" s="8">
        <v>89.49</v>
      </c>
      <c r="Q2274" s="8">
        <v>321.36</v>
      </c>
      <c r="R2274" s="8">
        <v>178.98</v>
      </c>
      <c r="S2274" s="8">
        <v>142.38000000000002</v>
      </c>
      <c r="T2274" s="10">
        <v>0.4430545182972368</v>
      </c>
      <c r="U2274" s="7"/>
      <c r="V2274" s="10"/>
      <c r="W2274" s="11"/>
      <c r="X2274" s="10"/>
    </row>
    <row r="2275" spans="1:24" ht="15.6">
      <c r="A2275" s="4">
        <v>1627</v>
      </c>
      <c r="B2275" s="5">
        <v>46331</v>
      </c>
      <c r="C2275" s="1">
        <f t="shared" si="70"/>
        <v>2026</v>
      </c>
      <c r="D2275" s="1" t="str">
        <f>"Q" &amp;ROUNDUP(MONTH(SalesDataTable[[#This Row],[Order Date]])/3,0)</f>
        <v>Q4</v>
      </c>
      <c r="E2275" s="1">
        <f t="shared" si="71"/>
        <v>11</v>
      </c>
      <c r="F2275" s="1" t="str">
        <f>TEXT(SalesDataTable[[#This Row],[Order Date]],"MMM")</f>
        <v>Nov</v>
      </c>
      <c r="G2275" s="6" t="s">
        <v>37</v>
      </c>
      <c r="H2275" s="6" t="s">
        <v>38</v>
      </c>
      <c r="I2275" s="6" t="s">
        <v>19</v>
      </c>
      <c r="J2275" s="6" t="s">
        <v>20</v>
      </c>
      <c r="K2275" s="6" t="s">
        <v>51</v>
      </c>
      <c r="L2275" s="6" t="s">
        <v>62</v>
      </c>
      <c r="M2275" s="11">
        <v>6</v>
      </c>
      <c r="N2275" s="8">
        <v>49.7</v>
      </c>
      <c r="O2275" s="9">
        <v>0</v>
      </c>
      <c r="P2275" s="8">
        <v>22.34</v>
      </c>
      <c r="Q2275" s="8">
        <v>298.20000000000005</v>
      </c>
      <c r="R2275" s="8">
        <v>134.04</v>
      </c>
      <c r="S2275" s="8">
        <v>164.16000000000005</v>
      </c>
      <c r="T2275" s="10">
        <v>0.55050301810865199</v>
      </c>
      <c r="U2275" s="7"/>
      <c r="V2275" s="10"/>
      <c r="W2275" s="11"/>
      <c r="X2275" s="10"/>
    </row>
    <row r="2276" spans="1:24" ht="15.6">
      <c r="A2276" s="4">
        <v>1760</v>
      </c>
      <c r="B2276" s="5">
        <v>46331</v>
      </c>
      <c r="C2276" s="1">
        <f t="shared" si="70"/>
        <v>2026</v>
      </c>
      <c r="D2276" s="1" t="str">
        <f>"Q" &amp;ROUNDUP(MONTH(SalesDataTable[[#This Row],[Order Date]])/3,0)</f>
        <v>Q4</v>
      </c>
      <c r="E2276" s="1">
        <f t="shared" si="71"/>
        <v>11</v>
      </c>
      <c r="F2276" s="1" t="str">
        <f>TEXT(SalesDataTable[[#This Row],[Order Date]],"MMM")</f>
        <v>Nov</v>
      </c>
      <c r="G2276" s="6" t="s">
        <v>23</v>
      </c>
      <c r="H2276" s="6" t="s">
        <v>58</v>
      </c>
      <c r="I2276" s="6" t="s">
        <v>36</v>
      </c>
      <c r="J2276" s="6" t="s">
        <v>20</v>
      </c>
      <c r="K2276" s="6" t="s">
        <v>21</v>
      </c>
      <c r="L2276" s="6" t="s">
        <v>22</v>
      </c>
      <c r="M2276" s="11">
        <v>3</v>
      </c>
      <c r="N2276" s="8">
        <v>80.400000000000006</v>
      </c>
      <c r="O2276" s="9">
        <v>0.05</v>
      </c>
      <c r="P2276" s="8">
        <v>42.82</v>
      </c>
      <c r="Q2276" s="8">
        <v>229.14000000000001</v>
      </c>
      <c r="R2276" s="8">
        <v>128.46</v>
      </c>
      <c r="S2276" s="8">
        <v>100.68</v>
      </c>
      <c r="T2276" s="10">
        <v>0.43938203718250851</v>
      </c>
      <c r="U2276" s="7"/>
      <c r="V2276" s="10"/>
      <c r="W2276" s="11"/>
      <c r="X2276" s="10"/>
    </row>
    <row r="2277" spans="1:24" ht="15.6">
      <c r="A2277" s="4">
        <v>2268</v>
      </c>
      <c r="B2277" s="5">
        <v>46331</v>
      </c>
      <c r="C2277" s="1">
        <f t="shared" si="70"/>
        <v>2026</v>
      </c>
      <c r="D2277" s="1" t="str">
        <f>"Q" &amp;ROUNDUP(MONTH(SalesDataTable[[#This Row],[Order Date]])/3,0)</f>
        <v>Q4</v>
      </c>
      <c r="E2277" s="1">
        <f t="shared" si="71"/>
        <v>11</v>
      </c>
      <c r="F2277" s="1" t="str">
        <f>TEXT(SalesDataTable[[#This Row],[Order Date]],"MMM")</f>
        <v>Nov</v>
      </c>
      <c r="G2277" s="6" t="s">
        <v>23</v>
      </c>
      <c r="H2277" s="6" t="s">
        <v>24</v>
      </c>
      <c r="I2277" s="6" t="s">
        <v>36</v>
      </c>
      <c r="J2277" s="6" t="s">
        <v>30</v>
      </c>
      <c r="K2277" s="6" t="s">
        <v>26</v>
      </c>
      <c r="L2277" s="6" t="s">
        <v>54</v>
      </c>
      <c r="M2277" s="11">
        <v>4</v>
      </c>
      <c r="N2277" s="8">
        <v>151.38999999999999</v>
      </c>
      <c r="O2277" s="9">
        <v>0.05</v>
      </c>
      <c r="P2277" s="8">
        <v>80.66</v>
      </c>
      <c r="Q2277" s="8">
        <v>575.28199999999993</v>
      </c>
      <c r="R2277" s="8">
        <v>322.64</v>
      </c>
      <c r="S2277" s="8">
        <v>252.64199999999994</v>
      </c>
      <c r="T2277" s="10">
        <v>0.43916201097896329</v>
      </c>
      <c r="U2277" s="7"/>
      <c r="V2277" s="10"/>
      <c r="W2277" s="11"/>
      <c r="X2277" s="10"/>
    </row>
    <row r="2278" spans="1:24" ht="15.6">
      <c r="A2278" s="4">
        <v>2636</v>
      </c>
      <c r="B2278" s="5">
        <v>46331</v>
      </c>
      <c r="C2278" s="1">
        <f t="shared" si="70"/>
        <v>2026</v>
      </c>
      <c r="D2278" s="1" t="str">
        <f>"Q" &amp;ROUNDUP(MONTH(SalesDataTable[[#This Row],[Order Date]])/3,0)</f>
        <v>Q4</v>
      </c>
      <c r="E2278" s="1">
        <f t="shared" si="71"/>
        <v>11</v>
      </c>
      <c r="F2278" s="1" t="str">
        <f>TEXT(SalesDataTable[[#This Row],[Order Date]],"MMM")</f>
        <v>Nov</v>
      </c>
      <c r="G2278" s="6" t="s">
        <v>23</v>
      </c>
      <c r="H2278" s="6" t="s">
        <v>66</v>
      </c>
      <c r="I2278" s="6" t="s">
        <v>36</v>
      </c>
      <c r="J2278" s="6" t="s">
        <v>33</v>
      </c>
      <c r="K2278" s="6" t="s">
        <v>31</v>
      </c>
      <c r="L2278" s="6" t="s">
        <v>49</v>
      </c>
      <c r="M2278" s="11">
        <v>2</v>
      </c>
      <c r="N2278" s="8">
        <v>45.44</v>
      </c>
      <c r="O2278" s="9">
        <v>0.05</v>
      </c>
      <c r="P2278" s="8">
        <v>18.2</v>
      </c>
      <c r="Q2278" s="8">
        <v>86.335999999999999</v>
      </c>
      <c r="R2278" s="8">
        <v>36.4</v>
      </c>
      <c r="S2278" s="8">
        <v>49.936</v>
      </c>
      <c r="T2278" s="10">
        <v>0.57839140103780584</v>
      </c>
      <c r="U2278" s="7"/>
      <c r="V2278" s="10"/>
      <c r="W2278" s="11"/>
      <c r="X2278" s="10"/>
    </row>
    <row r="2279" spans="1:24" ht="15.6">
      <c r="A2279" s="4">
        <v>3255</v>
      </c>
      <c r="B2279" s="5">
        <v>46331</v>
      </c>
      <c r="C2279" s="1">
        <f t="shared" si="70"/>
        <v>2026</v>
      </c>
      <c r="D2279" s="1" t="str">
        <f>"Q" &amp;ROUNDUP(MONTH(SalesDataTable[[#This Row],[Order Date]])/3,0)</f>
        <v>Q4</v>
      </c>
      <c r="E2279" s="1">
        <f t="shared" si="71"/>
        <v>11</v>
      </c>
      <c r="F2279" s="1" t="str">
        <f>TEXT(SalesDataTable[[#This Row],[Order Date]],"MMM")</f>
        <v>Nov</v>
      </c>
      <c r="G2279" s="6" t="s">
        <v>37</v>
      </c>
      <c r="H2279" s="6" t="s">
        <v>64</v>
      </c>
      <c r="I2279" s="6" t="s">
        <v>19</v>
      </c>
      <c r="J2279" s="6" t="s">
        <v>30</v>
      </c>
      <c r="K2279" s="6" t="s">
        <v>26</v>
      </c>
      <c r="L2279" s="6" t="s">
        <v>63</v>
      </c>
      <c r="M2279" s="11">
        <v>2</v>
      </c>
      <c r="N2279" s="8">
        <v>70.790000000000006</v>
      </c>
      <c r="O2279" s="9">
        <v>0.15</v>
      </c>
      <c r="P2279" s="8">
        <v>33.32</v>
      </c>
      <c r="Q2279" s="8">
        <v>120.343</v>
      </c>
      <c r="R2279" s="8">
        <v>66.64</v>
      </c>
      <c r="S2279" s="8">
        <v>53.703000000000003</v>
      </c>
      <c r="T2279" s="10">
        <v>0.44624947026416162</v>
      </c>
      <c r="U2279" s="7"/>
      <c r="V2279" s="10"/>
      <c r="W2279" s="11"/>
      <c r="X2279" s="10"/>
    </row>
    <row r="2280" spans="1:24" ht="15.6">
      <c r="A2280" s="4">
        <v>4326</v>
      </c>
      <c r="B2280" s="5">
        <v>46331</v>
      </c>
      <c r="C2280" s="1">
        <f t="shared" si="70"/>
        <v>2026</v>
      </c>
      <c r="D2280" s="1" t="str">
        <f>"Q" &amp;ROUNDUP(MONTH(SalesDataTable[[#This Row],[Order Date]])/3,0)</f>
        <v>Q4</v>
      </c>
      <c r="E2280" s="1">
        <f t="shared" si="71"/>
        <v>11</v>
      </c>
      <c r="F2280" s="1" t="str">
        <f>TEXT(SalesDataTable[[#This Row],[Order Date]],"MMM")</f>
        <v>Nov</v>
      </c>
      <c r="G2280" s="6" t="s">
        <v>28</v>
      </c>
      <c r="H2280" s="6" t="s">
        <v>42</v>
      </c>
      <c r="I2280" s="6" t="s">
        <v>36</v>
      </c>
      <c r="J2280" s="6" t="s">
        <v>20</v>
      </c>
      <c r="K2280" s="6" t="s">
        <v>31</v>
      </c>
      <c r="L2280" s="6" t="s">
        <v>32</v>
      </c>
      <c r="M2280" s="11">
        <v>1</v>
      </c>
      <c r="N2280" s="8">
        <v>35.630000000000003</v>
      </c>
      <c r="O2280" s="9">
        <v>0</v>
      </c>
      <c r="P2280" s="8">
        <v>13.47</v>
      </c>
      <c r="Q2280" s="8">
        <v>35.630000000000003</v>
      </c>
      <c r="R2280" s="8">
        <v>13.47</v>
      </c>
      <c r="S2280" s="8">
        <v>22.160000000000004</v>
      </c>
      <c r="T2280" s="10">
        <v>0.62194779680044909</v>
      </c>
      <c r="U2280" s="7"/>
      <c r="V2280" s="10"/>
      <c r="W2280" s="11"/>
      <c r="X2280" s="10"/>
    </row>
    <row r="2281" spans="1:24" ht="15.6">
      <c r="A2281" s="4">
        <v>4346</v>
      </c>
      <c r="B2281" s="5">
        <v>46331</v>
      </c>
      <c r="C2281" s="1">
        <f t="shared" si="70"/>
        <v>2026</v>
      </c>
      <c r="D2281" s="1" t="str">
        <f>"Q" &amp;ROUNDUP(MONTH(SalesDataTable[[#This Row],[Order Date]])/3,0)</f>
        <v>Q4</v>
      </c>
      <c r="E2281" s="1">
        <f t="shared" si="71"/>
        <v>11</v>
      </c>
      <c r="F2281" s="1" t="str">
        <f>TEXT(SalesDataTable[[#This Row],[Order Date]],"MMM")</f>
        <v>Nov</v>
      </c>
      <c r="G2281" s="6" t="s">
        <v>17</v>
      </c>
      <c r="H2281" s="6" t="s">
        <v>67</v>
      </c>
      <c r="I2281" s="6" t="s">
        <v>19</v>
      </c>
      <c r="J2281" s="6" t="s">
        <v>33</v>
      </c>
      <c r="K2281" s="6" t="s">
        <v>26</v>
      </c>
      <c r="L2281" s="6" t="s">
        <v>63</v>
      </c>
      <c r="M2281" s="11">
        <v>3</v>
      </c>
      <c r="N2281" s="8">
        <v>73.010000000000005</v>
      </c>
      <c r="O2281" s="9">
        <v>0.15</v>
      </c>
      <c r="P2281" s="8">
        <v>32.49</v>
      </c>
      <c r="Q2281" s="8">
        <v>186.17550000000003</v>
      </c>
      <c r="R2281" s="8">
        <v>97.47</v>
      </c>
      <c r="S2281" s="8">
        <v>88.705500000000029</v>
      </c>
      <c r="T2281" s="10">
        <v>0.47646172562984934</v>
      </c>
      <c r="U2281" s="7"/>
      <c r="V2281" s="10"/>
      <c r="W2281" s="11"/>
      <c r="X2281" s="10"/>
    </row>
    <row r="2282" spans="1:24" ht="15.6">
      <c r="A2282" s="4">
        <v>266</v>
      </c>
      <c r="B2282" s="5">
        <v>46332</v>
      </c>
      <c r="C2282" s="1">
        <f t="shared" si="70"/>
        <v>2026</v>
      </c>
      <c r="D2282" s="1" t="str">
        <f>"Q" &amp;ROUNDUP(MONTH(SalesDataTable[[#This Row],[Order Date]])/3,0)</f>
        <v>Q4</v>
      </c>
      <c r="E2282" s="1">
        <f t="shared" si="71"/>
        <v>11</v>
      </c>
      <c r="F2282" s="1" t="str">
        <f>TEXT(SalesDataTable[[#This Row],[Order Date]],"MMM")</f>
        <v>Nov</v>
      </c>
      <c r="G2282" s="6" t="s">
        <v>23</v>
      </c>
      <c r="H2282" s="6" t="s">
        <v>24</v>
      </c>
      <c r="I2282" s="6" t="s">
        <v>45</v>
      </c>
      <c r="J2282" s="6" t="s">
        <v>33</v>
      </c>
      <c r="K2282" s="6" t="s">
        <v>26</v>
      </c>
      <c r="L2282" s="6" t="s">
        <v>27</v>
      </c>
      <c r="M2282" s="11">
        <v>1</v>
      </c>
      <c r="N2282" s="8">
        <v>93.48</v>
      </c>
      <c r="O2282" s="9">
        <v>0.05</v>
      </c>
      <c r="P2282" s="8">
        <v>46.34</v>
      </c>
      <c r="Q2282" s="8">
        <v>88.805999999999997</v>
      </c>
      <c r="R2282" s="8">
        <v>46.34</v>
      </c>
      <c r="S2282" s="8">
        <v>42.465999999999994</v>
      </c>
      <c r="T2282" s="10">
        <v>0.47818841069297113</v>
      </c>
      <c r="U2282" s="7"/>
      <c r="V2282" s="10"/>
      <c r="W2282" s="11"/>
      <c r="X2282" s="10"/>
    </row>
    <row r="2283" spans="1:24" ht="15.6">
      <c r="A2283" s="4">
        <v>274</v>
      </c>
      <c r="B2283" s="5">
        <v>46332</v>
      </c>
      <c r="C2283" s="1">
        <f t="shared" si="70"/>
        <v>2026</v>
      </c>
      <c r="D2283" s="1" t="str">
        <f>"Q" &amp;ROUNDUP(MONTH(SalesDataTable[[#This Row],[Order Date]])/3,0)</f>
        <v>Q4</v>
      </c>
      <c r="E2283" s="1">
        <f t="shared" si="71"/>
        <v>11</v>
      </c>
      <c r="F2283" s="1" t="str">
        <f>TEXT(SalesDataTable[[#This Row],[Order Date]],"MMM")</f>
        <v>Nov</v>
      </c>
      <c r="G2283" s="6" t="s">
        <v>23</v>
      </c>
      <c r="H2283" s="6" t="s">
        <v>24</v>
      </c>
      <c r="I2283" s="6" t="s">
        <v>19</v>
      </c>
      <c r="J2283" s="6" t="s">
        <v>33</v>
      </c>
      <c r="K2283" s="6" t="s">
        <v>21</v>
      </c>
      <c r="L2283" s="6" t="s">
        <v>22</v>
      </c>
      <c r="M2283" s="11">
        <v>1</v>
      </c>
      <c r="N2283" s="8">
        <v>82.89</v>
      </c>
      <c r="O2283" s="9">
        <v>0</v>
      </c>
      <c r="P2283" s="8">
        <v>41.44</v>
      </c>
      <c r="Q2283" s="8">
        <v>82.89</v>
      </c>
      <c r="R2283" s="8">
        <v>41.44</v>
      </c>
      <c r="S2283" s="8">
        <v>41.45</v>
      </c>
      <c r="T2283" s="10">
        <v>0.50006032090722652</v>
      </c>
      <c r="U2283" s="7"/>
      <c r="V2283" s="10"/>
      <c r="W2283" s="11"/>
      <c r="X2283" s="10"/>
    </row>
    <row r="2284" spans="1:24" ht="15.6">
      <c r="A2284" s="4">
        <v>1135</v>
      </c>
      <c r="B2284" s="5">
        <v>46332</v>
      </c>
      <c r="C2284" s="1">
        <f t="shared" si="70"/>
        <v>2026</v>
      </c>
      <c r="D2284" s="1" t="str">
        <f>"Q" &amp;ROUNDUP(MONTH(SalesDataTable[[#This Row],[Order Date]])/3,0)</f>
        <v>Q4</v>
      </c>
      <c r="E2284" s="1">
        <f t="shared" si="71"/>
        <v>11</v>
      </c>
      <c r="F2284" s="1" t="str">
        <f>TEXT(SalesDataTable[[#This Row],[Order Date]],"MMM")</f>
        <v>Nov</v>
      </c>
      <c r="G2284" s="6" t="s">
        <v>37</v>
      </c>
      <c r="H2284" s="6" t="s">
        <v>48</v>
      </c>
      <c r="I2284" s="6" t="s">
        <v>19</v>
      </c>
      <c r="J2284" s="6" t="s">
        <v>30</v>
      </c>
      <c r="K2284" s="6" t="s">
        <v>31</v>
      </c>
      <c r="L2284" s="6" t="s">
        <v>32</v>
      </c>
      <c r="M2284" s="11">
        <v>2</v>
      </c>
      <c r="N2284" s="8">
        <v>35.71</v>
      </c>
      <c r="O2284" s="9">
        <v>0.2</v>
      </c>
      <c r="P2284" s="8">
        <v>13.48</v>
      </c>
      <c r="Q2284" s="8">
        <v>57.136000000000003</v>
      </c>
      <c r="R2284" s="8">
        <v>26.96</v>
      </c>
      <c r="S2284" s="8">
        <v>30.176000000000002</v>
      </c>
      <c r="T2284" s="10">
        <v>0.52814337720526461</v>
      </c>
      <c r="U2284" s="7"/>
      <c r="V2284" s="10"/>
      <c r="W2284" s="11"/>
      <c r="X2284" s="10"/>
    </row>
    <row r="2285" spans="1:24" ht="15.6">
      <c r="A2285" s="4">
        <v>2166</v>
      </c>
      <c r="B2285" s="5">
        <v>46332</v>
      </c>
      <c r="C2285" s="1">
        <f t="shared" si="70"/>
        <v>2026</v>
      </c>
      <c r="D2285" s="1" t="str">
        <f>"Q" &amp;ROUNDUP(MONTH(SalesDataTable[[#This Row],[Order Date]])/3,0)</f>
        <v>Q4</v>
      </c>
      <c r="E2285" s="1">
        <f t="shared" si="71"/>
        <v>11</v>
      </c>
      <c r="F2285" s="1" t="str">
        <f>TEXT(SalesDataTable[[#This Row],[Order Date]],"MMM")</f>
        <v>Nov</v>
      </c>
      <c r="G2285" s="6" t="s">
        <v>37</v>
      </c>
      <c r="H2285" s="6" t="s">
        <v>64</v>
      </c>
      <c r="I2285" s="6" t="s">
        <v>36</v>
      </c>
      <c r="J2285" s="6" t="s">
        <v>30</v>
      </c>
      <c r="K2285" s="6" t="s">
        <v>51</v>
      </c>
      <c r="L2285" s="6" t="s">
        <v>52</v>
      </c>
      <c r="M2285" s="11">
        <v>1</v>
      </c>
      <c r="N2285" s="8">
        <v>40.380000000000003</v>
      </c>
      <c r="O2285" s="9">
        <v>0.15</v>
      </c>
      <c r="P2285" s="8">
        <v>14.53</v>
      </c>
      <c r="Q2285" s="8">
        <v>34.323</v>
      </c>
      <c r="R2285" s="8">
        <v>14.53</v>
      </c>
      <c r="S2285" s="8">
        <v>19.792999999999999</v>
      </c>
      <c r="T2285" s="10">
        <v>0.57666870611543275</v>
      </c>
      <c r="U2285" s="7"/>
      <c r="V2285" s="10"/>
      <c r="W2285" s="11"/>
      <c r="X2285" s="10"/>
    </row>
    <row r="2286" spans="1:24" ht="15.6">
      <c r="A2286" s="4">
        <v>3620</v>
      </c>
      <c r="B2286" s="5">
        <v>46332</v>
      </c>
      <c r="C2286" s="1">
        <f t="shared" si="70"/>
        <v>2026</v>
      </c>
      <c r="D2286" s="1" t="str">
        <f>"Q" &amp;ROUNDUP(MONTH(SalesDataTable[[#This Row],[Order Date]])/3,0)</f>
        <v>Q4</v>
      </c>
      <c r="E2286" s="1">
        <f t="shared" si="71"/>
        <v>11</v>
      </c>
      <c r="F2286" s="1" t="str">
        <f>TEXT(SalesDataTable[[#This Row],[Order Date]],"MMM")</f>
        <v>Nov</v>
      </c>
      <c r="G2286" s="6" t="s">
        <v>23</v>
      </c>
      <c r="H2286" s="6" t="s">
        <v>60</v>
      </c>
      <c r="I2286" s="6" t="s">
        <v>45</v>
      </c>
      <c r="J2286" s="6" t="s">
        <v>30</v>
      </c>
      <c r="K2286" s="6" t="s">
        <v>26</v>
      </c>
      <c r="L2286" s="6" t="s">
        <v>34</v>
      </c>
      <c r="M2286" s="11">
        <v>1</v>
      </c>
      <c r="N2286" s="8">
        <v>142</v>
      </c>
      <c r="O2286" s="9">
        <v>0.05</v>
      </c>
      <c r="P2286" s="8">
        <v>81.099999999999994</v>
      </c>
      <c r="Q2286" s="8">
        <v>134.9</v>
      </c>
      <c r="R2286" s="8">
        <v>81.099999999999994</v>
      </c>
      <c r="S2286" s="8">
        <v>53.800000000000011</v>
      </c>
      <c r="T2286" s="10">
        <v>0.39881393624907346</v>
      </c>
      <c r="U2286" s="7"/>
      <c r="V2286" s="10"/>
      <c r="W2286" s="11"/>
      <c r="X2286" s="10"/>
    </row>
    <row r="2287" spans="1:24" ht="15.6">
      <c r="A2287" s="4">
        <v>3986</v>
      </c>
      <c r="B2287" s="5">
        <v>46332</v>
      </c>
      <c r="C2287" s="1">
        <f t="shared" si="70"/>
        <v>2026</v>
      </c>
      <c r="D2287" s="1" t="str">
        <f>"Q" &amp;ROUNDUP(MONTH(SalesDataTable[[#This Row],[Order Date]])/3,0)</f>
        <v>Q4</v>
      </c>
      <c r="E2287" s="1">
        <f t="shared" si="71"/>
        <v>11</v>
      </c>
      <c r="F2287" s="1" t="str">
        <f>TEXT(SalesDataTable[[#This Row],[Order Date]],"MMM")</f>
        <v>Nov</v>
      </c>
      <c r="G2287" s="6" t="s">
        <v>17</v>
      </c>
      <c r="H2287" s="6" t="s">
        <v>67</v>
      </c>
      <c r="I2287" s="6" t="s">
        <v>45</v>
      </c>
      <c r="J2287" s="6" t="s">
        <v>30</v>
      </c>
      <c r="K2287" s="6" t="s">
        <v>31</v>
      </c>
      <c r="L2287" s="6" t="s">
        <v>32</v>
      </c>
      <c r="M2287" s="11">
        <v>2</v>
      </c>
      <c r="N2287" s="8">
        <v>36.29</v>
      </c>
      <c r="O2287" s="9">
        <v>0.15</v>
      </c>
      <c r="P2287" s="8">
        <v>13.93</v>
      </c>
      <c r="Q2287" s="8">
        <v>61.692999999999998</v>
      </c>
      <c r="R2287" s="8">
        <v>27.86</v>
      </c>
      <c r="S2287" s="8">
        <v>33.832999999999998</v>
      </c>
      <c r="T2287" s="10">
        <v>0.54840905775371596</v>
      </c>
      <c r="U2287" s="7"/>
      <c r="V2287" s="10"/>
      <c r="W2287" s="11"/>
      <c r="X2287" s="10"/>
    </row>
    <row r="2288" spans="1:24" ht="15.6">
      <c r="A2288" s="4">
        <v>4384</v>
      </c>
      <c r="B2288" s="5">
        <v>46332</v>
      </c>
      <c r="C2288" s="1">
        <f t="shared" si="70"/>
        <v>2026</v>
      </c>
      <c r="D2288" s="1" t="str">
        <f>"Q" &amp;ROUNDUP(MONTH(SalesDataTable[[#This Row],[Order Date]])/3,0)</f>
        <v>Q4</v>
      </c>
      <c r="E2288" s="1">
        <f t="shared" si="71"/>
        <v>11</v>
      </c>
      <c r="F2288" s="1" t="str">
        <f>TEXT(SalesDataTable[[#This Row],[Order Date]],"MMM")</f>
        <v>Nov</v>
      </c>
      <c r="G2288" s="6" t="s">
        <v>37</v>
      </c>
      <c r="H2288" s="6" t="s">
        <v>50</v>
      </c>
      <c r="I2288" s="6" t="s">
        <v>19</v>
      </c>
      <c r="J2288" s="6" t="s">
        <v>30</v>
      </c>
      <c r="K2288" s="6" t="s">
        <v>40</v>
      </c>
      <c r="L2288" s="6" t="s">
        <v>68</v>
      </c>
      <c r="M2288" s="11">
        <v>1</v>
      </c>
      <c r="N2288" s="8">
        <v>121.66</v>
      </c>
      <c r="O2288" s="9">
        <v>0</v>
      </c>
      <c r="P2288" s="8">
        <v>61.66</v>
      </c>
      <c r="Q2288" s="8">
        <v>121.66</v>
      </c>
      <c r="R2288" s="8">
        <v>61.66</v>
      </c>
      <c r="S2288" s="8">
        <v>60</v>
      </c>
      <c r="T2288" s="10">
        <v>0.49317770836758179</v>
      </c>
      <c r="U2288" s="7"/>
      <c r="V2288" s="10"/>
      <c r="W2288" s="11"/>
      <c r="X2288" s="10"/>
    </row>
    <row r="2289" spans="1:24" ht="15.6">
      <c r="A2289" s="4">
        <v>4565</v>
      </c>
      <c r="B2289" s="5">
        <v>46332</v>
      </c>
      <c r="C2289" s="1">
        <f t="shared" si="70"/>
        <v>2026</v>
      </c>
      <c r="D2289" s="1" t="str">
        <f>"Q" &amp;ROUNDUP(MONTH(SalesDataTable[[#This Row],[Order Date]])/3,0)</f>
        <v>Q4</v>
      </c>
      <c r="E2289" s="1">
        <f t="shared" si="71"/>
        <v>11</v>
      </c>
      <c r="F2289" s="1" t="str">
        <f>TEXT(SalesDataTable[[#This Row],[Order Date]],"MMM")</f>
        <v>Nov</v>
      </c>
      <c r="G2289" s="6" t="s">
        <v>23</v>
      </c>
      <c r="H2289" s="6" t="s">
        <v>66</v>
      </c>
      <c r="I2289" s="6" t="s">
        <v>19</v>
      </c>
      <c r="J2289" s="6" t="s">
        <v>20</v>
      </c>
      <c r="K2289" s="6" t="s">
        <v>40</v>
      </c>
      <c r="L2289" s="6" t="s">
        <v>68</v>
      </c>
      <c r="M2289" s="11">
        <v>3</v>
      </c>
      <c r="N2289" s="8">
        <v>124.65</v>
      </c>
      <c r="O2289" s="9">
        <v>0.05</v>
      </c>
      <c r="P2289" s="8">
        <v>62.27</v>
      </c>
      <c r="Q2289" s="8">
        <v>355.25250000000005</v>
      </c>
      <c r="R2289" s="8">
        <v>186.81</v>
      </c>
      <c r="S2289" s="8">
        <v>168.44250000000005</v>
      </c>
      <c r="T2289" s="10">
        <v>0.47414866890451163</v>
      </c>
      <c r="U2289" s="7"/>
      <c r="V2289" s="10"/>
      <c r="W2289" s="11"/>
      <c r="X2289" s="10"/>
    </row>
    <row r="2290" spans="1:24" ht="15.6">
      <c r="A2290" s="4">
        <v>4634</v>
      </c>
      <c r="B2290" s="5">
        <v>46332</v>
      </c>
      <c r="C2290" s="1">
        <f t="shared" si="70"/>
        <v>2026</v>
      </c>
      <c r="D2290" s="1" t="str">
        <f>"Q" &amp;ROUNDUP(MONTH(SalesDataTable[[#This Row],[Order Date]])/3,0)</f>
        <v>Q4</v>
      </c>
      <c r="E2290" s="1">
        <f t="shared" si="71"/>
        <v>11</v>
      </c>
      <c r="F2290" s="1" t="str">
        <f>TEXT(SalesDataTable[[#This Row],[Order Date]],"MMM")</f>
        <v>Nov</v>
      </c>
      <c r="G2290" s="6" t="s">
        <v>17</v>
      </c>
      <c r="H2290" s="6" t="s">
        <v>67</v>
      </c>
      <c r="I2290" s="6" t="s">
        <v>19</v>
      </c>
      <c r="J2290" s="6" t="s">
        <v>30</v>
      </c>
      <c r="K2290" s="6" t="s">
        <v>21</v>
      </c>
      <c r="L2290" s="6" t="s">
        <v>22</v>
      </c>
      <c r="M2290" s="11">
        <v>2</v>
      </c>
      <c r="N2290" s="8">
        <v>80.61</v>
      </c>
      <c r="O2290" s="9">
        <v>0</v>
      </c>
      <c r="P2290" s="8">
        <v>43.72</v>
      </c>
      <c r="Q2290" s="8">
        <v>161.22</v>
      </c>
      <c r="R2290" s="8">
        <v>87.44</v>
      </c>
      <c r="S2290" s="8">
        <v>73.78</v>
      </c>
      <c r="T2290" s="10">
        <v>0.45763552909068356</v>
      </c>
      <c r="U2290" s="7"/>
      <c r="V2290" s="10"/>
      <c r="W2290" s="11"/>
      <c r="X2290" s="10"/>
    </row>
    <row r="2291" spans="1:24" ht="15.6">
      <c r="A2291" s="4">
        <v>104</v>
      </c>
      <c r="B2291" s="5">
        <v>46333</v>
      </c>
      <c r="C2291" s="1">
        <f t="shared" si="70"/>
        <v>2026</v>
      </c>
      <c r="D2291" s="1" t="str">
        <f>"Q" &amp;ROUNDUP(MONTH(SalesDataTable[[#This Row],[Order Date]])/3,0)</f>
        <v>Q4</v>
      </c>
      <c r="E2291" s="1">
        <f t="shared" si="71"/>
        <v>11</v>
      </c>
      <c r="F2291" s="1" t="str">
        <f>TEXT(SalesDataTable[[#This Row],[Order Date]],"MMM")</f>
        <v>Nov</v>
      </c>
      <c r="G2291" s="6" t="s">
        <v>23</v>
      </c>
      <c r="H2291" s="6" t="s">
        <v>58</v>
      </c>
      <c r="I2291" s="6" t="s">
        <v>19</v>
      </c>
      <c r="J2291" s="6" t="s">
        <v>30</v>
      </c>
      <c r="K2291" s="6" t="s">
        <v>26</v>
      </c>
      <c r="L2291" s="6" t="s">
        <v>54</v>
      </c>
      <c r="M2291" s="11">
        <v>1</v>
      </c>
      <c r="N2291" s="8">
        <v>153.96</v>
      </c>
      <c r="O2291" s="9">
        <v>0</v>
      </c>
      <c r="P2291" s="8">
        <v>80.62</v>
      </c>
      <c r="Q2291" s="8">
        <v>153.96</v>
      </c>
      <c r="R2291" s="8">
        <v>80.62</v>
      </c>
      <c r="S2291" s="8">
        <v>73.34</v>
      </c>
      <c r="T2291" s="10">
        <v>0.47635749545336453</v>
      </c>
      <c r="U2291" s="7"/>
      <c r="V2291" s="10"/>
      <c r="W2291" s="11"/>
      <c r="X2291" s="10"/>
    </row>
    <row r="2292" spans="1:24" ht="15.6">
      <c r="A2292" s="4">
        <v>181</v>
      </c>
      <c r="B2292" s="5">
        <v>46333</v>
      </c>
      <c r="C2292" s="1">
        <f t="shared" si="70"/>
        <v>2026</v>
      </c>
      <c r="D2292" s="1" t="str">
        <f>"Q" &amp;ROUNDUP(MONTH(SalesDataTable[[#This Row],[Order Date]])/3,0)</f>
        <v>Q4</v>
      </c>
      <c r="E2292" s="1">
        <f t="shared" si="71"/>
        <v>11</v>
      </c>
      <c r="F2292" s="1" t="str">
        <f>TEXT(SalesDataTable[[#This Row],[Order Date]],"MMM")</f>
        <v>Nov</v>
      </c>
      <c r="G2292" s="6" t="s">
        <v>23</v>
      </c>
      <c r="H2292" s="6" t="s">
        <v>24</v>
      </c>
      <c r="I2292" s="6" t="s">
        <v>36</v>
      </c>
      <c r="J2292" s="6" t="s">
        <v>20</v>
      </c>
      <c r="K2292" s="6" t="s">
        <v>31</v>
      </c>
      <c r="L2292" s="6" t="s">
        <v>32</v>
      </c>
      <c r="M2292" s="11">
        <v>1</v>
      </c>
      <c r="N2292" s="8">
        <v>35.58</v>
      </c>
      <c r="O2292" s="9">
        <v>0</v>
      </c>
      <c r="P2292" s="8">
        <v>13.4</v>
      </c>
      <c r="Q2292" s="8">
        <v>35.58</v>
      </c>
      <c r="R2292" s="8">
        <v>13.4</v>
      </c>
      <c r="S2292" s="8">
        <v>22.18</v>
      </c>
      <c r="T2292" s="10">
        <v>0.62338392355255767</v>
      </c>
      <c r="U2292" s="7"/>
      <c r="V2292" s="10"/>
      <c r="W2292" s="11"/>
      <c r="X2292" s="10"/>
    </row>
    <row r="2293" spans="1:24" ht="15.6">
      <c r="A2293" s="4">
        <v>823</v>
      </c>
      <c r="B2293" s="5">
        <v>46333</v>
      </c>
      <c r="C2293" s="1">
        <f t="shared" si="70"/>
        <v>2026</v>
      </c>
      <c r="D2293" s="1" t="str">
        <f>"Q" &amp;ROUNDUP(MONTH(SalesDataTable[[#This Row],[Order Date]])/3,0)</f>
        <v>Q4</v>
      </c>
      <c r="E2293" s="1">
        <f t="shared" si="71"/>
        <v>11</v>
      </c>
      <c r="F2293" s="1" t="str">
        <f>TEXT(SalesDataTable[[#This Row],[Order Date]],"MMM")</f>
        <v>Nov</v>
      </c>
      <c r="G2293" s="6" t="s">
        <v>17</v>
      </c>
      <c r="H2293" s="6" t="s">
        <v>18</v>
      </c>
      <c r="I2293" s="6" t="s">
        <v>45</v>
      </c>
      <c r="J2293" s="6" t="s">
        <v>30</v>
      </c>
      <c r="K2293" s="6" t="s">
        <v>51</v>
      </c>
      <c r="L2293" s="6" t="s">
        <v>59</v>
      </c>
      <c r="M2293" s="11">
        <v>5</v>
      </c>
      <c r="N2293" s="8">
        <v>36.369999999999997</v>
      </c>
      <c r="O2293" s="9">
        <v>0.15</v>
      </c>
      <c r="P2293" s="8">
        <v>13.65</v>
      </c>
      <c r="Q2293" s="8">
        <v>154.57249999999999</v>
      </c>
      <c r="R2293" s="8">
        <v>68.25</v>
      </c>
      <c r="S2293" s="8">
        <v>86.322499999999991</v>
      </c>
      <c r="T2293" s="10">
        <v>0.55845962250723769</v>
      </c>
      <c r="U2293" s="7"/>
      <c r="V2293" s="10"/>
      <c r="W2293" s="11"/>
      <c r="X2293" s="10"/>
    </row>
    <row r="2294" spans="1:24" ht="15.6">
      <c r="A2294" s="4">
        <v>1730</v>
      </c>
      <c r="B2294" s="5">
        <v>46333</v>
      </c>
      <c r="C2294" s="1">
        <f t="shared" si="70"/>
        <v>2026</v>
      </c>
      <c r="D2294" s="1" t="str">
        <f>"Q" &amp;ROUNDUP(MONTH(SalesDataTable[[#This Row],[Order Date]])/3,0)</f>
        <v>Q4</v>
      </c>
      <c r="E2294" s="1">
        <f t="shared" si="71"/>
        <v>11</v>
      </c>
      <c r="F2294" s="1" t="str">
        <f>TEXT(SalesDataTable[[#This Row],[Order Date]],"MMM")</f>
        <v>Nov</v>
      </c>
      <c r="G2294" s="6" t="s">
        <v>37</v>
      </c>
      <c r="H2294" s="6" t="s">
        <v>38</v>
      </c>
      <c r="I2294" s="6" t="s">
        <v>45</v>
      </c>
      <c r="J2294" s="6" t="s">
        <v>20</v>
      </c>
      <c r="K2294" s="6" t="s">
        <v>26</v>
      </c>
      <c r="L2294" s="6" t="s">
        <v>54</v>
      </c>
      <c r="M2294" s="11">
        <v>2</v>
      </c>
      <c r="N2294" s="8">
        <v>151.55000000000001</v>
      </c>
      <c r="O2294" s="9">
        <v>0.1</v>
      </c>
      <c r="P2294" s="8">
        <v>80.48</v>
      </c>
      <c r="Q2294" s="8">
        <v>272.79000000000002</v>
      </c>
      <c r="R2294" s="8">
        <v>160.96</v>
      </c>
      <c r="S2294" s="8">
        <v>111.83000000000001</v>
      </c>
      <c r="T2294" s="10">
        <v>0.40994904505297114</v>
      </c>
      <c r="U2294" s="7"/>
      <c r="V2294" s="10"/>
      <c r="W2294" s="11"/>
      <c r="X2294" s="10"/>
    </row>
    <row r="2295" spans="1:24" ht="15.6">
      <c r="A2295" s="4">
        <v>2710</v>
      </c>
      <c r="B2295" s="5">
        <v>46333</v>
      </c>
      <c r="C2295" s="1">
        <f t="shared" si="70"/>
        <v>2026</v>
      </c>
      <c r="D2295" s="1" t="str">
        <f>"Q" &amp;ROUNDUP(MONTH(SalesDataTable[[#This Row],[Order Date]])/3,0)</f>
        <v>Q4</v>
      </c>
      <c r="E2295" s="1">
        <f t="shared" si="71"/>
        <v>11</v>
      </c>
      <c r="F2295" s="1" t="str">
        <f>TEXT(SalesDataTable[[#This Row],[Order Date]],"MMM")</f>
        <v>Nov</v>
      </c>
      <c r="G2295" s="6" t="s">
        <v>17</v>
      </c>
      <c r="H2295" s="6" t="s">
        <v>53</v>
      </c>
      <c r="I2295" s="6" t="s">
        <v>36</v>
      </c>
      <c r="J2295" s="6" t="s">
        <v>30</v>
      </c>
      <c r="K2295" s="6" t="s">
        <v>40</v>
      </c>
      <c r="L2295" s="6" t="s">
        <v>57</v>
      </c>
      <c r="M2295" s="11">
        <v>2</v>
      </c>
      <c r="N2295" s="8">
        <v>80.67</v>
      </c>
      <c r="O2295" s="9">
        <v>0</v>
      </c>
      <c r="P2295" s="8">
        <v>40.5</v>
      </c>
      <c r="Q2295" s="8">
        <v>161.34</v>
      </c>
      <c r="R2295" s="8">
        <v>81</v>
      </c>
      <c r="S2295" s="8">
        <v>80.34</v>
      </c>
      <c r="T2295" s="10">
        <v>0.49795462997396805</v>
      </c>
      <c r="U2295" s="7"/>
      <c r="V2295" s="10"/>
      <c r="W2295" s="11"/>
      <c r="X2295" s="10"/>
    </row>
    <row r="2296" spans="1:24" ht="15.6">
      <c r="A2296" s="4">
        <v>3018</v>
      </c>
      <c r="B2296" s="5">
        <v>46333</v>
      </c>
      <c r="C2296" s="1">
        <f t="shared" si="70"/>
        <v>2026</v>
      </c>
      <c r="D2296" s="1" t="str">
        <f>"Q" &amp;ROUNDUP(MONTH(SalesDataTable[[#This Row],[Order Date]])/3,0)</f>
        <v>Q4</v>
      </c>
      <c r="E2296" s="1">
        <f t="shared" si="71"/>
        <v>11</v>
      </c>
      <c r="F2296" s="1" t="str">
        <f>TEXT(SalesDataTable[[#This Row],[Order Date]],"MMM")</f>
        <v>Nov</v>
      </c>
      <c r="G2296" s="6" t="s">
        <v>37</v>
      </c>
      <c r="H2296" s="6" t="s">
        <v>48</v>
      </c>
      <c r="I2296" s="6" t="s">
        <v>25</v>
      </c>
      <c r="J2296" s="6" t="s">
        <v>33</v>
      </c>
      <c r="K2296" s="6" t="s">
        <v>21</v>
      </c>
      <c r="L2296" s="6" t="s">
        <v>22</v>
      </c>
      <c r="M2296" s="11">
        <v>10</v>
      </c>
      <c r="N2296" s="8">
        <v>81.48</v>
      </c>
      <c r="O2296" s="9">
        <v>0.05</v>
      </c>
      <c r="P2296" s="8">
        <v>43.7</v>
      </c>
      <c r="Q2296" s="8">
        <v>774.06000000000006</v>
      </c>
      <c r="R2296" s="8">
        <v>437</v>
      </c>
      <c r="S2296" s="8">
        <v>337.06000000000006</v>
      </c>
      <c r="T2296" s="10">
        <v>0.43544428080510561</v>
      </c>
      <c r="U2296" s="7"/>
      <c r="V2296" s="10"/>
      <c r="W2296" s="11"/>
      <c r="X2296" s="10"/>
    </row>
    <row r="2297" spans="1:24" ht="15.6">
      <c r="A2297" s="4">
        <v>3735</v>
      </c>
      <c r="B2297" s="5">
        <v>46333</v>
      </c>
      <c r="C2297" s="1">
        <f t="shared" si="70"/>
        <v>2026</v>
      </c>
      <c r="D2297" s="1" t="str">
        <f>"Q" &amp;ROUNDUP(MONTH(SalesDataTable[[#This Row],[Order Date]])/3,0)</f>
        <v>Q4</v>
      </c>
      <c r="E2297" s="1">
        <f t="shared" si="71"/>
        <v>11</v>
      </c>
      <c r="F2297" s="1" t="str">
        <f>TEXT(SalesDataTable[[#This Row],[Order Date]],"MMM")</f>
        <v>Nov</v>
      </c>
      <c r="G2297" s="6" t="s">
        <v>37</v>
      </c>
      <c r="H2297" s="6" t="s">
        <v>50</v>
      </c>
      <c r="I2297" s="6" t="s">
        <v>36</v>
      </c>
      <c r="J2297" s="6" t="s">
        <v>20</v>
      </c>
      <c r="K2297" s="6" t="s">
        <v>31</v>
      </c>
      <c r="L2297" s="6" t="s">
        <v>65</v>
      </c>
      <c r="M2297" s="11">
        <v>2</v>
      </c>
      <c r="N2297" s="8">
        <v>163.58000000000001</v>
      </c>
      <c r="O2297" s="9">
        <v>0.1</v>
      </c>
      <c r="P2297" s="8">
        <v>88.14</v>
      </c>
      <c r="Q2297" s="8">
        <v>294.44400000000002</v>
      </c>
      <c r="R2297" s="8">
        <v>176.28</v>
      </c>
      <c r="S2297" s="8">
        <v>118.16400000000002</v>
      </c>
      <c r="T2297" s="10">
        <v>0.40131230386762851</v>
      </c>
      <c r="U2297" s="7"/>
      <c r="V2297" s="10"/>
      <c r="W2297" s="11"/>
      <c r="X2297" s="10"/>
    </row>
    <row r="2298" spans="1:24" ht="15.6">
      <c r="A2298" s="4">
        <v>4460</v>
      </c>
      <c r="B2298" s="5">
        <v>46333</v>
      </c>
      <c r="C2298" s="1">
        <f t="shared" si="70"/>
        <v>2026</v>
      </c>
      <c r="D2298" s="1" t="str">
        <f>"Q" &amp;ROUNDUP(MONTH(SalesDataTable[[#This Row],[Order Date]])/3,0)</f>
        <v>Q4</v>
      </c>
      <c r="E2298" s="1">
        <f t="shared" si="71"/>
        <v>11</v>
      </c>
      <c r="F2298" s="1" t="str">
        <f>TEXT(SalesDataTable[[#This Row],[Order Date]],"MMM")</f>
        <v>Nov</v>
      </c>
      <c r="G2298" s="6" t="s">
        <v>17</v>
      </c>
      <c r="H2298" s="6" t="s">
        <v>53</v>
      </c>
      <c r="I2298" s="6" t="s">
        <v>36</v>
      </c>
      <c r="J2298" s="6" t="s">
        <v>20</v>
      </c>
      <c r="K2298" s="6" t="s">
        <v>26</v>
      </c>
      <c r="L2298" s="6" t="s">
        <v>63</v>
      </c>
      <c r="M2298" s="11">
        <v>2</v>
      </c>
      <c r="N2298" s="8">
        <v>71.88</v>
      </c>
      <c r="O2298" s="9">
        <v>0.15</v>
      </c>
      <c r="P2298" s="8">
        <v>31.65</v>
      </c>
      <c r="Q2298" s="8">
        <v>122.19599999999998</v>
      </c>
      <c r="R2298" s="8">
        <v>63.3</v>
      </c>
      <c r="S2298" s="8">
        <v>58.895999999999987</v>
      </c>
      <c r="T2298" s="10">
        <v>0.48197977020524396</v>
      </c>
      <c r="U2298" s="7"/>
      <c r="V2298" s="10"/>
      <c r="W2298" s="11"/>
      <c r="X2298" s="10"/>
    </row>
    <row r="2299" spans="1:24" ht="15.6">
      <c r="A2299" s="4">
        <v>319</v>
      </c>
      <c r="B2299" s="5">
        <v>46334</v>
      </c>
      <c r="C2299" s="1">
        <f t="shared" si="70"/>
        <v>2026</v>
      </c>
      <c r="D2299" s="1" t="str">
        <f>"Q" &amp;ROUNDUP(MONTH(SalesDataTable[[#This Row],[Order Date]])/3,0)</f>
        <v>Q4</v>
      </c>
      <c r="E2299" s="1">
        <f t="shared" si="71"/>
        <v>11</v>
      </c>
      <c r="F2299" s="1" t="str">
        <f>TEXT(SalesDataTable[[#This Row],[Order Date]],"MMM")</f>
        <v>Nov</v>
      </c>
      <c r="G2299" s="6" t="s">
        <v>37</v>
      </c>
      <c r="H2299" s="6" t="s">
        <v>50</v>
      </c>
      <c r="I2299" s="6" t="s">
        <v>19</v>
      </c>
      <c r="J2299" s="6" t="s">
        <v>20</v>
      </c>
      <c r="K2299" s="6" t="s">
        <v>31</v>
      </c>
      <c r="L2299" s="6" t="s">
        <v>32</v>
      </c>
      <c r="M2299" s="11">
        <v>2</v>
      </c>
      <c r="N2299" s="8">
        <v>36.299999999999997</v>
      </c>
      <c r="O2299" s="9">
        <v>0.15</v>
      </c>
      <c r="P2299" s="8">
        <v>13.38</v>
      </c>
      <c r="Q2299" s="8">
        <v>61.709999999999994</v>
      </c>
      <c r="R2299" s="8">
        <v>26.76</v>
      </c>
      <c r="S2299" s="8">
        <v>34.949999999999989</v>
      </c>
      <c r="T2299" s="10">
        <v>0.56635877491492448</v>
      </c>
      <c r="U2299" s="7"/>
      <c r="V2299" s="10"/>
      <c r="W2299" s="11"/>
      <c r="X2299" s="10"/>
    </row>
    <row r="2300" spans="1:24" ht="15.6">
      <c r="A2300" s="4">
        <v>595</v>
      </c>
      <c r="B2300" s="5">
        <v>46334</v>
      </c>
      <c r="C2300" s="1">
        <f t="shared" si="70"/>
        <v>2026</v>
      </c>
      <c r="D2300" s="1" t="str">
        <f>"Q" &amp;ROUNDUP(MONTH(SalesDataTable[[#This Row],[Order Date]])/3,0)</f>
        <v>Q4</v>
      </c>
      <c r="E2300" s="1">
        <f t="shared" si="71"/>
        <v>11</v>
      </c>
      <c r="F2300" s="1" t="str">
        <f>TEXT(SalesDataTable[[#This Row],[Order Date]],"MMM")</f>
        <v>Nov</v>
      </c>
      <c r="G2300" s="6" t="s">
        <v>23</v>
      </c>
      <c r="H2300" s="6" t="s">
        <v>60</v>
      </c>
      <c r="I2300" s="6" t="s">
        <v>19</v>
      </c>
      <c r="J2300" s="6" t="s">
        <v>30</v>
      </c>
      <c r="K2300" s="6" t="s">
        <v>51</v>
      </c>
      <c r="L2300" s="6" t="s">
        <v>59</v>
      </c>
      <c r="M2300" s="11">
        <v>2</v>
      </c>
      <c r="N2300" s="8">
        <v>36.159999999999997</v>
      </c>
      <c r="O2300" s="9">
        <v>0.1</v>
      </c>
      <c r="P2300" s="8">
        <v>13.79</v>
      </c>
      <c r="Q2300" s="8">
        <v>65.087999999999994</v>
      </c>
      <c r="R2300" s="8">
        <v>27.58</v>
      </c>
      <c r="S2300" s="8">
        <v>37.507999999999996</v>
      </c>
      <c r="T2300" s="10">
        <v>0.57626597836774829</v>
      </c>
      <c r="U2300" s="7"/>
      <c r="V2300" s="10"/>
      <c r="W2300" s="11"/>
      <c r="X2300" s="10"/>
    </row>
    <row r="2301" spans="1:24" ht="15.6">
      <c r="A2301" s="4">
        <v>1623</v>
      </c>
      <c r="B2301" s="5">
        <v>46334</v>
      </c>
      <c r="C2301" s="1">
        <f t="shared" si="70"/>
        <v>2026</v>
      </c>
      <c r="D2301" s="1" t="str">
        <f>"Q" &amp;ROUNDUP(MONTH(SalesDataTable[[#This Row],[Order Date]])/3,0)</f>
        <v>Q4</v>
      </c>
      <c r="E2301" s="1">
        <f t="shared" si="71"/>
        <v>11</v>
      </c>
      <c r="F2301" s="1" t="str">
        <f>TEXT(SalesDataTable[[#This Row],[Order Date]],"MMM")</f>
        <v>Nov</v>
      </c>
      <c r="G2301" s="6" t="s">
        <v>28</v>
      </c>
      <c r="H2301" s="6" t="s">
        <v>42</v>
      </c>
      <c r="I2301" s="6" t="s">
        <v>19</v>
      </c>
      <c r="J2301" s="6" t="s">
        <v>20</v>
      </c>
      <c r="K2301" s="6" t="s">
        <v>31</v>
      </c>
      <c r="L2301" s="6" t="s">
        <v>32</v>
      </c>
      <c r="M2301" s="11">
        <v>2</v>
      </c>
      <c r="N2301" s="8">
        <v>35.49</v>
      </c>
      <c r="O2301" s="9">
        <v>0.1</v>
      </c>
      <c r="P2301" s="8">
        <v>13.78</v>
      </c>
      <c r="Q2301" s="8">
        <v>63.882000000000005</v>
      </c>
      <c r="R2301" s="8">
        <v>27.56</v>
      </c>
      <c r="S2301" s="8">
        <v>36.322000000000003</v>
      </c>
      <c r="T2301" s="10">
        <v>0.56857956857956859</v>
      </c>
      <c r="U2301" s="7"/>
      <c r="V2301" s="10"/>
      <c r="W2301" s="11"/>
      <c r="X2301" s="10"/>
    </row>
    <row r="2302" spans="1:24" ht="15.6">
      <c r="A2302" s="4">
        <v>2638</v>
      </c>
      <c r="B2302" s="5">
        <v>46334</v>
      </c>
      <c r="C2302" s="1">
        <f t="shared" si="70"/>
        <v>2026</v>
      </c>
      <c r="D2302" s="1" t="str">
        <f>"Q" &amp;ROUNDUP(MONTH(SalesDataTable[[#This Row],[Order Date]])/3,0)</f>
        <v>Q4</v>
      </c>
      <c r="E2302" s="1">
        <f t="shared" si="71"/>
        <v>11</v>
      </c>
      <c r="F2302" s="1" t="str">
        <f>TEXT(SalesDataTable[[#This Row],[Order Date]],"MMM")</f>
        <v>Nov</v>
      </c>
      <c r="G2302" s="6" t="s">
        <v>17</v>
      </c>
      <c r="H2302" s="6" t="s">
        <v>53</v>
      </c>
      <c r="I2302" s="6" t="s">
        <v>19</v>
      </c>
      <c r="J2302" s="6" t="s">
        <v>30</v>
      </c>
      <c r="K2302" s="6" t="s">
        <v>26</v>
      </c>
      <c r="L2302" s="6" t="s">
        <v>63</v>
      </c>
      <c r="M2302" s="11">
        <v>1</v>
      </c>
      <c r="N2302" s="8">
        <v>69.760000000000005</v>
      </c>
      <c r="O2302" s="9">
        <v>0.15</v>
      </c>
      <c r="P2302" s="8">
        <v>32.39</v>
      </c>
      <c r="Q2302" s="8">
        <v>59.295999999999999</v>
      </c>
      <c r="R2302" s="8">
        <v>32.39</v>
      </c>
      <c r="S2302" s="8">
        <v>26.905999999999999</v>
      </c>
      <c r="T2302" s="10">
        <v>0.45375742039935241</v>
      </c>
      <c r="U2302" s="7"/>
      <c r="V2302" s="10"/>
      <c r="W2302" s="11"/>
      <c r="X2302" s="10"/>
    </row>
    <row r="2303" spans="1:24" ht="15.6">
      <c r="A2303" s="4">
        <v>2666</v>
      </c>
      <c r="B2303" s="5">
        <v>46334</v>
      </c>
      <c r="C2303" s="1">
        <f t="shared" si="70"/>
        <v>2026</v>
      </c>
      <c r="D2303" s="1" t="str">
        <f>"Q" &amp;ROUNDUP(MONTH(SalesDataTable[[#This Row],[Order Date]])/3,0)</f>
        <v>Q4</v>
      </c>
      <c r="E2303" s="1">
        <f t="shared" si="71"/>
        <v>11</v>
      </c>
      <c r="F2303" s="1" t="str">
        <f>TEXT(SalesDataTable[[#This Row],[Order Date]],"MMM")</f>
        <v>Nov</v>
      </c>
      <c r="G2303" s="6" t="s">
        <v>23</v>
      </c>
      <c r="H2303" s="6" t="s">
        <v>60</v>
      </c>
      <c r="I2303" s="6" t="s">
        <v>36</v>
      </c>
      <c r="J2303" s="6" t="s">
        <v>33</v>
      </c>
      <c r="K2303" s="6" t="s">
        <v>40</v>
      </c>
      <c r="L2303" s="6" t="s">
        <v>57</v>
      </c>
      <c r="M2303" s="11">
        <v>6</v>
      </c>
      <c r="N2303" s="8">
        <v>81.37</v>
      </c>
      <c r="O2303" s="9">
        <v>0</v>
      </c>
      <c r="P2303" s="8">
        <v>39.5</v>
      </c>
      <c r="Q2303" s="8">
        <v>488.22</v>
      </c>
      <c r="R2303" s="8">
        <v>237</v>
      </c>
      <c r="S2303" s="8">
        <v>251.22000000000003</v>
      </c>
      <c r="T2303" s="10">
        <v>0.5145631067961165</v>
      </c>
      <c r="U2303" s="7"/>
      <c r="V2303" s="10"/>
      <c r="W2303" s="11"/>
      <c r="X2303" s="10"/>
    </row>
    <row r="2304" spans="1:24" ht="15.6">
      <c r="A2304" s="4">
        <v>3505</v>
      </c>
      <c r="B2304" s="5">
        <v>46334</v>
      </c>
      <c r="C2304" s="1">
        <f t="shared" si="70"/>
        <v>2026</v>
      </c>
      <c r="D2304" s="1" t="str">
        <f>"Q" &amp;ROUNDUP(MONTH(SalesDataTable[[#This Row],[Order Date]])/3,0)</f>
        <v>Q4</v>
      </c>
      <c r="E2304" s="1">
        <f t="shared" si="71"/>
        <v>11</v>
      </c>
      <c r="F2304" s="1" t="str">
        <f>TEXT(SalesDataTable[[#This Row],[Order Date]],"MMM")</f>
        <v>Nov</v>
      </c>
      <c r="G2304" s="6" t="s">
        <v>23</v>
      </c>
      <c r="H2304" s="6" t="s">
        <v>60</v>
      </c>
      <c r="I2304" s="6" t="s">
        <v>25</v>
      </c>
      <c r="J2304" s="6" t="s">
        <v>20</v>
      </c>
      <c r="K2304" s="6" t="s">
        <v>21</v>
      </c>
      <c r="L2304" s="6" t="s">
        <v>22</v>
      </c>
      <c r="M2304" s="11">
        <v>5</v>
      </c>
      <c r="N2304" s="8">
        <v>82.82</v>
      </c>
      <c r="O2304" s="9">
        <v>0.15</v>
      </c>
      <c r="P2304" s="8">
        <v>43.8</v>
      </c>
      <c r="Q2304" s="8">
        <v>351.98499999999996</v>
      </c>
      <c r="R2304" s="8">
        <v>219</v>
      </c>
      <c r="S2304" s="8">
        <v>132.98499999999996</v>
      </c>
      <c r="T2304" s="10">
        <v>0.37781439549980816</v>
      </c>
      <c r="U2304" s="7"/>
      <c r="V2304" s="10"/>
      <c r="W2304" s="11"/>
      <c r="X2304" s="10"/>
    </row>
    <row r="2305" spans="1:24" ht="15.6">
      <c r="A2305" s="4">
        <v>3626</v>
      </c>
      <c r="B2305" s="5">
        <v>46334</v>
      </c>
      <c r="C2305" s="1">
        <f t="shared" si="70"/>
        <v>2026</v>
      </c>
      <c r="D2305" s="1" t="str">
        <f>"Q" &amp;ROUNDUP(MONTH(SalesDataTable[[#This Row],[Order Date]])/3,0)</f>
        <v>Q4</v>
      </c>
      <c r="E2305" s="1">
        <f t="shared" si="71"/>
        <v>11</v>
      </c>
      <c r="F2305" s="1" t="str">
        <f>TEXT(SalesDataTable[[#This Row],[Order Date]],"MMM")</f>
        <v>Nov</v>
      </c>
      <c r="G2305" s="6" t="s">
        <v>37</v>
      </c>
      <c r="H2305" s="6" t="s">
        <v>64</v>
      </c>
      <c r="I2305" s="6" t="s">
        <v>25</v>
      </c>
      <c r="J2305" s="6" t="s">
        <v>33</v>
      </c>
      <c r="K2305" s="6" t="s">
        <v>21</v>
      </c>
      <c r="L2305" s="6" t="s">
        <v>39</v>
      </c>
      <c r="M2305" s="11">
        <v>15</v>
      </c>
      <c r="N2305" s="8">
        <v>51.05</v>
      </c>
      <c r="O2305" s="9">
        <v>0.1</v>
      </c>
      <c r="P2305" s="8">
        <v>21.95</v>
      </c>
      <c r="Q2305" s="8">
        <v>689.17500000000007</v>
      </c>
      <c r="R2305" s="8">
        <v>329.25</v>
      </c>
      <c r="S2305" s="8">
        <v>359.92500000000007</v>
      </c>
      <c r="T2305" s="10">
        <v>0.52225486995320491</v>
      </c>
      <c r="U2305" s="7"/>
      <c r="V2305" s="10"/>
      <c r="W2305" s="11"/>
      <c r="X2305" s="10"/>
    </row>
    <row r="2306" spans="1:24" ht="15.6">
      <c r="A2306" s="4">
        <v>3801</v>
      </c>
      <c r="B2306" s="5">
        <v>46334</v>
      </c>
      <c r="C2306" s="1">
        <f t="shared" si="70"/>
        <v>2026</v>
      </c>
      <c r="D2306" s="1" t="str">
        <f>"Q" &amp;ROUNDUP(MONTH(SalesDataTable[[#This Row],[Order Date]])/3,0)</f>
        <v>Q4</v>
      </c>
      <c r="E2306" s="1">
        <f t="shared" si="71"/>
        <v>11</v>
      </c>
      <c r="F2306" s="1" t="str">
        <f>TEXT(SalesDataTable[[#This Row],[Order Date]],"MMM")</f>
        <v>Nov</v>
      </c>
      <c r="G2306" s="6" t="s">
        <v>17</v>
      </c>
      <c r="H2306" s="6" t="s">
        <v>67</v>
      </c>
      <c r="I2306" s="6" t="s">
        <v>19</v>
      </c>
      <c r="J2306" s="6" t="s">
        <v>20</v>
      </c>
      <c r="K2306" s="6" t="s">
        <v>21</v>
      </c>
      <c r="L2306" s="6" t="s">
        <v>47</v>
      </c>
      <c r="M2306" s="11">
        <v>3</v>
      </c>
      <c r="N2306" s="8">
        <v>101.68</v>
      </c>
      <c r="O2306" s="9">
        <v>0.1</v>
      </c>
      <c r="P2306" s="8">
        <v>51.9</v>
      </c>
      <c r="Q2306" s="8">
        <v>274.536</v>
      </c>
      <c r="R2306" s="8">
        <v>155.69999999999999</v>
      </c>
      <c r="S2306" s="8">
        <v>118.83600000000001</v>
      </c>
      <c r="T2306" s="10">
        <v>0.43286126409651199</v>
      </c>
      <c r="U2306" s="7"/>
      <c r="V2306" s="10"/>
      <c r="W2306" s="11"/>
      <c r="X2306" s="10"/>
    </row>
    <row r="2307" spans="1:24" ht="15.6">
      <c r="A2307" s="4">
        <v>4685</v>
      </c>
      <c r="B2307" s="5">
        <v>46334</v>
      </c>
      <c r="C2307" s="1">
        <f t="shared" ref="C2307:C2370" si="72">YEAR(B2307)</f>
        <v>2026</v>
      </c>
      <c r="D2307" s="1" t="str">
        <f>"Q" &amp;ROUNDUP(MONTH(SalesDataTable[[#This Row],[Order Date]])/3,0)</f>
        <v>Q4</v>
      </c>
      <c r="E2307" s="1">
        <f t="shared" ref="E2307:E2370" si="73">MONTH(B2307)</f>
        <v>11</v>
      </c>
      <c r="F2307" s="1" t="str">
        <f>TEXT(SalesDataTable[[#This Row],[Order Date]],"MMM")</f>
        <v>Nov</v>
      </c>
      <c r="G2307" s="6" t="s">
        <v>37</v>
      </c>
      <c r="H2307" s="6" t="s">
        <v>64</v>
      </c>
      <c r="I2307" s="6" t="s">
        <v>25</v>
      </c>
      <c r="J2307" s="6" t="s">
        <v>33</v>
      </c>
      <c r="K2307" s="6" t="s">
        <v>40</v>
      </c>
      <c r="L2307" s="6" t="s">
        <v>57</v>
      </c>
      <c r="M2307" s="11">
        <v>6</v>
      </c>
      <c r="N2307" s="8">
        <v>80.83</v>
      </c>
      <c r="O2307" s="9">
        <v>0.15</v>
      </c>
      <c r="P2307" s="8">
        <v>39.32</v>
      </c>
      <c r="Q2307" s="8">
        <v>412.233</v>
      </c>
      <c r="R2307" s="8">
        <v>235.92000000000002</v>
      </c>
      <c r="S2307" s="8">
        <v>176.31299999999999</v>
      </c>
      <c r="T2307" s="10">
        <v>0.42770229457612563</v>
      </c>
      <c r="U2307" s="7"/>
      <c r="V2307" s="10"/>
      <c r="W2307" s="11"/>
      <c r="X2307" s="10"/>
    </row>
    <row r="2308" spans="1:24" ht="15.6">
      <c r="A2308" s="4">
        <v>4843</v>
      </c>
      <c r="B2308" s="5">
        <v>46334</v>
      </c>
      <c r="C2308" s="1">
        <f t="shared" si="72"/>
        <v>2026</v>
      </c>
      <c r="D2308" s="1" t="str">
        <f>"Q" &amp;ROUNDUP(MONTH(SalesDataTable[[#This Row],[Order Date]])/3,0)</f>
        <v>Q4</v>
      </c>
      <c r="E2308" s="1">
        <f t="shared" si="73"/>
        <v>11</v>
      </c>
      <c r="F2308" s="1" t="str">
        <f>TEXT(SalesDataTable[[#This Row],[Order Date]],"MMM")</f>
        <v>Nov</v>
      </c>
      <c r="G2308" s="6" t="s">
        <v>23</v>
      </c>
      <c r="H2308" s="6" t="s">
        <v>60</v>
      </c>
      <c r="I2308" s="6" t="s">
        <v>19</v>
      </c>
      <c r="J2308" s="6" t="s">
        <v>30</v>
      </c>
      <c r="K2308" s="6" t="s">
        <v>40</v>
      </c>
      <c r="L2308" s="6" t="s">
        <v>68</v>
      </c>
      <c r="M2308" s="11">
        <v>6</v>
      </c>
      <c r="N2308" s="8">
        <v>123.67</v>
      </c>
      <c r="O2308" s="9">
        <v>0.15</v>
      </c>
      <c r="P2308" s="8">
        <v>60.55</v>
      </c>
      <c r="Q2308" s="8">
        <v>630.71699999999998</v>
      </c>
      <c r="R2308" s="8">
        <v>363.29999999999995</v>
      </c>
      <c r="S2308" s="8">
        <v>267.41700000000003</v>
      </c>
      <c r="T2308" s="10">
        <v>0.42398888883603902</v>
      </c>
      <c r="U2308" s="7"/>
      <c r="V2308" s="10"/>
      <c r="W2308" s="11"/>
      <c r="X2308" s="10"/>
    </row>
    <row r="2309" spans="1:24" ht="15.6">
      <c r="A2309" s="4">
        <v>4890</v>
      </c>
      <c r="B2309" s="5">
        <v>46334</v>
      </c>
      <c r="C2309" s="1">
        <f t="shared" si="72"/>
        <v>2026</v>
      </c>
      <c r="D2309" s="1" t="str">
        <f>"Q" &amp;ROUNDUP(MONTH(SalesDataTable[[#This Row],[Order Date]])/3,0)</f>
        <v>Q4</v>
      </c>
      <c r="E2309" s="1">
        <f t="shared" si="73"/>
        <v>11</v>
      </c>
      <c r="F2309" s="1" t="str">
        <f>TEXT(SalesDataTable[[#This Row],[Order Date]],"MMM")</f>
        <v>Nov</v>
      </c>
      <c r="G2309" s="6" t="s">
        <v>17</v>
      </c>
      <c r="H2309" s="6" t="s">
        <v>67</v>
      </c>
      <c r="I2309" s="6" t="s">
        <v>19</v>
      </c>
      <c r="J2309" s="6" t="s">
        <v>30</v>
      </c>
      <c r="K2309" s="6" t="s">
        <v>26</v>
      </c>
      <c r="L2309" s="6" t="s">
        <v>27</v>
      </c>
      <c r="M2309" s="11">
        <v>2</v>
      </c>
      <c r="N2309" s="8">
        <v>93.16</v>
      </c>
      <c r="O2309" s="9">
        <v>0.1</v>
      </c>
      <c r="P2309" s="8">
        <v>44.19</v>
      </c>
      <c r="Q2309" s="8">
        <v>167.68799999999999</v>
      </c>
      <c r="R2309" s="8">
        <v>88.38</v>
      </c>
      <c r="S2309" s="8">
        <v>79.307999999999993</v>
      </c>
      <c r="T2309" s="10">
        <v>0.47294976384714471</v>
      </c>
      <c r="U2309" s="7"/>
      <c r="V2309" s="10"/>
      <c r="W2309" s="11"/>
      <c r="X2309" s="10"/>
    </row>
    <row r="2310" spans="1:24" ht="15.6">
      <c r="A2310" s="4">
        <v>4913</v>
      </c>
      <c r="B2310" s="5">
        <v>46334</v>
      </c>
      <c r="C2310" s="1">
        <f t="shared" si="72"/>
        <v>2026</v>
      </c>
      <c r="D2310" s="1" t="str">
        <f>"Q" &amp;ROUNDUP(MONTH(SalesDataTable[[#This Row],[Order Date]])/3,0)</f>
        <v>Q4</v>
      </c>
      <c r="E2310" s="1">
        <f t="shared" si="73"/>
        <v>11</v>
      </c>
      <c r="F2310" s="1" t="str">
        <f>TEXT(SalesDataTable[[#This Row],[Order Date]],"MMM")</f>
        <v>Nov</v>
      </c>
      <c r="G2310" s="6" t="s">
        <v>28</v>
      </c>
      <c r="H2310" s="6" t="s">
        <v>29</v>
      </c>
      <c r="I2310" s="6" t="s">
        <v>45</v>
      </c>
      <c r="J2310" s="6" t="s">
        <v>30</v>
      </c>
      <c r="K2310" s="6" t="s">
        <v>21</v>
      </c>
      <c r="L2310" s="6" t="s">
        <v>22</v>
      </c>
      <c r="M2310" s="11">
        <v>1</v>
      </c>
      <c r="N2310" s="8">
        <v>83.79</v>
      </c>
      <c r="O2310" s="9">
        <v>0.1</v>
      </c>
      <c r="P2310" s="8">
        <v>42.8</v>
      </c>
      <c r="Q2310" s="8">
        <v>75.411000000000001</v>
      </c>
      <c r="R2310" s="8">
        <v>42.8</v>
      </c>
      <c r="S2310" s="8">
        <v>32.611000000000004</v>
      </c>
      <c r="T2310" s="10">
        <v>0.43244354271923197</v>
      </c>
      <c r="U2310" s="7"/>
      <c r="V2310" s="10"/>
      <c r="W2310" s="11"/>
      <c r="X2310" s="10"/>
    </row>
    <row r="2311" spans="1:24" ht="15.6">
      <c r="A2311" s="4">
        <v>5079</v>
      </c>
      <c r="B2311" s="5">
        <v>46334</v>
      </c>
      <c r="C2311" s="1">
        <f t="shared" si="72"/>
        <v>2026</v>
      </c>
      <c r="D2311" s="1" t="str">
        <f>"Q" &amp;ROUNDUP(MONTH(SalesDataTable[[#This Row],[Order Date]])/3,0)</f>
        <v>Q4</v>
      </c>
      <c r="E2311" s="1">
        <f t="shared" si="73"/>
        <v>11</v>
      </c>
      <c r="F2311" s="1" t="str">
        <f>TEXT(SalesDataTable[[#This Row],[Order Date]],"MMM")</f>
        <v>Nov</v>
      </c>
      <c r="G2311" s="6" t="s">
        <v>28</v>
      </c>
      <c r="H2311" s="6" t="s">
        <v>69</v>
      </c>
      <c r="I2311" s="6" t="s">
        <v>19</v>
      </c>
      <c r="J2311" s="6" t="s">
        <v>30</v>
      </c>
      <c r="K2311" s="6" t="s">
        <v>51</v>
      </c>
      <c r="L2311" s="6" t="s">
        <v>55</v>
      </c>
      <c r="M2311" s="11">
        <v>1</v>
      </c>
      <c r="N2311" s="8">
        <v>120.98</v>
      </c>
      <c r="O2311" s="9">
        <v>0.1</v>
      </c>
      <c r="P2311" s="8">
        <v>70.59</v>
      </c>
      <c r="Q2311" s="8">
        <v>108.88200000000001</v>
      </c>
      <c r="R2311" s="8">
        <v>70.59</v>
      </c>
      <c r="S2311" s="8">
        <v>38.292000000000002</v>
      </c>
      <c r="T2311" s="10">
        <v>0.35168347385242738</v>
      </c>
      <c r="U2311" s="7"/>
      <c r="V2311" s="10"/>
      <c r="W2311" s="11"/>
      <c r="X2311" s="10"/>
    </row>
    <row r="2312" spans="1:24" ht="15.6">
      <c r="A2312" s="4">
        <v>366</v>
      </c>
      <c r="B2312" s="5">
        <v>46335</v>
      </c>
      <c r="C2312" s="1">
        <f t="shared" si="72"/>
        <v>2026</v>
      </c>
      <c r="D2312" s="1" t="str">
        <f>"Q" &amp;ROUNDUP(MONTH(SalesDataTable[[#This Row],[Order Date]])/3,0)</f>
        <v>Q4</v>
      </c>
      <c r="E2312" s="1">
        <f t="shared" si="73"/>
        <v>11</v>
      </c>
      <c r="F2312" s="1" t="str">
        <f>TEXT(SalesDataTable[[#This Row],[Order Date]],"MMM")</f>
        <v>Nov</v>
      </c>
      <c r="G2312" s="6" t="s">
        <v>37</v>
      </c>
      <c r="H2312" s="6" t="s">
        <v>64</v>
      </c>
      <c r="I2312" s="6" t="s">
        <v>36</v>
      </c>
      <c r="J2312" s="6" t="s">
        <v>20</v>
      </c>
      <c r="K2312" s="6" t="s">
        <v>26</v>
      </c>
      <c r="L2312" s="6" t="s">
        <v>54</v>
      </c>
      <c r="M2312" s="11">
        <v>1</v>
      </c>
      <c r="N2312" s="8">
        <v>152.05000000000001</v>
      </c>
      <c r="O2312" s="9">
        <v>0.15</v>
      </c>
      <c r="P2312" s="8">
        <v>80.56</v>
      </c>
      <c r="Q2312" s="8">
        <v>129.24250000000001</v>
      </c>
      <c r="R2312" s="8">
        <v>80.56</v>
      </c>
      <c r="S2312" s="8">
        <v>48.682500000000005</v>
      </c>
      <c r="T2312" s="10">
        <v>0.37667562914675901</v>
      </c>
      <c r="U2312" s="7"/>
      <c r="V2312" s="10"/>
      <c r="W2312" s="11"/>
      <c r="X2312" s="10"/>
    </row>
    <row r="2313" spans="1:24" ht="15.6">
      <c r="A2313" s="4">
        <v>567</v>
      </c>
      <c r="B2313" s="5">
        <v>46335</v>
      </c>
      <c r="C2313" s="1">
        <f t="shared" si="72"/>
        <v>2026</v>
      </c>
      <c r="D2313" s="1" t="str">
        <f>"Q" &amp;ROUNDUP(MONTH(SalesDataTable[[#This Row],[Order Date]])/3,0)</f>
        <v>Q4</v>
      </c>
      <c r="E2313" s="1">
        <f t="shared" si="73"/>
        <v>11</v>
      </c>
      <c r="F2313" s="1" t="str">
        <f>TEXT(SalesDataTable[[#This Row],[Order Date]],"MMM")</f>
        <v>Nov</v>
      </c>
      <c r="G2313" s="6" t="s">
        <v>17</v>
      </c>
      <c r="H2313" s="6" t="s">
        <v>53</v>
      </c>
      <c r="I2313" s="6" t="s">
        <v>36</v>
      </c>
      <c r="J2313" s="6" t="s">
        <v>30</v>
      </c>
      <c r="K2313" s="6" t="s">
        <v>31</v>
      </c>
      <c r="L2313" s="6" t="s">
        <v>32</v>
      </c>
      <c r="M2313" s="11">
        <v>3</v>
      </c>
      <c r="N2313" s="8">
        <v>36.14</v>
      </c>
      <c r="O2313" s="9">
        <v>0.1</v>
      </c>
      <c r="P2313" s="8">
        <v>13.23</v>
      </c>
      <c r="Q2313" s="8">
        <v>97.578000000000003</v>
      </c>
      <c r="R2313" s="8">
        <v>39.69</v>
      </c>
      <c r="S2313" s="8">
        <v>57.888000000000005</v>
      </c>
      <c r="T2313" s="10">
        <v>0.59324847814056447</v>
      </c>
      <c r="U2313" s="7"/>
      <c r="V2313" s="10"/>
      <c r="W2313" s="11"/>
      <c r="X2313" s="10"/>
    </row>
    <row r="2314" spans="1:24" ht="15.6">
      <c r="A2314" s="4">
        <v>1051</v>
      </c>
      <c r="B2314" s="5">
        <v>46335</v>
      </c>
      <c r="C2314" s="1">
        <f t="shared" si="72"/>
        <v>2026</v>
      </c>
      <c r="D2314" s="1" t="str">
        <f>"Q" &amp;ROUNDUP(MONTH(SalesDataTable[[#This Row],[Order Date]])/3,0)</f>
        <v>Q4</v>
      </c>
      <c r="E2314" s="1">
        <f t="shared" si="73"/>
        <v>11</v>
      </c>
      <c r="F2314" s="1" t="str">
        <f>TEXT(SalesDataTable[[#This Row],[Order Date]],"MMM")</f>
        <v>Nov</v>
      </c>
      <c r="G2314" s="6" t="s">
        <v>37</v>
      </c>
      <c r="H2314" s="6" t="s">
        <v>64</v>
      </c>
      <c r="I2314" s="6" t="s">
        <v>25</v>
      </c>
      <c r="J2314" s="6" t="s">
        <v>33</v>
      </c>
      <c r="K2314" s="6" t="s">
        <v>26</v>
      </c>
      <c r="L2314" s="6" t="s">
        <v>27</v>
      </c>
      <c r="M2314" s="11">
        <v>12</v>
      </c>
      <c r="N2314" s="8">
        <v>90.99</v>
      </c>
      <c r="O2314" s="9">
        <v>0.2</v>
      </c>
      <c r="P2314" s="8">
        <v>45.51</v>
      </c>
      <c r="Q2314" s="8">
        <v>873.50399999999991</v>
      </c>
      <c r="R2314" s="8">
        <v>546.12</v>
      </c>
      <c r="S2314" s="8">
        <v>327.3839999999999</v>
      </c>
      <c r="T2314" s="10">
        <v>0.37479393339927458</v>
      </c>
      <c r="U2314" s="7"/>
      <c r="V2314" s="10"/>
      <c r="W2314" s="11"/>
      <c r="X2314" s="10"/>
    </row>
    <row r="2315" spans="1:24" ht="15.6">
      <c r="A2315" s="4">
        <v>1934</v>
      </c>
      <c r="B2315" s="5">
        <v>46335</v>
      </c>
      <c r="C2315" s="1">
        <f t="shared" si="72"/>
        <v>2026</v>
      </c>
      <c r="D2315" s="1" t="str">
        <f>"Q" &amp;ROUNDUP(MONTH(SalesDataTable[[#This Row],[Order Date]])/3,0)</f>
        <v>Q4</v>
      </c>
      <c r="E2315" s="1">
        <f t="shared" si="73"/>
        <v>11</v>
      </c>
      <c r="F2315" s="1" t="str">
        <f>TEXT(SalesDataTable[[#This Row],[Order Date]],"MMM")</f>
        <v>Nov</v>
      </c>
      <c r="G2315" s="6" t="s">
        <v>37</v>
      </c>
      <c r="H2315" s="6" t="s">
        <v>64</v>
      </c>
      <c r="I2315" s="6" t="s">
        <v>45</v>
      </c>
      <c r="J2315" s="6" t="s">
        <v>33</v>
      </c>
      <c r="K2315" s="6" t="s">
        <v>21</v>
      </c>
      <c r="L2315" s="6" t="s">
        <v>39</v>
      </c>
      <c r="M2315" s="11">
        <v>1</v>
      </c>
      <c r="N2315" s="8">
        <v>50.55</v>
      </c>
      <c r="O2315" s="9">
        <v>0.05</v>
      </c>
      <c r="P2315" s="8">
        <v>22.09</v>
      </c>
      <c r="Q2315" s="8">
        <v>48.022499999999994</v>
      </c>
      <c r="R2315" s="8">
        <v>22.09</v>
      </c>
      <c r="S2315" s="8">
        <v>25.932499999999994</v>
      </c>
      <c r="T2315" s="10">
        <v>0.54000728825029931</v>
      </c>
      <c r="U2315" s="7"/>
      <c r="V2315" s="10"/>
      <c r="W2315" s="11"/>
      <c r="X2315" s="10"/>
    </row>
    <row r="2316" spans="1:24" ht="15.6">
      <c r="A2316" s="4">
        <v>2056</v>
      </c>
      <c r="B2316" s="5">
        <v>46335</v>
      </c>
      <c r="C2316" s="1">
        <f t="shared" si="72"/>
        <v>2026</v>
      </c>
      <c r="D2316" s="1" t="str">
        <f>"Q" &amp;ROUNDUP(MONTH(SalesDataTable[[#This Row],[Order Date]])/3,0)</f>
        <v>Q4</v>
      </c>
      <c r="E2316" s="1">
        <f t="shared" si="73"/>
        <v>11</v>
      </c>
      <c r="F2316" s="1" t="str">
        <f>TEXT(SalesDataTable[[#This Row],[Order Date]],"MMM")</f>
        <v>Nov</v>
      </c>
      <c r="G2316" s="6" t="s">
        <v>17</v>
      </c>
      <c r="H2316" s="6" t="s">
        <v>18</v>
      </c>
      <c r="I2316" s="6" t="s">
        <v>36</v>
      </c>
      <c r="J2316" s="6" t="s">
        <v>30</v>
      </c>
      <c r="K2316" s="6" t="s">
        <v>51</v>
      </c>
      <c r="L2316" s="6" t="s">
        <v>62</v>
      </c>
      <c r="M2316" s="11">
        <v>1</v>
      </c>
      <c r="N2316" s="8">
        <v>51.65</v>
      </c>
      <c r="O2316" s="9">
        <v>0.15</v>
      </c>
      <c r="P2316" s="8">
        <v>21.86</v>
      </c>
      <c r="Q2316" s="8">
        <v>43.902499999999996</v>
      </c>
      <c r="R2316" s="8">
        <v>21.86</v>
      </c>
      <c r="S2316" s="8">
        <v>22.042499999999997</v>
      </c>
      <c r="T2316" s="10">
        <v>0.50207846933545919</v>
      </c>
      <c r="U2316" s="7"/>
      <c r="V2316" s="10"/>
      <c r="W2316" s="11"/>
      <c r="X2316" s="10"/>
    </row>
    <row r="2317" spans="1:24" ht="15.6">
      <c r="A2317" s="4">
        <v>2115</v>
      </c>
      <c r="B2317" s="5">
        <v>46335</v>
      </c>
      <c r="C2317" s="1">
        <f t="shared" si="72"/>
        <v>2026</v>
      </c>
      <c r="D2317" s="1" t="str">
        <f>"Q" &amp;ROUNDUP(MONTH(SalesDataTable[[#This Row],[Order Date]])/3,0)</f>
        <v>Q4</v>
      </c>
      <c r="E2317" s="1">
        <f t="shared" si="73"/>
        <v>11</v>
      </c>
      <c r="F2317" s="1" t="str">
        <f>TEXT(SalesDataTable[[#This Row],[Order Date]],"MMM")</f>
        <v>Nov</v>
      </c>
      <c r="G2317" s="6" t="s">
        <v>23</v>
      </c>
      <c r="H2317" s="6" t="s">
        <v>60</v>
      </c>
      <c r="I2317" s="6" t="s">
        <v>19</v>
      </c>
      <c r="J2317" s="6" t="s">
        <v>30</v>
      </c>
      <c r="K2317" s="6" t="s">
        <v>21</v>
      </c>
      <c r="L2317" s="6" t="s">
        <v>22</v>
      </c>
      <c r="M2317" s="11">
        <v>5</v>
      </c>
      <c r="N2317" s="8">
        <v>82.96</v>
      </c>
      <c r="O2317" s="9">
        <v>0</v>
      </c>
      <c r="P2317" s="8">
        <v>43.55</v>
      </c>
      <c r="Q2317" s="8">
        <v>414.79999999999995</v>
      </c>
      <c r="R2317" s="8">
        <v>217.75</v>
      </c>
      <c r="S2317" s="8">
        <v>197.04999999999995</v>
      </c>
      <c r="T2317" s="10">
        <v>0.47504821600771452</v>
      </c>
      <c r="U2317" s="7"/>
      <c r="V2317" s="10"/>
      <c r="W2317" s="11"/>
      <c r="X2317" s="10"/>
    </row>
    <row r="2318" spans="1:24" ht="15.6">
      <c r="A2318" s="4">
        <v>2437</v>
      </c>
      <c r="B2318" s="5">
        <v>46335</v>
      </c>
      <c r="C2318" s="1">
        <f t="shared" si="72"/>
        <v>2026</v>
      </c>
      <c r="D2318" s="1" t="str">
        <f>"Q" &amp;ROUNDUP(MONTH(SalesDataTable[[#This Row],[Order Date]])/3,0)</f>
        <v>Q4</v>
      </c>
      <c r="E2318" s="1">
        <f t="shared" si="73"/>
        <v>11</v>
      </c>
      <c r="F2318" s="1" t="str">
        <f>TEXT(SalesDataTable[[#This Row],[Order Date]],"MMM")</f>
        <v>Nov</v>
      </c>
      <c r="G2318" s="6" t="s">
        <v>37</v>
      </c>
      <c r="H2318" s="6" t="s">
        <v>38</v>
      </c>
      <c r="I2318" s="6" t="s">
        <v>45</v>
      </c>
      <c r="J2318" s="6" t="s">
        <v>33</v>
      </c>
      <c r="K2318" s="6" t="s">
        <v>26</v>
      </c>
      <c r="L2318" s="6" t="s">
        <v>63</v>
      </c>
      <c r="M2318" s="11">
        <v>1</v>
      </c>
      <c r="N2318" s="8">
        <v>70.3</v>
      </c>
      <c r="O2318" s="9">
        <v>0.05</v>
      </c>
      <c r="P2318" s="8">
        <v>33.31</v>
      </c>
      <c r="Q2318" s="8">
        <v>66.784999999999997</v>
      </c>
      <c r="R2318" s="8">
        <v>33.31</v>
      </c>
      <c r="S2318" s="8">
        <v>33.474999999999994</v>
      </c>
      <c r="T2318" s="10">
        <v>0.50123530732949007</v>
      </c>
      <c r="U2318" s="7"/>
      <c r="V2318" s="10"/>
      <c r="W2318" s="11"/>
      <c r="X2318" s="10"/>
    </row>
    <row r="2319" spans="1:24" ht="15.6">
      <c r="A2319" s="4">
        <v>3380</v>
      </c>
      <c r="B2319" s="5">
        <v>46335</v>
      </c>
      <c r="C2319" s="1">
        <f t="shared" si="72"/>
        <v>2026</v>
      </c>
      <c r="D2319" s="1" t="str">
        <f>"Q" &amp;ROUNDUP(MONTH(SalesDataTable[[#This Row],[Order Date]])/3,0)</f>
        <v>Q4</v>
      </c>
      <c r="E2319" s="1">
        <f t="shared" si="73"/>
        <v>11</v>
      </c>
      <c r="F2319" s="1" t="str">
        <f>TEXT(SalesDataTable[[#This Row],[Order Date]],"MMM")</f>
        <v>Nov</v>
      </c>
      <c r="G2319" s="6" t="s">
        <v>28</v>
      </c>
      <c r="H2319" s="6" t="s">
        <v>29</v>
      </c>
      <c r="I2319" s="6" t="s">
        <v>36</v>
      </c>
      <c r="J2319" s="6" t="s">
        <v>20</v>
      </c>
      <c r="K2319" s="6" t="s">
        <v>31</v>
      </c>
      <c r="L2319" s="6" t="s">
        <v>49</v>
      </c>
      <c r="M2319" s="11">
        <v>2</v>
      </c>
      <c r="N2319" s="8">
        <v>47.12</v>
      </c>
      <c r="O2319" s="9">
        <v>0.15</v>
      </c>
      <c r="P2319" s="8">
        <v>18.64</v>
      </c>
      <c r="Q2319" s="8">
        <v>80.103999999999999</v>
      </c>
      <c r="R2319" s="8">
        <v>37.28</v>
      </c>
      <c r="S2319" s="8">
        <v>42.823999999999998</v>
      </c>
      <c r="T2319" s="10">
        <v>0.5346050134824728</v>
      </c>
      <c r="U2319" s="7"/>
      <c r="V2319" s="10"/>
      <c r="W2319" s="11"/>
      <c r="X2319" s="10"/>
    </row>
    <row r="2320" spans="1:24" ht="15.6">
      <c r="A2320" s="4">
        <v>3648</v>
      </c>
      <c r="B2320" s="5">
        <v>46335</v>
      </c>
      <c r="C2320" s="1">
        <f t="shared" si="72"/>
        <v>2026</v>
      </c>
      <c r="D2320" s="1" t="str">
        <f>"Q" &amp;ROUNDUP(MONTH(SalesDataTable[[#This Row],[Order Date]])/3,0)</f>
        <v>Q4</v>
      </c>
      <c r="E2320" s="1">
        <f t="shared" si="73"/>
        <v>11</v>
      </c>
      <c r="F2320" s="1" t="str">
        <f>TEXT(SalesDataTable[[#This Row],[Order Date]],"MMM")</f>
        <v>Nov</v>
      </c>
      <c r="G2320" s="6" t="s">
        <v>17</v>
      </c>
      <c r="H2320" s="6" t="s">
        <v>67</v>
      </c>
      <c r="I2320" s="6" t="s">
        <v>45</v>
      </c>
      <c r="J2320" s="6" t="s">
        <v>30</v>
      </c>
      <c r="K2320" s="6" t="s">
        <v>51</v>
      </c>
      <c r="L2320" s="6" t="s">
        <v>52</v>
      </c>
      <c r="M2320" s="11">
        <v>4</v>
      </c>
      <c r="N2320" s="8">
        <v>39.82</v>
      </c>
      <c r="O2320" s="9">
        <v>0.2</v>
      </c>
      <c r="P2320" s="8">
        <v>14.98</v>
      </c>
      <c r="Q2320" s="8">
        <v>127.42400000000001</v>
      </c>
      <c r="R2320" s="8">
        <v>59.92</v>
      </c>
      <c r="S2320" s="8">
        <v>67.504000000000005</v>
      </c>
      <c r="T2320" s="10">
        <v>0.52975891511803119</v>
      </c>
      <c r="U2320" s="7"/>
      <c r="V2320" s="10"/>
      <c r="W2320" s="11"/>
      <c r="X2320" s="10"/>
    </row>
    <row r="2321" spans="1:24" ht="15.6">
      <c r="A2321" s="4">
        <v>3692</v>
      </c>
      <c r="B2321" s="5">
        <v>46335</v>
      </c>
      <c r="C2321" s="1">
        <f t="shared" si="72"/>
        <v>2026</v>
      </c>
      <c r="D2321" s="1" t="str">
        <f>"Q" &amp;ROUNDUP(MONTH(SalesDataTable[[#This Row],[Order Date]])/3,0)</f>
        <v>Q4</v>
      </c>
      <c r="E2321" s="1">
        <f t="shared" si="73"/>
        <v>11</v>
      </c>
      <c r="F2321" s="1" t="str">
        <f>TEXT(SalesDataTable[[#This Row],[Order Date]],"MMM")</f>
        <v>Nov</v>
      </c>
      <c r="G2321" s="6" t="s">
        <v>23</v>
      </c>
      <c r="H2321" s="6" t="s">
        <v>66</v>
      </c>
      <c r="I2321" s="6" t="s">
        <v>19</v>
      </c>
      <c r="J2321" s="6" t="s">
        <v>20</v>
      </c>
      <c r="K2321" s="6" t="s">
        <v>26</v>
      </c>
      <c r="L2321" s="6" t="s">
        <v>54</v>
      </c>
      <c r="M2321" s="11">
        <v>4</v>
      </c>
      <c r="N2321" s="8">
        <v>154.27000000000001</v>
      </c>
      <c r="O2321" s="9">
        <v>0.05</v>
      </c>
      <c r="P2321" s="8">
        <v>78.36</v>
      </c>
      <c r="Q2321" s="8">
        <v>586.226</v>
      </c>
      <c r="R2321" s="8">
        <v>313.44</v>
      </c>
      <c r="S2321" s="8">
        <v>272.786</v>
      </c>
      <c r="T2321" s="10">
        <v>0.46532565938733528</v>
      </c>
      <c r="U2321" s="7"/>
      <c r="V2321" s="10"/>
      <c r="W2321" s="11"/>
      <c r="X2321" s="10"/>
    </row>
    <row r="2322" spans="1:24" ht="15.6">
      <c r="A2322" s="4">
        <v>4406</v>
      </c>
      <c r="B2322" s="5">
        <v>46335</v>
      </c>
      <c r="C2322" s="1">
        <f t="shared" si="72"/>
        <v>2026</v>
      </c>
      <c r="D2322" s="1" t="str">
        <f>"Q" &amp;ROUNDUP(MONTH(SalesDataTable[[#This Row],[Order Date]])/3,0)</f>
        <v>Q4</v>
      </c>
      <c r="E2322" s="1">
        <f t="shared" si="73"/>
        <v>11</v>
      </c>
      <c r="F2322" s="1" t="str">
        <f>TEXT(SalesDataTable[[#This Row],[Order Date]],"MMM")</f>
        <v>Nov</v>
      </c>
      <c r="G2322" s="6" t="s">
        <v>17</v>
      </c>
      <c r="H2322" s="6" t="s">
        <v>18</v>
      </c>
      <c r="I2322" s="6" t="s">
        <v>19</v>
      </c>
      <c r="J2322" s="6" t="s">
        <v>30</v>
      </c>
      <c r="K2322" s="6" t="s">
        <v>26</v>
      </c>
      <c r="L2322" s="6" t="s">
        <v>34</v>
      </c>
      <c r="M2322" s="11">
        <v>1</v>
      </c>
      <c r="N2322" s="8">
        <v>143.02000000000001</v>
      </c>
      <c r="O2322" s="9">
        <v>0.1</v>
      </c>
      <c r="P2322" s="8">
        <v>79.25</v>
      </c>
      <c r="Q2322" s="8">
        <v>128.71800000000002</v>
      </c>
      <c r="R2322" s="8">
        <v>79.25</v>
      </c>
      <c r="S2322" s="8">
        <v>49.468000000000018</v>
      </c>
      <c r="T2322" s="10">
        <v>0.3843129942976119</v>
      </c>
      <c r="U2322" s="7"/>
      <c r="V2322" s="10"/>
      <c r="W2322" s="11"/>
      <c r="X2322" s="10"/>
    </row>
    <row r="2323" spans="1:24" ht="15.6">
      <c r="A2323" s="4">
        <v>4550</v>
      </c>
      <c r="B2323" s="5">
        <v>46335</v>
      </c>
      <c r="C2323" s="1">
        <f t="shared" si="72"/>
        <v>2026</v>
      </c>
      <c r="D2323" s="1" t="str">
        <f>"Q" &amp;ROUNDUP(MONTH(SalesDataTable[[#This Row],[Order Date]])/3,0)</f>
        <v>Q4</v>
      </c>
      <c r="E2323" s="1">
        <f t="shared" si="73"/>
        <v>11</v>
      </c>
      <c r="F2323" s="1" t="str">
        <f>TEXT(SalesDataTable[[#This Row],[Order Date]],"MMM")</f>
        <v>Nov</v>
      </c>
      <c r="G2323" s="6" t="s">
        <v>28</v>
      </c>
      <c r="H2323" s="6" t="s">
        <v>56</v>
      </c>
      <c r="I2323" s="6" t="s">
        <v>36</v>
      </c>
      <c r="J2323" s="6" t="s">
        <v>20</v>
      </c>
      <c r="K2323" s="6" t="s">
        <v>51</v>
      </c>
      <c r="L2323" s="6" t="s">
        <v>59</v>
      </c>
      <c r="M2323" s="11">
        <v>1</v>
      </c>
      <c r="N2323" s="8">
        <v>35.36</v>
      </c>
      <c r="O2323" s="9">
        <v>0</v>
      </c>
      <c r="P2323" s="8">
        <v>13.74</v>
      </c>
      <c r="Q2323" s="8">
        <v>35.36</v>
      </c>
      <c r="R2323" s="8">
        <v>13.74</v>
      </c>
      <c r="S2323" s="8">
        <v>21.619999999999997</v>
      </c>
      <c r="T2323" s="10">
        <v>0.61142533936651577</v>
      </c>
      <c r="U2323" s="7"/>
      <c r="V2323" s="10"/>
      <c r="W2323" s="11"/>
      <c r="X2323" s="10"/>
    </row>
    <row r="2324" spans="1:24" ht="15.6">
      <c r="A2324" s="4">
        <v>4855</v>
      </c>
      <c r="B2324" s="5">
        <v>46335</v>
      </c>
      <c r="C2324" s="1">
        <f t="shared" si="72"/>
        <v>2026</v>
      </c>
      <c r="D2324" s="1" t="str">
        <f>"Q" &amp;ROUNDUP(MONTH(SalesDataTable[[#This Row],[Order Date]])/3,0)</f>
        <v>Q4</v>
      </c>
      <c r="E2324" s="1">
        <f t="shared" si="73"/>
        <v>11</v>
      </c>
      <c r="F2324" s="1" t="str">
        <f>TEXT(SalesDataTable[[#This Row],[Order Date]],"MMM")</f>
        <v>Nov</v>
      </c>
      <c r="G2324" s="6" t="s">
        <v>23</v>
      </c>
      <c r="H2324" s="6" t="s">
        <v>44</v>
      </c>
      <c r="I2324" s="6" t="s">
        <v>19</v>
      </c>
      <c r="J2324" s="6" t="s">
        <v>20</v>
      </c>
      <c r="K2324" s="6" t="s">
        <v>26</v>
      </c>
      <c r="L2324" s="6" t="s">
        <v>54</v>
      </c>
      <c r="M2324" s="11">
        <v>1</v>
      </c>
      <c r="N2324" s="8">
        <v>156.82</v>
      </c>
      <c r="O2324" s="9">
        <v>0.1</v>
      </c>
      <c r="P2324" s="8">
        <v>77.12</v>
      </c>
      <c r="Q2324" s="8">
        <v>141.13800000000001</v>
      </c>
      <c r="R2324" s="8">
        <v>77.12</v>
      </c>
      <c r="S2324" s="8">
        <v>64.018000000000001</v>
      </c>
      <c r="T2324" s="10">
        <v>0.45358443509189589</v>
      </c>
      <c r="U2324" s="7"/>
      <c r="V2324" s="10"/>
      <c r="W2324" s="11"/>
      <c r="X2324" s="10"/>
    </row>
    <row r="2325" spans="1:24" ht="15.6">
      <c r="A2325" s="4">
        <v>5151</v>
      </c>
      <c r="B2325" s="5">
        <v>46335</v>
      </c>
      <c r="C2325" s="1">
        <f t="shared" si="72"/>
        <v>2026</v>
      </c>
      <c r="D2325" s="1" t="str">
        <f>"Q" &amp;ROUNDUP(MONTH(SalesDataTable[[#This Row],[Order Date]])/3,0)</f>
        <v>Q4</v>
      </c>
      <c r="E2325" s="1">
        <f t="shared" si="73"/>
        <v>11</v>
      </c>
      <c r="F2325" s="1" t="str">
        <f>TEXT(SalesDataTable[[#This Row],[Order Date]],"MMM")</f>
        <v>Nov</v>
      </c>
      <c r="G2325" s="6" t="s">
        <v>28</v>
      </c>
      <c r="H2325" s="6" t="s">
        <v>69</v>
      </c>
      <c r="I2325" s="6" t="s">
        <v>25</v>
      </c>
      <c r="J2325" s="6" t="s">
        <v>33</v>
      </c>
      <c r="K2325" s="6" t="s">
        <v>51</v>
      </c>
      <c r="L2325" s="6" t="s">
        <v>52</v>
      </c>
      <c r="M2325" s="11">
        <v>10</v>
      </c>
      <c r="N2325" s="8">
        <v>40.98</v>
      </c>
      <c r="O2325" s="9">
        <v>0.1</v>
      </c>
      <c r="P2325" s="8">
        <v>14.6</v>
      </c>
      <c r="Q2325" s="8">
        <v>368.82</v>
      </c>
      <c r="R2325" s="8">
        <v>146</v>
      </c>
      <c r="S2325" s="8">
        <v>222.82</v>
      </c>
      <c r="T2325" s="10">
        <v>0.60414294235670518</v>
      </c>
      <c r="U2325" s="7"/>
      <c r="V2325" s="10"/>
      <c r="W2325" s="11"/>
      <c r="X2325" s="10"/>
    </row>
    <row r="2326" spans="1:24" ht="15.6">
      <c r="A2326" s="4">
        <v>5189</v>
      </c>
      <c r="B2326" s="5">
        <v>46335</v>
      </c>
      <c r="C2326" s="1">
        <f t="shared" si="72"/>
        <v>2026</v>
      </c>
      <c r="D2326" s="1" t="str">
        <f>"Q" &amp;ROUNDUP(MONTH(SalesDataTable[[#This Row],[Order Date]])/3,0)</f>
        <v>Q4</v>
      </c>
      <c r="E2326" s="1">
        <f t="shared" si="73"/>
        <v>11</v>
      </c>
      <c r="F2326" s="1" t="str">
        <f>TEXT(SalesDataTable[[#This Row],[Order Date]],"MMM")</f>
        <v>Nov</v>
      </c>
      <c r="G2326" s="6" t="s">
        <v>37</v>
      </c>
      <c r="H2326" s="6" t="s">
        <v>50</v>
      </c>
      <c r="I2326" s="6" t="s">
        <v>36</v>
      </c>
      <c r="J2326" s="6" t="s">
        <v>30</v>
      </c>
      <c r="K2326" s="6" t="s">
        <v>26</v>
      </c>
      <c r="L2326" s="6" t="s">
        <v>34</v>
      </c>
      <c r="M2326" s="11">
        <v>3</v>
      </c>
      <c r="N2326" s="8">
        <v>144.22999999999999</v>
      </c>
      <c r="O2326" s="9">
        <v>0</v>
      </c>
      <c r="P2326" s="8">
        <v>80.959999999999994</v>
      </c>
      <c r="Q2326" s="8">
        <v>432.68999999999994</v>
      </c>
      <c r="R2326" s="8">
        <v>242.88</v>
      </c>
      <c r="S2326" s="8">
        <v>189.80999999999995</v>
      </c>
      <c r="T2326" s="10">
        <v>0.43867433959647778</v>
      </c>
      <c r="U2326" s="7"/>
      <c r="V2326" s="10"/>
      <c r="W2326" s="11"/>
      <c r="X2326" s="10"/>
    </row>
    <row r="2327" spans="1:24" ht="15.6">
      <c r="A2327" s="4">
        <v>726</v>
      </c>
      <c r="B2327" s="5">
        <v>46336</v>
      </c>
      <c r="C2327" s="1">
        <f t="shared" si="72"/>
        <v>2026</v>
      </c>
      <c r="D2327" s="1" t="str">
        <f>"Q" &amp;ROUNDUP(MONTH(SalesDataTable[[#This Row],[Order Date]])/3,0)</f>
        <v>Q4</v>
      </c>
      <c r="E2327" s="1">
        <f t="shared" si="73"/>
        <v>11</v>
      </c>
      <c r="F2327" s="1" t="str">
        <f>TEXT(SalesDataTable[[#This Row],[Order Date]],"MMM")</f>
        <v>Nov</v>
      </c>
      <c r="G2327" s="6" t="s">
        <v>37</v>
      </c>
      <c r="H2327" s="6" t="s">
        <v>48</v>
      </c>
      <c r="I2327" s="6" t="s">
        <v>19</v>
      </c>
      <c r="J2327" s="6" t="s">
        <v>30</v>
      </c>
      <c r="K2327" s="6" t="s">
        <v>26</v>
      </c>
      <c r="L2327" s="6" t="s">
        <v>27</v>
      </c>
      <c r="M2327" s="11">
        <v>1</v>
      </c>
      <c r="N2327" s="8">
        <v>90.23</v>
      </c>
      <c r="O2327" s="9">
        <v>0</v>
      </c>
      <c r="P2327" s="8">
        <v>44.06</v>
      </c>
      <c r="Q2327" s="8">
        <v>90.23</v>
      </c>
      <c r="R2327" s="8">
        <v>44.06</v>
      </c>
      <c r="S2327" s="8">
        <v>46.17</v>
      </c>
      <c r="T2327" s="10">
        <v>0.51169234179319512</v>
      </c>
      <c r="U2327" s="7"/>
      <c r="V2327" s="10"/>
      <c r="W2327" s="11"/>
      <c r="X2327" s="10"/>
    </row>
    <row r="2328" spans="1:24" ht="15.6">
      <c r="A2328" s="4">
        <v>2154</v>
      </c>
      <c r="B2328" s="5">
        <v>46336</v>
      </c>
      <c r="C2328" s="1">
        <f t="shared" si="72"/>
        <v>2026</v>
      </c>
      <c r="D2328" s="1" t="str">
        <f>"Q" &amp;ROUNDUP(MONTH(SalesDataTable[[#This Row],[Order Date]])/3,0)</f>
        <v>Q4</v>
      </c>
      <c r="E2328" s="1">
        <f t="shared" si="73"/>
        <v>11</v>
      </c>
      <c r="F2328" s="1" t="str">
        <f>TEXT(SalesDataTable[[#This Row],[Order Date]],"MMM")</f>
        <v>Nov</v>
      </c>
      <c r="G2328" s="6" t="s">
        <v>37</v>
      </c>
      <c r="H2328" s="6" t="s">
        <v>48</v>
      </c>
      <c r="I2328" s="6" t="s">
        <v>19</v>
      </c>
      <c r="J2328" s="6" t="s">
        <v>30</v>
      </c>
      <c r="K2328" s="6" t="s">
        <v>26</v>
      </c>
      <c r="L2328" s="6" t="s">
        <v>54</v>
      </c>
      <c r="M2328" s="11">
        <v>5</v>
      </c>
      <c r="N2328" s="8">
        <v>152.82</v>
      </c>
      <c r="O2328" s="9">
        <v>0.1</v>
      </c>
      <c r="P2328" s="8">
        <v>80.09</v>
      </c>
      <c r="Q2328" s="8">
        <v>687.68999999999994</v>
      </c>
      <c r="R2328" s="8">
        <v>400.45000000000005</v>
      </c>
      <c r="S2328" s="8">
        <v>287.2399999999999</v>
      </c>
      <c r="T2328" s="10">
        <v>0.417688202533118</v>
      </c>
      <c r="U2328" s="7"/>
      <c r="V2328" s="10"/>
      <c r="W2328" s="11"/>
      <c r="X2328" s="10"/>
    </row>
    <row r="2329" spans="1:24" ht="15.6">
      <c r="A2329" s="4">
        <v>4403</v>
      </c>
      <c r="B2329" s="5">
        <v>46336</v>
      </c>
      <c r="C2329" s="1">
        <f t="shared" si="72"/>
        <v>2026</v>
      </c>
      <c r="D2329" s="1" t="str">
        <f>"Q" &amp;ROUNDUP(MONTH(SalesDataTable[[#This Row],[Order Date]])/3,0)</f>
        <v>Q4</v>
      </c>
      <c r="E2329" s="1">
        <f t="shared" si="73"/>
        <v>11</v>
      </c>
      <c r="F2329" s="1" t="str">
        <f>TEXT(SalesDataTable[[#This Row],[Order Date]],"MMM")</f>
        <v>Nov</v>
      </c>
      <c r="G2329" s="6" t="s">
        <v>17</v>
      </c>
      <c r="H2329" s="6" t="s">
        <v>18</v>
      </c>
      <c r="I2329" s="6" t="s">
        <v>19</v>
      </c>
      <c r="J2329" s="6" t="s">
        <v>33</v>
      </c>
      <c r="K2329" s="6" t="s">
        <v>31</v>
      </c>
      <c r="L2329" s="6" t="s">
        <v>32</v>
      </c>
      <c r="M2329" s="11">
        <v>2</v>
      </c>
      <c r="N2329" s="8">
        <v>36.61</v>
      </c>
      <c r="O2329" s="9">
        <v>0.05</v>
      </c>
      <c r="P2329" s="8">
        <v>13.31</v>
      </c>
      <c r="Q2329" s="8">
        <v>69.558999999999997</v>
      </c>
      <c r="R2329" s="8">
        <v>26.62</v>
      </c>
      <c r="S2329" s="8">
        <v>42.938999999999993</v>
      </c>
      <c r="T2329" s="10">
        <v>0.61730329648212301</v>
      </c>
      <c r="U2329" s="7"/>
      <c r="V2329" s="10"/>
      <c r="W2329" s="11"/>
      <c r="X2329" s="10"/>
    </row>
    <row r="2330" spans="1:24" ht="15.6">
      <c r="A2330" s="4">
        <v>4924</v>
      </c>
      <c r="B2330" s="5">
        <v>46336</v>
      </c>
      <c r="C2330" s="1">
        <f t="shared" si="72"/>
        <v>2026</v>
      </c>
      <c r="D2330" s="1" t="str">
        <f>"Q" &amp;ROUNDUP(MONTH(SalesDataTable[[#This Row],[Order Date]])/3,0)</f>
        <v>Q4</v>
      </c>
      <c r="E2330" s="1">
        <f t="shared" si="73"/>
        <v>11</v>
      </c>
      <c r="F2330" s="1" t="str">
        <f>TEXT(SalesDataTable[[#This Row],[Order Date]],"MMM")</f>
        <v>Nov</v>
      </c>
      <c r="G2330" s="6" t="s">
        <v>37</v>
      </c>
      <c r="H2330" s="6" t="s">
        <v>50</v>
      </c>
      <c r="I2330" s="6" t="s">
        <v>25</v>
      </c>
      <c r="J2330" s="6" t="s">
        <v>33</v>
      </c>
      <c r="K2330" s="6" t="s">
        <v>26</v>
      </c>
      <c r="L2330" s="6" t="s">
        <v>54</v>
      </c>
      <c r="M2330" s="11">
        <v>12</v>
      </c>
      <c r="N2330" s="8">
        <v>150.75</v>
      </c>
      <c r="O2330" s="9">
        <v>0.1</v>
      </c>
      <c r="P2330" s="8">
        <v>80.569999999999993</v>
      </c>
      <c r="Q2330" s="8">
        <v>1628.1000000000001</v>
      </c>
      <c r="R2330" s="8">
        <v>966.83999999999992</v>
      </c>
      <c r="S2330" s="8">
        <v>661.26000000000022</v>
      </c>
      <c r="T2330" s="10">
        <v>0.40615441311958733</v>
      </c>
      <c r="U2330" s="7"/>
      <c r="V2330" s="10"/>
      <c r="W2330" s="11"/>
      <c r="X2330" s="10"/>
    </row>
    <row r="2331" spans="1:24" ht="15.6">
      <c r="A2331" s="4">
        <v>25</v>
      </c>
      <c r="B2331" s="5">
        <v>46337</v>
      </c>
      <c r="C2331" s="1">
        <f t="shared" si="72"/>
        <v>2026</v>
      </c>
      <c r="D2331" s="1" t="str">
        <f>"Q" &amp;ROUNDUP(MONTH(SalesDataTable[[#This Row],[Order Date]])/3,0)</f>
        <v>Q4</v>
      </c>
      <c r="E2331" s="1">
        <f t="shared" si="73"/>
        <v>11</v>
      </c>
      <c r="F2331" s="1" t="str">
        <f>TEXT(SalesDataTable[[#This Row],[Order Date]],"MMM")</f>
        <v>Nov</v>
      </c>
      <c r="G2331" s="6" t="s">
        <v>17</v>
      </c>
      <c r="H2331" s="6" t="s">
        <v>18</v>
      </c>
      <c r="I2331" s="6" t="s">
        <v>19</v>
      </c>
      <c r="J2331" s="6" t="s">
        <v>20</v>
      </c>
      <c r="K2331" s="6" t="s">
        <v>26</v>
      </c>
      <c r="L2331" s="6" t="s">
        <v>34</v>
      </c>
      <c r="M2331" s="11">
        <v>1</v>
      </c>
      <c r="N2331" s="8">
        <v>145.83000000000001</v>
      </c>
      <c r="O2331" s="9">
        <v>0.1</v>
      </c>
      <c r="P2331" s="8">
        <v>79.14</v>
      </c>
      <c r="Q2331" s="8">
        <v>131.24700000000001</v>
      </c>
      <c r="R2331" s="8">
        <v>79.14</v>
      </c>
      <c r="S2331" s="8">
        <v>52.107000000000014</v>
      </c>
      <c r="T2331" s="10">
        <v>0.39701478890946085</v>
      </c>
      <c r="U2331" s="7"/>
      <c r="V2331" s="10"/>
      <c r="W2331" s="11"/>
      <c r="X2331" s="10"/>
    </row>
    <row r="2332" spans="1:24" ht="15.6">
      <c r="A2332" s="4">
        <v>252</v>
      </c>
      <c r="B2332" s="5">
        <v>46337</v>
      </c>
      <c r="C2332" s="1">
        <f t="shared" si="72"/>
        <v>2026</v>
      </c>
      <c r="D2332" s="1" t="str">
        <f>"Q" &amp;ROUNDUP(MONTH(SalesDataTable[[#This Row],[Order Date]])/3,0)</f>
        <v>Q4</v>
      </c>
      <c r="E2332" s="1">
        <f t="shared" si="73"/>
        <v>11</v>
      </c>
      <c r="F2332" s="1" t="str">
        <f>TEXT(SalesDataTable[[#This Row],[Order Date]],"MMM")</f>
        <v>Nov</v>
      </c>
      <c r="G2332" s="6" t="s">
        <v>17</v>
      </c>
      <c r="H2332" s="6" t="s">
        <v>18</v>
      </c>
      <c r="I2332" s="6" t="s">
        <v>19</v>
      </c>
      <c r="J2332" s="6" t="s">
        <v>20</v>
      </c>
      <c r="K2332" s="6" t="s">
        <v>31</v>
      </c>
      <c r="L2332" s="6" t="s">
        <v>65</v>
      </c>
      <c r="M2332" s="11">
        <v>4</v>
      </c>
      <c r="N2332" s="8">
        <v>162.04</v>
      </c>
      <c r="O2332" s="9">
        <v>0</v>
      </c>
      <c r="P2332" s="8">
        <v>85.77</v>
      </c>
      <c r="Q2332" s="8">
        <v>648.16</v>
      </c>
      <c r="R2332" s="8">
        <v>343.08</v>
      </c>
      <c r="S2332" s="8">
        <v>305.08</v>
      </c>
      <c r="T2332" s="10">
        <v>0.47068625030856581</v>
      </c>
      <c r="U2332" s="7"/>
      <c r="V2332" s="10"/>
      <c r="W2332" s="11"/>
      <c r="X2332" s="10"/>
    </row>
    <row r="2333" spans="1:24" ht="15.6">
      <c r="A2333" s="4">
        <v>1203</v>
      </c>
      <c r="B2333" s="5">
        <v>46337</v>
      </c>
      <c r="C2333" s="1">
        <f t="shared" si="72"/>
        <v>2026</v>
      </c>
      <c r="D2333" s="1" t="str">
        <f>"Q" &amp;ROUNDUP(MONTH(SalesDataTable[[#This Row],[Order Date]])/3,0)</f>
        <v>Q4</v>
      </c>
      <c r="E2333" s="1">
        <f t="shared" si="73"/>
        <v>11</v>
      </c>
      <c r="F2333" s="1" t="str">
        <f>TEXT(SalesDataTable[[#This Row],[Order Date]],"MMM")</f>
        <v>Nov</v>
      </c>
      <c r="G2333" s="6" t="s">
        <v>37</v>
      </c>
      <c r="H2333" s="6" t="s">
        <v>50</v>
      </c>
      <c r="I2333" s="6" t="s">
        <v>36</v>
      </c>
      <c r="J2333" s="6" t="s">
        <v>20</v>
      </c>
      <c r="K2333" s="6" t="s">
        <v>26</v>
      </c>
      <c r="L2333" s="6" t="s">
        <v>34</v>
      </c>
      <c r="M2333" s="11">
        <v>2</v>
      </c>
      <c r="N2333" s="8">
        <v>141.33000000000001</v>
      </c>
      <c r="O2333" s="9">
        <v>0.05</v>
      </c>
      <c r="P2333" s="8">
        <v>79.739999999999995</v>
      </c>
      <c r="Q2333" s="8">
        <v>268.52699999999999</v>
      </c>
      <c r="R2333" s="8">
        <v>159.47999999999999</v>
      </c>
      <c r="S2333" s="8">
        <v>109.047</v>
      </c>
      <c r="T2333" s="10">
        <v>0.40609324202035552</v>
      </c>
      <c r="U2333" s="7"/>
      <c r="V2333" s="10"/>
      <c r="W2333" s="11"/>
      <c r="X2333" s="10"/>
    </row>
    <row r="2334" spans="1:24" ht="15.6">
      <c r="A2334" s="4">
        <v>1567</v>
      </c>
      <c r="B2334" s="5">
        <v>46337</v>
      </c>
      <c r="C2334" s="1">
        <f t="shared" si="72"/>
        <v>2026</v>
      </c>
      <c r="D2334" s="1" t="str">
        <f>"Q" &amp;ROUNDUP(MONTH(SalesDataTable[[#This Row],[Order Date]])/3,0)</f>
        <v>Q4</v>
      </c>
      <c r="E2334" s="1">
        <f t="shared" si="73"/>
        <v>11</v>
      </c>
      <c r="F2334" s="1" t="str">
        <f>TEXT(SalesDataTable[[#This Row],[Order Date]],"MMM")</f>
        <v>Nov</v>
      </c>
      <c r="G2334" s="6" t="s">
        <v>28</v>
      </c>
      <c r="H2334" s="6" t="s">
        <v>69</v>
      </c>
      <c r="I2334" s="6" t="s">
        <v>19</v>
      </c>
      <c r="J2334" s="6" t="s">
        <v>20</v>
      </c>
      <c r="K2334" s="6" t="s">
        <v>40</v>
      </c>
      <c r="L2334" s="6" t="s">
        <v>68</v>
      </c>
      <c r="M2334" s="11">
        <v>1</v>
      </c>
      <c r="N2334" s="8">
        <v>125.11</v>
      </c>
      <c r="O2334" s="9">
        <v>0.1</v>
      </c>
      <c r="P2334" s="8">
        <v>61.65</v>
      </c>
      <c r="Q2334" s="8">
        <v>112.599</v>
      </c>
      <c r="R2334" s="8">
        <v>61.65</v>
      </c>
      <c r="S2334" s="8">
        <v>50.949000000000005</v>
      </c>
      <c r="T2334" s="10">
        <v>0.45248181600191834</v>
      </c>
      <c r="U2334" s="7"/>
      <c r="V2334" s="10"/>
      <c r="W2334" s="11"/>
      <c r="X2334" s="10"/>
    </row>
    <row r="2335" spans="1:24" ht="15.6">
      <c r="A2335" s="4">
        <v>2060</v>
      </c>
      <c r="B2335" s="5">
        <v>46337</v>
      </c>
      <c r="C2335" s="1">
        <f t="shared" si="72"/>
        <v>2026</v>
      </c>
      <c r="D2335" s="1" t="str">
        <f>"Q" &amp;ROUNDUP(MONTH(SalesDataTable[[#This Row],[Order Date]])/3,0)</f>
        <v>Q4</v>
      </c>
      <c r="E2335" s="1">
        <f t="shared" si="73"/>
        <v>11</v>
      </c>
      <c r="F2335" s="1" t="str">
        <f>TEXT(SalesDataTable[[#This Row],[Order Date]],"MMM")</f>
        <v>Nov</v>
      </c>
      <c r="G2335" s="6" t="s">
        <v>28</v>
      </c>
      <c r="H2335" s="6" t="s">
        <v>42</v>
      </c>
      <c r="I2335" s="6" t="s">
        <v>19</v>
      </c>
      <c r="J2335" s="6" t="s">
        <v>33</v>
      </c>
      <c r="K2335" s="6" t="s">
        <v>40</v>
      </c>
      <c r="L2335" s="6" t="s">
        <v>68</v>
      </c>
      <c r="M2335" s="11">
        <v>3</v>
      </c>
      <c r="N2335" s="8">
        <v>124.55</v>
      </c>
      <c r="O2335" s="9">
        <v>0.15</v>
      </c>
      <c r="P2335" s="8">
        <v>60.68</v>
      </c>
      <c r="Q2335" s="8">
        <v>317.60249999999996</v>
      </c>
      <c r="R2335" s="8">
        <v>182.04</v>
      </c>
      <c r="S2335" s="8">
        <v>135.56249999999997</v>
      </c>
      <c r="T2335" s="10">
        <v>0.42683070819656643</v>
      </c>
      <c r="U2335" s="7"/>
      <c r="V2335" s="10"/>
      <c r="W2335" s="11"/>
      <c r="X2335" s="10"/>
    </row>
    <row r="2336" spans="1:24" ht="15.6">
      <c r="A2336" s="4">
        <v>2485</v>
      </c>
      <c r="B2336" s="5">
        <v>46337</v>
      </c>
      <c r="C2336" s="1">
        <f t="shared" si="72"/>
        <v>2026</v>
      </c>
      <c r="D2336" s="1" t="str">
        <f>"Q" &amp;ROUNDUP(MONTH(SalesDataTable[[#This Row],[Order Date]])/3,0)</f>
        <v>Q4</v>
      </c>
      <c r="E2336" s="1">
        <f t="shared" si="73"/>
        <v>11</v>
      </c>
      <c r="F2336" s="1" t="str">
        <f>TEXT(SalesDataTable[[#This Row],[Order Date]],"MMM")</f>
        <v>Nov</v>
      </c>
      <c r="G2336" s="6" t="s">
        <v>28</v>
      </c>
      <c r="H2336" s="6" t="s">
        <v>56</v>
      </c>
      <c r="I2336" s="6" t="s">
        <v>36</v>
      </c>
      <c r="J2336" s="6" t="s">
        <v>20</v>
      </c>
      <c r="K2336" s="6" t="s">
        <v>26</v>
      </c>
      <c r="L2336" s="6" t="s">
        <v>34</v>
      </c>
      <c r="M2336" s="11">
        <v>1</v>
      </c>
      <c r="N2336" s="8">
        <v>143.77000000000001</v>
      </c>
      <c r="O2336" s="9">
        <v>0.1</v>
      </c>
      <c r="P2336" s="8">
        <v>81.02</v>
      </c>
      <c r="Q2336" s="8">
        <v>129.393</v>
      </c>
      <c r="R2336" s="8">
        <v>81.02</v>
      </c>
      <c r="S2336" s="8">
        <v>48.373000000000005</v>
      </c>
      <c r="T2336" s="10">
        <v>0.3738455712441941</v>
      </c>
      <c r="U2336" s="7"/>
      <c r="V2336" s="10"/>
      <c r="W2336" s="11"/>
      <c r="X2336" s="10"/>
    </row>
    <row r="2337" spans="1:24" ht="15.6">
      <c r="A2337" s="4">
        <v>3101</v>
      </c>
      <c r="B2337" s="5">
        <v>46337</v>
      </c>
      <c r="C2337" s="1">
        <f t="shared" si="72"/>
        <v>2026</v>
      </c>
      <c r="D2337" s="1" t="str">
        <f>"Q" &amp;ROUNDUP(MONTH(SalesDataTable[[#This Row],[Order Date]])/3,0)</f>
        <v>Q4</v>
      </c>
      <c r="E2337" s="1">
        <f t="shared" si="73"/>
        <v>11</v>
      </c>
      <c r="F2337" s="1" t="str">
        <f>TEXT(SalesDataTable[[#This Row],[Order Date]],"MMM")</f>
        <v>Nov</v>
      </c>
      <c r="G2337" s="6" t="s">
        <v>37</v>
      </c>
      <c r="H2337" s="6" t="s">
        <v>50</v>
      </c>
      <c r="I2337" s="6" t="s">
        <v>19</v>
      </c>
      <c r="J2337" s="6" t="s">
        <v>30</v>
      </c>
      <c r="K2337" s="6" t="s">
        <v>40</v>
      </c>
      <c r="L2337" s="6" t="s">
        <v>68</v>
      </c>
      <c r="M2337" s="11">
        <v>3</v>
      </c>
      <c r="N2337" s="8">
        <v>124.72</v>
      </c>
      <c r="O2337" s="9">
        <v>0.15</v>
      </c>
      <c r="P2337" s="8">
        <v>60.35</v>
      </c>
      <c r="Q2337" s="8">
        <v>318.03599999999994</v>
      </c>
      <c r="R2337" s="8">
        <v>181.05</v>
      </c>
      <c r="S2337" s="8">
        <v>136.98599999999993</v>
      </c>
      <c r="T2337" s="10">
        <v>0.4307248236048748</v>
      </c>
      <c r="U2337" s="7"/>
      <c r="V2337" s="10"/>
      <c r="W2337" s="11"/>
      <c r="X2337" s="10"/>
    </row>
    <row r="2338" spans="1:24" ht="15.6">
      <c r="A2338" s="4">
        <v>3165</v>
      </c>
      <c r="B2338" s="5">
        <v>46337</v>
      </c>
      <c r="C2338" s="1">
        <f t="shared" si="72"/>
        <v>2026</v>
      </c>
      <c r="D2338" s="1" t="str">
        <f>"Q" &amp;ROUNDUP(MONTH(SalesDataTable[[#This Row],[Order Date]])/3,0)</f>
        <v>Q4</v>
      </c>
      <c r="E2338" s="1">
        <f t="shared" si="73"/>
        <v>11</v>
      </c>
      <c r="F2338" s="1" t="str">
        <f>TEXT(SalesDataTable[[#This Row],[Order Date]],"MMM")</f>
        <v>Nov</v>
      </c>
      <c r="G2338" s="6" t="s">
        <v>28</v>
      </c>
      <c r="H2338" s="6" t="s">
        <v>29</v>
      </c>
      <c r="I2338" s="6" t="s">
        <v>36</v>
      </c>
      <c r="J2338" s="6" t="s">
        <v>20</v>
      </c>
      <c r="K2338" s="6" t="s">
        <v>51</v>
      </c>
      <c r="L2338" s="6" t="s">
        <v>59</v>
      </c>
      <c r="M2338" s="11">
        <v>1</v>
      </c>
      <c r="N2338" s="8">
        <v>35.729999999999997</v>
      </c>
      <c r="O2338" s="9">
        <v>0.1</v>
      </c>
      <c r="P2338" s="8">
        <v>14.15</v>
      </c>
      <c r="Q2338" s="8">
        <v>32.156999999999996</v>
      </c>
      <c r="R2338" s="8">
        <v>14.15</v>
      </c>
      <c r="S2338" s="8">
        <v>18.006999999999998</v>
      </c>
      <c r="T2338" s="10">
        <v>0.55997139036601673</v>
      </c>
      <c r="U2338" s="7"/>
      <c r="V2338" s="10"/>
      <c r="W2338" s="11"/>
      <c r="X2338" s="10"/>
    </row>
    <row r="2339" spans="1:24" ht="15.6">
      <c r="A2339" s="4">
        <v>4179</v>
      </c>
      <c r="B2339" s="5">
        <v>46337</v>
      </c>
      <c r="C2339" s="1">
        <f t="shared" si="72"/>
        <v>2026</v>
      </c>
      <c r="D2339" s="1" t="str">
        <f>"Q" &amp;ROUNDUP(MONTH(SalesDataTable[[#This Row],[Order Date]])/3,0)</f>
        <v>Q4</v>
      </c>
      <c r="E2339" s="1">
        <f t="shared" si="73"/>
        <v>11</v>
      </c>
      <c r="F2339" s="1" t="str">
        <f>TEXT(SalesDataTable[[#This Row],[Order Date]],"MMM")</f>
        <v>Nov</v>
      </c>
      <c r="G2339" s="6" t="s">
        <v>28</v>
      </c>
      <c r="H2339" s="6" t="s">
        <v>35</v>
      </c>
      <c r="I2339" s="6" t="s">
        <v>36</v>
      </c>
      <c r="J2339" s="6" t="s">
        <v>33</v>
      </c>
      <c r="K2339" s="6" t="s">
        <v>31</v>
      </c>
      <c r="L2339" s="6" t="s">
        <v>65</v>
      </c>
      <c r="M2339" s="11">
        <v>2</v>
      </c>
      <c r="N2339" s="8">
        <v>166.1</v>
      </c>
      <c r="O2339" s="9">
        <v>0.05</v>
      </c>
      <c r="P2339" s="8">
        <v>88.2</v>
      </c>
      <c r="Q2339" s="8">
        <v>315.58999999999997</v>
      </c>
      <c r="R2339" s="8">
        <v>176.4</v>
      </c>
      <c r="S2339" s="8">
        <v>139.18999999999997</v>
      </c>
      <c r="T2339" s="10">
        <v>0.44104692797617157</v>
      </c>
      <c r="U2339" s="7"/>
      <c r="V2339" s="10"/>
      <c r="W2339" s="11"/>
      <c r="X2339" s="10"/>
    </row>
    <row r="2340" spans="1:24" ht="15.6">
      <c r="A2340" s="4">
        <v>4829</v>
      </c>
      <c r="B2340" s="5">
        <v>46337</v>
      </c>
      <c r="C2340" s="1">
        <f t="shared" si="72"/>
        <v>2026</v>
      </c>
      <c r="D2340" s="1" t="str">
        <f>"Q" &amp;ROUNDUP(MONTH(SalesDataTable[[#This Row],[Order Date]])/3,0)</f>
        <v>Q4</v>
      </c>
      <c r="E2340" s="1">
        <f t="shared" si="73"/>
        <v>11</v>
      </c>
      <c r="F2340" s="1" t="str">
        <f>TEXT(SalesDataTable[[#This Row],[Order Date]],"MMM")</f>
        <v>Nov</v>
      </c>
      <c r="G2340" s="6" t="s">
        <v>28</v>
      </c>
      <c r="H2340" s="6" t="s">
        <v>69</v>
      </c>
      <c r="I2340" s="6" t="s">
        <v>45</v>
      </c>
      <c r="J2340" s="6" t="s">
        <v>30</v>
      </c>
      <c r="K2340" s="6" t="s">
        <v>21</v>
      </c>
      <c r="L2340" s="6" t="s">
        <v>22</v>
      </c>
      <c r="M2340" s="11">
        <v>2</v>
      </c>
      <c r="N2340" s="8">
        <v>81.27</v>
      </c>
      <c r="O2340" s="9">
        <v>0.05</v>
      </c>
      <c r="P2340" s="8">
        <v>43.04</v>
      </c>
      <c r="Q2340" s="8">
        <v>154.41299999999998</v>
      </c>
      <c r="R2340" s="8">
        <v>86.08</v>
      </c>
      <c r="S2340" s="8">
        <v>68.332999999999984</v>
      </c>
      <c r="T2340" s="10">
        <v>0.44253398353765544</v>
      </c>
      <c r="U2340" s="7"/>
      <c r="V2340" s="10"/>
      <c r="W2340" s="11"/>
      <c r="X2340" s="10"/>
    </row>
    <row r="2341" spans="1:24" ht="15.6">
      <c r="A2341" s="4">
        <v>4943</v>
      </c>
      <c r="B2341" s="5">
        <v>46337</v>
      </c>
      <c r="C2341" s="1">
        <f t="shared" si="72"/>
        <v>2026</v>
      </c>
      <c r="D2341" s="1" t="str">
        <f>"Q" &amp;ROUNDUP(MONTH(SalesDataTable[[#This Row],[Order Date]])/3,0)</f>
        <v>Q4</v>
      </c>
      <c r="E2341" s="1">
        <f t="shared" si="73"/>
        <v>11</v>
      </c>
      <c r="F2341" s="1" t="str">
        <f>TEXT(SalesDataTable[[#This Row],[Order Date]],"MMM")</f>
        <v>Nov</v>
      </c>
      <c r="G2341" s="6" t="s">
        <v>17</v>
      </c>
      <c r="H2341" s="6" t="s">
        <v>53</v>
      </c>
      <c r="I2341" s="6" t="s">
        <v>25</v>
      </c>
      <c r="J2341" s="6" t="s">
        <v>20</v>
      </c>
      <c r="K2341" s="6" t="s">
        <v>40</v>
      </c>
      <c r="L2341" s="6" t="s">
        <v>46</v>
      </c>
      <c r="M2341" s="11">
        <v>10</v>
      </c>
      <c r="N2341" s="8">
        <v>191.98</v>
      </c>
      <c r="O2341" s="9">
        <v>0.1</v>
      </c>
      <c r="P2341" s="8">
        <v>102.73</v>
      </c>
      <c r="Q2341" s="8">
        <v>1727.82</v>
      </c>
      <c r="R2341" s="8">
        <v>1027.3</v>
      </c>
      <c r="S2341" s="8">
        <v>700.52</v>
      </c>
      <c r="T2341" s="10">
        <v>0.40543575140929033</v>
      </c>
      <c r="U2341" s="7"/>
      <c r="V2341" s="10"/>
      <c r="W2341" s="11"/>
      <c r="X2341" s="10"/>
    </row>
    <row r="2342" spans="1:24" ht="15.6">
      <c r="A2342" s="4">
        <v>887</v>
      </c>
      <c r="B2342" s="5">
        <v>46338</v>
      </c>
      <c r="C2342" s="1">
        <f t="shared" si="72"/>
        <v>2026</v>
      </c>
      <c r="D2342" s="1" t="str">
        <f>"Q" &amp;ROUNDUP(MONTH(SalesDataTable[[#This Row],[Order Date]])/3,0)</f>
        <v>Q4</v>
      </c>
      <c r="E2342" s="1">
        <f t="shared" si="73"/>
        <v>11</v>
      </c>
      <c r="F2342" s="1" t="str">
        <f>TEXT(SalesDataTable[[#This Row],[Order Date]],"MMM")</f>
        <v>Nov</v>
      </c>
      <c r="G2342" s="6" t="s">
        <v>37</v>
      </c>
      <c r="H2342" s="6" t="s">
        <v>50</v>
      </c>
      <c r="I2342" s="6" t="s">
        <v>36</v>
      </c>
      <c r="J2342" s="6" t="s">
        <v>20</v>
      </c>
      <c r="K2342" s="6" t="s">
        <v>26</v>
      </c>
      <c r="L2342" s="6" t="s">
        <v>27</v>
      </c>
      <c r="M2342" s="11">
        <v>6</v>
      </c>
      <c r="N2342" s="8">
        <v>89.87</v>
      </c>
      <c r="O2342" s="9">
        <v>0.2</v>
      </c>
      <c r="P2342" s="8">
        <v>44.47</v>
      </c>
      <c r="Q2342" s="8">
        <v>431.37600000000003</v>
      </c>
      <c r="R2342" s="8">
        <v>266.82</v>
      </c>
      <c r="S2342" s="8">
        <v>164.55600000000004</v>
      </c>
      <c r="T2342" s="10">
        <v>0.3814676755313231</v>
      </c>
      <c r="U2342" s="7"/>
      <c r="V2342" s="10"/>
      <c r="W2342" s="11"/>
      <c r="X2342" s="10"/>
    </row>
    <row r="2343" spans="1:24" ht="15.6">
      <c r="A2343" s="4">
        <v>1090</v>
      </c>
      <c r="B2343" s="5">
        <v>46338</v>
      </c>
      <c r="C2343" s="1">
        <f t="shared" si="72"/>
        <v>2026</v>
      </c>
      <c r="D2343" s="1" t="str">
        <f>"Q" &amp;ROUNDUP(MONTH(SalesDataTable[[#This Row],[Order Date]])/3,0)</f>
        <v>Q4</v>
      </c>
      <c r="E2343" s="1">
        <f t="shared" si="73"/>
        <v>11</v>
      </c>
      <c r="F2343" s="1" t="str">
        <f>TEXT(SalesDataTable[[#This Row],[Order Date]],"MMM")</f>
        <v>Nov</v>
      </c>
      <c r="G2343" s="6" t="s">
        <v>23</v>
      </c>
      <c r="H2343" s="6" t="s">
        <v>66</v>
      </c>
      <c r="I2343" s="6" t="s">
        <v>45</v>
      </c>
      <c r="J2343" s="6" t="s">
        <v>30</v>
      </c>
      <c r="K2343" s="6" t="s">
        <v>21</v>
      </c>
      <c r="L2343" s="6" t="s">
        <v>39</v>
      </c>
      <c r="M2343" s="11">
        <v>3</v>
      </c>
      <c r="N2343" s="8">
        <v>51.44</v>
      </c>
      <c r="O2343" s="9">
        <v>0.1</v>
      </c>
      <c r="P2343" s="8">
        <v>23.11</v>
      </c>
      <c r="Q2343" s="8">
        <v>138.88800000000001</v>
      </c>
      <c r="R2343" s="8">
        <v>69.33</v>
      </c>
      <c r="S2343" s="8">
        <v>69.558000000000007</v>
      </c>
      <c r="T2343" s="10">
        <v>0.50082080525315364</v>
      </c>
      <c r="U2343" s="7"/>
      <c r="V2343" s="10"/>
      <c r="W2343" s="11"/>
      <c r="X2343" s="10"/>
    </row>
    <row r="2344" spans="1:24" ht="15.6">
      <c r="A2344" s="4">
        <v>2090</v>
      </c>
      <c r="B2344" s="5">
        <v>46338</v>
      </c>
      <c r="C2344" s="1">
        <f t="shared" si="72"/>
        <v>2026</v>
      </c>
      <c r="D2344" s="1" t="str">
        <f>"Q" &amp;ROUNDUP(MONTH(SalesDataTable[[#This Row],[Order Date]])/3,0)</f>
        <v>Q4</v>
      </c>
      <c r="E2344" s="1">
        <f t="shared" si="73"/>
        <v>11</v>
      </c>
      <c r="F2344" s="1" t="str">
        <f>TEXT(SalesDataTable[[#This Row],[Order Date]],"MMM")</f>
        <v>Nov</v>
      </c>
      <c r="G2344" s="6" t="s">
        <v>37</v>
      </c>
      <c r="H2344" s="6" t="s">
        <v>38</v>
      </c>
      <c r="I2344" s="6" t="s">
        <v>45</v>
      </c>
      <c r="J2344" s="6" t="s">
        <v>30</v>
      </c>
      <c r="K2344" s="6" t="s">
        <v>31</v>
      </c>
      <c r="L2344" s="6" t="s">
        <v>49</v>
      </c>
      <c r="M2344" s="11">
        <v>4</v>
      </c>
      <c r="N2344" s="8">
        <v>46.68</v>
      </c>
      <c r="O2344" s="9">
        <v>0.05</v>
      </c>
      <c r="P2344" s="8">
        <v>17.96</v>
      </c>
      <c r="Q2344" s="8">
        <v>177.38399999999999</v>
      </c>
      <c r="R2344" s="8">
        <v>71.84</v>
      </c>
      <c r="S2344" s="8">
        <v>105.54399999999998</v>
      </c>
      <c r="T2344" s="10">
        <v>0.59500293149325756</v>
      </c>
      <c r="U2344" s="7"/>
      <c r="V2344" s="10"/>
      <c r="W2344" s="11"/>
      <c r="X2344" s="10"/>
    </row>
    <row r="2345" spans="1:24" ht="15.6">
      <c r="A2345" s="4">
        <v>2561</v>
      </c>
      <c r="B2345" s="5">
        <v>46338</v>
      </c>
      <c r="C2345" s="1">
        <f t="shared" si="72"/>
        <v>2026</v>
      </c>
      <c r="D2345" s="1" t="str">
        <f>"Q" &amp;ROUNDUP(MONTH(SalesDataTable[[#This Row],[Order Date]])/3,0)</f>
        <v>Q4</v>
      </c>
      <c r="E2345" s="1">
        <f t="shared" si="73"/>
        <v>11</v>
      </c>
      <c r="F2345" s="1" t="str">
        <f>TEXT(SalesDataTable[[#This Row],[Order Date]],"MMM")</f>
        <v>Nov</v>
      </c>
      <c r="G2345" s="6" t="s">
        <v>23</v>
      </c>
      <c r="H2345" s="6" t="s">
        <v>60</v>
      </c>
      <c r="I2345" s="6" t="s">
        <v>36</v>
      </c>
      <c r="J2345" s="6" t="s">
        <v>30</v>
      </c>
      <c r="K2345" s="6" t="s">
        <v>26</v>
      </c>
      <c r="L2345" s="6" t="s">
        <v>63</v>
      </c>
      <c r="M2345" s="11">
        <v>4</v>
      </c>
      <c r="N2345" s="8">
        <v>73.05</v>
      </c>
      <c r="O2345" s="9">
        <v>0.2</v>
      </c>
      <c r="P2345" s="8">
        <v>32.82</v>
      </c>
      <c r="Q2345" s="8">
        <v>233.76</v>
      </c>
      <c r="R2345" s="8">
        <v>131.28</v>
      </c>
      <c r="S2345" s="8">
        <v>102.47999999999999</v>
      </c>
      <c r="T2345" s="10">
        <v>0.4383983572895277</v>
      </c>
      <c r="U2345" s="7"/>
      <c r="V2345" s="10"/>
      <c r="W2345" s="11"/>
      <c r="X2345" s="10"/>
    </row>
    <row r="2346" spans="1:24" ht="15.6">
      <c r="A2346" s="4">
        <v>2855</v>
      </c>
      <c r="B2346" s="5">
        <v>46338</v>
      </c>
      <c r="C2346" s="1">
        <f t="shared" si="72"/>
        <v>2026</v>
      </c>
      <c r="D2346" s="1" t="str">
        <f>"Q" &amp;ROUNDUP(MONTH(SalesDataTable[[#This Row],[Order Date]])/3,0)</f>
        <v>Q4</v>
      </c>
      <c r="E2346" s="1">
        <f t="shared" si="73"/>
        <v>11</v>
      </c>
      <c r="F2346" s="1" t="str">
        <f>TEXT(SalesDataTable[[#This Row],[Order Date]],"MMM")</f>
        <v>Nov</v>
      </c>
      <c r="G2346" s="6" t="s">
        <v>28</v>
      </c>
      <c r="H2346" s="6" t="s">
        <v>56</v>
      </c>
      <c r="I2346" s="6" t="s">
        <v>45</v>
      </c>
      <c r="J2346" s="6" t="s">
        <v>30</v>
      </c>
      <c r="K2346" s="6" t="s">
        <v>40</v>
      </c>
      <c r="L2346" s="6" t="s">
        <v>68</v>
      </c>
      <c r="M2346" s="11">
        <v>1</v>
      </c>
      <c r="N2346" s="8">
        <v>125.32</v>
      </c>
      <c r="O2346" s="9">
        <v>0.15</v>
      </c>
      <c r="P2346" s="8">
        <v>59.49</v>
      </c>
      <c r="Q2346" s="8">
        <v>106.52199999999999</v>
      </c>
      <c r="R2346" s="8">
        <v>59.49</v>
      </c>
      <c r="S2346" s="8">
        <v>47.031999999999989</v>
      </c>
      <c r="T2346" s="10">
        <v>0.44152381667636725</v>
      </c>
      <c r="U2346" s="7"/>
      <c r="V2346" s="10"/>
      <c r="W2346" s="11"/>
      <c r="X2346" s="10"/>
    </row>
    <row r="2347" spans="1:24" ht="15.6">
      <c r="A2347" s="4">
        <v>4421</v>
      </c>
      <c r="B2347" s="5">
        <v>46338</v>
      </c>
      <c r="C2347" s="1">
        <f t="shared" si="72"/>
        <v>2026</v>
      </c>
      <c r="D2347" s="1" t="str">
        <f>"Q" &amp;ROUNDUP(MONTH(SalesDataTable[[#This Row],[Order Date]])/3,0)</f>
        <v>Q4</v>
      </c>
      <c r="E2347" s="1">
        <f t="shared" si="73"/>
        <v>11</v>
      </c>
      <c r="F2347" s="1" t="str">
        <f>TEXT(SalesDataTable[[#This Row],[Order Date]],"MMM")</f>
        <v>Nov</v>
      </c>
      <c r="G2347" s="6" t="s">
        <v>23</v>
      </c>
      <c r="H2347" s="6" t="s">
        <v>58</v>
      </c>
      <c r="I2347" s="6" t="s">
        <v>45</v>
      </c>
      <c r="J2347" s="6" t="s">
        <v>33</v>
      </c>
      <c r="K2347" s="6" t="s">
        <v>51</v>
      </c>
      <c r="L2347" s="6" t="s">
        <v>55</v>
      </c>
      <c r="M2347" s="11">
        <v>2</v>
      </c>
      <c r="N2347" s="8">
        <v>123.49</v>
      </c>
      <c r="O2347" s="9">
        <v>0.15</v>
      </c>
      <c r="P2347" s="8">
        <v>68.08</v>
      </c>
      <c r="Q2347" s="8">
        <v>209.93299999999999</v>
      </c>
      <c r="R2347" s="8">
        <v>136.16</v>
      </c>
      <c r="S2347" s="8">
        <v>73.772999999999996</v>
      </c>
      <c r="T2347" s="10">
        <v>0.35141211719929694</v>
      </c>
      <c r="U2347" s="7"/>
      <c r="V2347" s="10"/>
      <c r="W2347" s="11"/>
      <c r="X2347" s="10"/>
    </row>
    <row r="2348" spans="1:24" ht="15.6">
      <c r="A2348" s="4">
        <v>195</v>
      </c>
      <c r="B2348" s="5">
        <v>46339</v>
      </c>
      <c r="C2348" s="1">
        <f t="shared" si="72"/>
        <v>2026</v>
      </c>
      <c r="D2348" s="1" t="str">
        <f>"Q" &amp;ROUNDUP(MONTH(SalesDataTable[[#This Row],[Order Date]])/3,0)</f>
        <v>Q4</v>
      </c>
      <c r="E2348" s="1">
        <f t="shared" si="73"/>
        <v>11</v>
      </c>
      <c r="F2348" s="1" t="str">
        <f>TEXT(SalesDataTable[[#This Row],[Order Date]],"MMM")</f>
        <v>Nov</v>
      </c>
      <c r="G2348" s="6" t="s">
        <v>23</v>
      </c>
      <c r="H2348" s="6" t="s">
        <v>60</v>
      </c>
      <c r="I2348" s="6" t="s">
        <v>36</v>
      </c>
      <c r="J2348" s="6" t="s">
        <v>20</v>
      </c>
      <c r="K2348" s="6" t="s">
        <v>31</v>
      </c>
      <c r="L2348" s="6" t="s">
        <v>49</v>
      </c>
      <c r="M2348" s="11">
        <v>1</v>
      </c>
      <c r="N2348" s="8">
        <v>47.37</v>
      </c>
      <c r="O2348" s="9">
        <v>0.2</v>
      </c>
      <c r="P2348" s="8">
        <v>18.739999999999998</v>
      </c>
      <c r="Q2348" s="8">
        <v>37.896000000000001</v>
      </c>
      <c r="R2348" s="8">
        <v>18.739999999999998</v>
      </c>
      <c r="S2348" s="8">
        <v>19.156000000000002</v>
      </c>
      <c r="T2348" s="10">
        <v>0.50548870593202455</v>
      </c>
      <c r="U2348" s="7"/>
      <c r="V2348" s="10"/>
      <c r="W2348" s="11"/>
      <c r="X2348" s="10"/>
    </row>
    <row r="2349" spans="1:24" ht="15.6">
      <c r="A2349" s="4">
        <v>520</v>
      </c>
      <c r="B2349" s="5">
        <v>46339</v>
      </c>
      <c r="C2349" s="1">
        <f t="shared" si="72"/>
        <v>2026</v>
      </c>
      <c r="D2349" s="1" t="str">
        <f>"Q" &amp;ROUNDUP(MONTH(SalesDataTable[[#This Row],[Order Date]])/3,0)</f>
        <v>Q4</v>
      </c>
      <c r="E2349" s="1">
        <f t="shared" si="73"/>
        <v>11</v>
      </c>
      <c r="F2349" s="1" t="str">
        <f>TEXT(SalesDataTable[[#This Row],[Order Date]],"MMM")</f>
        <v>Nov</v>
      </c>
      <c r="G2349" s="6" t="s">
        <v>23</v>
      </c>
      <c r="H2349" s="6" t="s">
        <v>60</v>
      </c>
      <c r="I2349" s="6" t="s">
        <v>25</v>
      </c>
      <c r="J2349" s="6" t="s">
        <v>33</v>
      </c>
      <c r="K2349" s="6" t="s">
        <v>26</v>
      </c>
      <c r="L2349" s="6" t="s">
        <v>27</v>
      </c>
      <c r="M2349" s="11">
        <v>6</v>
      </c>
      <c r="N2349" s="8">
        <v>92.31</v>
      </c>
      <c r="O2349" s="9">
        <v>0.05</v>
      </c>
      <c r="P2349" s="8">
        <v>46.12</v>
      </c>
      <c r="Q2349" s="8">
        <v>526.16700000000003</v>
      </c>
      <c r="R2349" s="8">
        <v>276.71999999999997</v>
      </c>
      <c r="S2349" s="8">
        <v>249.44700000000006</v>
      </c>
      <c r="T2349" s="10">
        <v>0.47408332335551268</v>
      </c>
      <c r="U2349" s="7"/>
      <c r="V2349" s="10"/>
      <c r="W2349" s="11"/>
      <c r="X2349" s="10"/>
    </row>
    <row r="2350" spans="1:24" ht="15.6">
      <c r="A2350" s="4">
        <v>646</v>
      </c>
      <c r="B2350" s="5">
        <v>46339</v>
      </c>
      <c r="C2350" s="1">
        <f t="shared" si="72"/>
        <v>2026</v>
      </c>
      <c r="D2350" s="1" t="str">
        <f>"Q" &amp;ROUNDUP(MONTH(SalesDataTable[[#This Row],[Order Date]])/3,0)</f>
        <v>Q4</v>
      </c>
      <c r="E2350" s="1">
        <f t="shared" si="73"/>
        <v>11</v>
      </c>
      <c r="F2350" s="1" t="str">
        <f>TEXT(SalesDataTable[[#This Row],[Order Date]],"MMM")</f>
        <v>Nov</v>
      </c>
      <c r="G2350" s="6" t="s">
        <v>28</v>
      </c>
      <c r="H2350" s="6" t="s">
        <v>69</v>
      </c>
      <c r="I2350" s="6" t="s">
        <v>36</v>
      </c>
      <c r="J2350" s="6" t="s">
        <v>20</v>
      </c>
      <c r="K2350" s="6" t="s">
        <v>21</v>
      </c>
      <c r="L2350" s="6" t="s">
        <v>39</v>
      </c>
      <c r="M2350" s="11">
        <v>1</v>
      </c>
      <c r="N2350" s="8">
        <v>49.53</v>
      </c>
      <c r="O2350" s="9">
        <v>0.1</v>
      </c>
      <c r="P2350" s="8">
        <v>22.18</v>
      </c>
      <c r="Q2350" s="8">
        <v>44.577000000000005</v>
      </c>
      <c r="R2350" s="8">
        <v>22.18</v>
      </c>
      <c r="S2350" s="8">
        <v>22.397000000000006</v>
      </c>
      <c r="T2350" s="10">
        <v>0.50243399062296712</v>
      </c>
      <c r="U2350" s="7"/>
      <c r="V2350" s="10"/>
      <c r="W2350" s="11"/>
      <c r="X2350" s="10"/>
    </row>
    <row r="2351" spans="1:24" ht="15.6">
      <c r="A2351" s="4">
        <v>893</v>
      </c>
      <c r="B2351" s="5">
        <v>46339</v>
      </c>
      <c r="C2351" s="1">
        <f t="shared" si="72"/>
        <v>2026</v>
      </c>
      <c r="D2351" s="1" t="str">
        <f>"Q" &amp;ROUNDUP(MONTH(SalesDataTable[[#This Row],[Order Date]])/3,0)</f>
        <v>Q4</v>
      </c>
      <c r="E2351" s="1">
        <f t="shared" si="73"/>
        <v>11</v>
      </c>
      <c r="F2351" s="1" t="str">
        <f>TEXT(SalesDataTable[[#This Row],[Order Date]],"MMM")</f>
        <v>Nov</v>
      </c>
      <c r="G2351" s="6" t="s">
        <v>37</v>
      </c>
      <c r="H2351" s="6" t="s">
        <v>50</v>
      </c>
      <c r="I2351" s="6" t="s">
        <v>19</v>
      </c>
      <c r="J2351" s="6" t="s">
        <v>30</v>
      </c>
      <c r="K2351" s="6" t="s">
        <v>31</v>
      </c>
      <c r="L2351" s="6" t="s">
        <v>49</v>
      </c>
      <c r="M2351" s="11">
        <v>4</v>
      </c>
      <c r="N2351" s="8">
        <v>47.62</v>
      </c>
      <c r="O2351" s="9">
        <v>0.2</v>
      </c>
      <c r="P2351" s="8">
        <v>18.100000000000001</v>
      </c>
      <c r="Q2351" s="8">
        <v>152.38399999999999</v>
      </c>
      <c r="R2351" s="8">
        <v>72.400000000000006</v>
      </c>
      <c r="S2351" s="8">
        <v>79.98399999999998</v>
      </c>
      <c r="T2351" s="10">
        <v>0.52488450230995376</v>
      </c>
      <c r="U2351" s="7"/>
      <c r="V2351" s="10"/>
      <c r="W2351" s="11"/>
      <c r="X2351" s="10"/>
    </row>
    <row r="2352" spans="1:24" ht="15.6">
      <c r="A2352" s="4">
        <v>916</v>
      </c>
      <c r="B2352" s="5">
        <v>46339</v>
      </c>
      <c r="C2352" s="1">
        <f t="shared" si="72"/>
        <v>2026</v>
      </c>
      <c r="D2352" s="1" t="str">
        <f>"Q" &amp;ROUNDUP(MONTH(SalesDataTable[[#This Row],[Order Date]])/3,0)</f>
        <v>Q4</v>
      </c>
      <c r="E2352" s="1">
        <f t="shared" si="73"/>
        <v>11</v>
      </c>
      <c r="F2352" s="1" t="str">
        <f>TEXT(SalesDataTable[[#This Row],[Order Date]],"MMM")</f>
        <v>Nov</v>
      </c>
      <c r="G2352" s="6" t="s">
        <v>23</v>
      </c>
      <c r="H2352" s="6" t="s">
        <v>44</v>
      </c>
      <c r="I2352" s="6" t="s">
        <v>19</v>
      </c>
      <c r="J2352" s="6" t="s">
        <v>30</v>
      </c>
      <c r="K2352" s="6" t="s">
        <v>21</v>
      </c>
      <c r="L2352" s="6" t="s">
        <v>39</v>
      </c>
      <c r="M2352" s="11">
        <v>4</v>
      </c>
      <c r="N2352" s="8">
        <v>51.93</v>
      </c>
      <c r="O2352" s="9">
        <v>0.05</v>
      </c>
      <c r="P2352" s="8">
        <v>22.62</v>
      </c>
      <c r="Q2352" s="8">
        <v>197.334</v>
      </c>
      <c r="R2352" s="8">
        <v>90.48</v>
      </c>
      <c r="S2352" s="8">
        <v>106.854</v>
      </c>
      <c r="T2352" s="10">
        <v>0.54148803551339353</v>
      </c>
      <c r="U2352" s="7"/>
      <c r="V2352" s="10"/>
      <c r="W2352" s="11"/>
      <c r="X2352" s="10"/>
    </row>
    <row r="2353" spans="1:24" ht="15.6">
      <c r="A2353" s="4">
        <v>1295</v>
      </c>
      <c r="B2353" s="5">
        <v>46339</v>
      </c>
      <c r="C2353" s="1">
        <f t="shared" si="72"/>
        <v>2026</v>
      </c>
      <c r="D2353" s="1" t="str">
        <f>"Q" &amp;ROUNDUP(MONTH(SalesDataTable[[#This Row],[Order Date]])/3,0)</f>
        <v>Q4</v>
      </c>
      <c r="E2353" s="1">
        <f t="shared" si="73"/>
        <v>11</v>
      </c>
      <c r="F2353" s="1" t="str">
        <f>TEXT(SalesDataTable[[#This Row],[Order Date]],"MMM")</f>
        <v>Nov</v>
      </c>
      <c r="G2353" s="6" t="s">
        <v>23</v>
      </c>
      <c r="H2353" s="6" t="s">
        <v>58</v>
      </c>
      <c r="I2353" s="6" t="s">
        <v>45</v>
      </c>
      <c r="J2353" s="6" t="s">
        <v>30</v>
      </c>
      <c r="K2353" s="6" t="s">
        <v>26</v>
      </c>
      <c r="L2353" s="6" t="s">
        <v>54</v>
      </c>
      <c r="M2353" s="11">
        <v>1</v>
      </c>
      <c r="N2353" s="8">
        <v>155.44999999999999</v>
      </c>
      <c r="O2353" s="9">
        <v>0.05</v>
      </c>
      <c r="P2353" s="8">
        <v>77.25</v>
      </c>
      <c r="Q2353" s="8">
        <v>147.67749999999998</v>
      </c>
      <c r="R2353" s="8">
        <v>77.25</v>
      </c>
      <c r="S2353" s="8">
        <v>70.427499999999981</v>
      </c>
      <c r="T2353" s="10">
        <v>0.47690067884410281</v>
      </c>
      <c r="U2353" s="7"/>
      <c r="V2353" s="10"/>
      <c r="W2353" s="11"/>
      <c r="X2353" s="10"/>
    </row>
    <row r="2354" spans="1:24" ht="15.6">
      <c r="A2354" s="4">
        <v>3438</v>
      </c>
      <c r="B2354" s="5">
        <v>46339</v>
      </c>
      <c r="C2354" s="1">
        <f t="shared" si="72"/>
        <v>2026</v>
      </c>
      <c r="D2354" s="1" t="str">
        <f>"Q" &amp;ROUNDUP(MONTH(SalesDataTable[[#This Row],[Order Date]])/3,0)</f>
        <v>Q4</v>
      </c>
      <c r="E2354" s="1">
        <f t="shared" si="73"/>
        <v>11</v>
      </c>
      <c r="F2354" s="1" t="str">
        <f>TEXT(SalesDataTable[[#This Row],[Order Date]],"MMM")</f>
        <v>Nov</v>
      </c>
      <c r="G2354" s="6" t="s">
        <v>17</v>
      </c>
      <c r="H2354" s="6" t="s">
        <v>18</v>
      </c>
      <c r="I2354" s="6" t="s">
        <v>19</v>
      </c>
      <c r="J2354" s="6" t="s">
        <v>20</v>
      </c>
      <c r="K2354" s="6" t="s">
        <v>21</v>
      </c>
      <c r="L2354" s="6" t="s">
        <v>43</v>
      </c>
      <c r="M2354" s="11">
        <v>4</v>
      </c>
      <c r="N2354" s="8">
        <v>40.03</v>
      </c>
      <c r="O2354" s="9">
        <v>0.05</v>
      </c>
      <c r="P2354" s="8">
        <v>16.78</v>
      </c>
      <c r="Q2354" s="8">
        <v>152.114</v>
      </c>
      <c r="R2354" s="8">
        <v>67.12</v>
      </c>
      <c r="S2354" s="8">
        <v>84.994</v>
      </c>
      <c r="T2354" s="10">
        <v>0.5587519886400989</v>
      </c>
      <c r="U2354" s="7"/>
      <c r="V2354" s="10"/>
      <c r="W2354" s="11"/>
      <c r="X2354" s="10"/>
    </row>
    <row r="2355" spans="1:24" ht="15.6">
      <c r="A2355" s="4">
        <v>3573</v>
      </c>
      <c r="B2355" s="5">
        <v>46339</v>
      </c>
      <c r="C2355" s="1">
        <f t="shared" si="72"/>
        <v>2026</v>
      </c>
      <c r="D2355" s="1" t="str">
        <f>"Q" &amp;ROUNDUP(MONTH(SalesDataTable[[#This Row],[Order Date]])/3,0)</f>
        <v>Q4</v>
      </c>
      <c r="E2355" s="1">
        <f t="shared" si="73"/>
        <v>11</v>
      </c>
      <c r="F2355" s="1" t="str">
        <f>TEXT(SalesDataTable[[#This Row],[Order Date]],"MMM")</f>
        <v>Nov</v>
      </c>
      <c r="G2355" s="6" t="s">
        <v>17</v>
      </c>
      <c r="H2355" s="6" t="s">
        <v>53</v>
      </c>
      <c r="I2355" s="6" t="s">
        <v>19</v>
      </c>
      <c r="J2355" s="6" t="s">
        <v>20</v>
      </c>
      <c r="K2355" s="6" t="s">
        <v>26</v>
      </c>
      <c r="L2355" s="6" t="s">
        <v>54</v>
      </c>
      <c r="M2355" s="11">
        <v>2</v>
      </c>
      <c r="N2355" s="8">
        <v>152.96</v>
      </c>
      <c r="O2355" s="9">
        <v>0.1</v>
      </c>
      <c r="P2355" s="8">
        <v>79.12</v>
      </c>
      <c r="Q2355" s="8">
        <v>275.32800000000003</v>
      </c>
      <c r="R2355" s="8">
        <v>158.24</v>
      </c>
      <c r="S2355" s="8">
        <v>117.08800000000002</v>
      </c>
      <c r="T2355" s="10">
        <v>0.4252673175267318</v>
      </c>
      <c r="U2355" s="7"/>
      <c r="V2355" s="10"/>
      <c r="W2355" s="11"/>
      <c r="X2355" s="10"/>
    </row>
    <row r="2356" spans="1:24" ht="15.6">
      <c r="A2356" s="4">
        <v>4257</v>
      </c>
      <c r="B2356" s="5">
        <v>46339</v>
      </c>
      <c r="C2356" s="1">
        <f t="shared" si="72"/>
        <v>2026</v>
      </c>
      <c r="D2356" s="1" t="str">
        <f>"Q" &amp;ROUNDUP(MONTH(SalesDataTable[[#This Row],[Order Date]])/3,0)</f>
        <v>Q4</v>
      </c>
      <c r="E2356" s="1">
        <f t="shared" si="73"/>
        <v>11</v>
      </c>
      <c r="F2356" s="1" t="str">
        <f>TEXT(SalesDataTable[[#This Row],[Order Date]],"MMM")</f>
        <v>Nov</v>
      </c>
      <c r="G2356" s="6" t="s">
        <v>37</v>
      </c>
      <c r="H2356" s="6" t="s">
        <v>64</v>
      </c>
      <c r="I2356" s="6" t="s">
        <v>36</v>
      </c>
      <c r="J2356" s="6" t="s">
        <v>30</v>
      </c>
      <c r="K2356" s="6" t="s">
        <v>51</v>
      </c>
      <c r="L2356" s="6" t="s">
        <v>55</v>
      </c>
      <c r="M2356" s="11">
        <v>2</v>
      </c>
      <c r="N2356" s="8">
        <v>124.06</v>
      </c>
      <c r="O2356" s="9">
        <v>0.05</v>
      </c>
      <c r="P2356" s="8">
        <v>69.98</v>
      </c>
      <c r="Q2356" s="8">
        <v>235.714</v>
      </c>
      <c r="R2356" s="8">
        <v>139.96</v>
      </c>
      <c r="S2356" s="8">
        <v>95.753999999999991</v>
      </c>
      <c r="T2356" s="10">
        <v>0.40622958330858577</v>
      </c>
      <c r="U2356" s="7"/>
      <c r="V2356" s="10"/>
      <c r="W2356" s="11"/>
      <c r="X2356" s="10"/>
    </row>
    <row r="2357" spans="1:24" ht="15.6">
      <c r="A2357" s="4">
        <v>4389</v>
      </c>
      <c r="B2357" s="5">
        <v>46339</v>
      </c>
      <c r="C2357" s="1">
        <f t="shared" si="72"/>
        <v>2026</v>
      </c>
      <c r="D2357" s="1" t="str">
        <f>"Q" &amp;ROUNDUP(MONTH(SalesDataTable[[#This Row],[Order Date]])/3,0)</f>
        <v>Q4</v>
      </c>
      <c r="E2357" s="1">
        <f t="shared" si="73"/>
        <v>11</v>
      </c>
      <c r="F2357" s="1" t="str">
        <f>TEXT(SalesDataTable[[#This Row],[Order Date]],"MMM")</f>
        <v>Nov</v>
      </c>
      <c r="G2357" s="6" t="s">
        <v>28</v>
      </c>
      <c r="H2357" s="6" t="s">
        <v>56</v>
      </c>
      <c r="I2357" s="6" t="s">
        <v>45</v>
      </c>
      <c r="J2357" s="6" t="s">
        <v>30</v>
      </c>
      <c r="K2357" s="6" t="s">
        <v>26</v>
      </c>
      <c r="L2357" s="6" t="s">
        <v>54</v>
      </c>
      <c r="M2357" s="11">
        <v>1</v>
      </c>
      <c r="N2357" s="8">
        <v>151.66</v>
      </c>
      <c r="O2357" s="9">
        <v>0.1</v>
      </c>
      <c r="P2357" s="8">
        <v>80.209999999999994</v>
      </c>
      <c r="Q2357" s="8">
        <v>136.494</v>
      </c>
      <c r="R2357" s="8">
        <v>80.209999999999994</v>
      </c>
      <c r="S2357" s="8">
        <v>56.284000000000006</v>
      </c>
      <c r="T2357" s="10">
        <v>0.41235512183685735</v>
      </c>
      <c r="U2357" s="7"/>
      <c r="V2357" s="10"/>
      <c r="W2357" s="11"/>
      <c r="X2357" s="10"/>
    </row>
    <row r="2358" spans="1:24" ht="15.6">
      <c r="A2358" s="4">
        <v>4887</v>
      </c>
      <c r="B2358" s="5">
        <v>46339</v>
      </c>
      <c r="C2358" s="1">
        <f t="shared" si="72"/>
        <v>2026</v>
      </c>
      <c r="D2358" s="1" t="str">
        <f>"Q" &amp;ROUNDUP(MONTH(SalesDataTable[[#This Row],[Order Date]])/3,0)</f>
        <v>Q4</v>
      </c>
      <c r="E2358" s="1">
        <f t="shared" si="73"/>
        <v>11</v>
      </c>
      <c r="F2358" s="1" t="str">
        <f>TEXT(SalesDataTable[[#This Row],[Order Date]],"MMM")</f>
        <v>Nov</v>
      </c>
      <c r="G2358" s="6" t="s">
        <v>37</v>
      </c>
      <c r="H2358" s="6" t="s">
        <v>50</v>
      </c>
      <c r="I2358" s="6" t="s">
        <v>19</v>
      </c>
      <c r="J2358" s="6" t="s">
        <v>30</v>
      </c>
      <c r="K2358" s="6" t="s">
        <v>26</v>
      </c>
      <c r="L2358" s="6" t="s">
        <v>34</v>
      </c>
      <c r="M2358" s="11">
        <v>2</v>
      </c>
      <c r="N2358" s="8">
        <v>142.30000000000001</v>
      </c>
      <c r="O2358" s="9">
        <v>0.15</v>
      </c>
      <c r="P2358" s="8">
        <v>77.760000000000005</v>
      </c>
      <c r="Q2358" s="8">
        <v>241.91000000000003</v>
      </c>
      <c r="R2358" s="8">
        <v>155.52000000000001</v>
      </c>
      <c r="S2358" s="8">
        <v>86.390000000000015</v>
      </c>
      <c r="T2358" s="10">
        <v>0.35711628291513375</v>
      </c>
      <c r="U2358" s="7"/>
      <c r="V2358" s="10"/>
      <c r="W2358" s="11"/>
      <c r="X2358" s="10"/>
    </row>
    <row r="2359" spans="1:24" ht="15.6">
      <c r="A2359" s="4">
        <v>5007</v>
      </c>
      <c r="B2359" s="5">
        <v>46339</v>
      </c>
      <c r="C2359" s="1">
        <f t="shared" si="72"/>
        <v>2026</v>
      </c>
      <c r="D2359" s="1" t="str">
        <f>"Q" &amp;ROUNDUP(MONTH(SalesDataTable[[#This Row],[Order Date]])/3,0)</f>
        <v>Q4</v>
      </c>
      <c r="E2359" s="1">
        <f t="shared" si="73"/>
        <v>11</v>
      </c>
      <c r="F2359" s="1" t="str">
        <f>TEXT(SalesDataTable[[#This Row],[Order Date]],"MMM")</f>
        <v>Nov</v>
      </c>
      <c r="G2359" s="6" t="s">
        <v>23</v>
      </c>
      <c r="H2359" s="6" t="s">
        <v>66</v>
      </c>
      <c r="I2359" s="6" t="s">
        <v>19</v>
      </c>
      <c r="J2359" s="6" t="s">
        <v>33</v>
      </c>
      <c r="K2359" s="6" t="s">
        <v>31</v>
      </c>
      <c r="L2359" s="6" t="s">
        <v>65</v>
      </c>
      <c r="M2359" s="11">
        <v>4</v>
      </c>
      <c r="N2359" s="8">
        <v>161.97</v>
      </c>
      <c r="O2359" s="9">
        <v>0.05</v>
      </c>
      <c r="P2359" s="8">
        <v>87.2</v>
      </c>
      <c r="Q2359" s="8">
        <v>615.48599999999999</v>
      </c>
      <c r="R2359" s="8">
        <v>348.8</v>
      </c>
      <c r="S2359" s="8">
        <v>266.68599999999998</v>
      </c>
      <c r="T2359" s="10">
        <v>0.4332933649181297</v>
      </c>
      <c r="U2359" s="7"/>
      <c r="V2359" s="10"/>
      <c r="W2359" s="11"/>
      <c r="X2359" s="10"/>
    </row>
    <row r="2360" spans="1:24" ht="15.6">
      <c r="A2360" s="4">
        <v>5111</v>
      </c>
      <c r="B2360" s="5">
        <v>46339</v>
      </c>
      <c r="C2360" s="1">
        <f t="shared" si="72"/>
        <v>2026</v>
      </c>
      <c r="D2360" s="1" t="str">
        <f>"Q" &amp;ROUNDUP(MONTH(SalesDataTable[[#This Row],[Order Date]])/3,0)</f>
        <v>Q4</v>
      </c>
      <c r="E2360" s="1">
        <f t="shared" si="73"/>
        <v>11</v>
      </c>
      <c r="F2360" s="1" t="str">
        <f>TEXT(SalesDataTable[[#This Row],[Order Date]],"MMM")</f>
        <v>Nov</v>
      </c>
      <c r="G2360" s="6" t="s">
        <v>23</v>
      </c>
      <c r="H2360" s="6" t="s">
        <v>66</v>
      </c>
      <c r="I2360" s="6" t="s">
        <v>25</v>
      </c>
      <c r="J2360" s="6" t="s">
        <v>33</v>
      </c>
      <c r="K2360" s="6" t="s">
        <v>31</v>
      </c>
      <c r="L2360" s="6" t="s">
        <v>61</v>
      </c>
      <c r="M2360" s="11">
        <v>5</v>
      </c>
      <c r="N2360" s="8">
        <v>133.99</v>
      </c>
      <c r="O2360" s="9">
        <v>0.15</v>
      </c>
      <c r="P2360" s="8">
        <v>65.55</v>
      </c>
      <c r="Q2360" s="8">
        <v>569.45749999999998</v>
      </c>
      <c r="R2360" s="8">
        <v>327.75</v>
      </c>
      <c r="S2360" s="8">
        <v>241.70749999999998</v>
      </c>
      <c r="T2360" s="10">
        <v>0.42445221987593451</v>
      </c>
      <c r="U2360" s="7"/>
      <c r="V2360" s="10"/>
      <c r="W2360" s="11"/>
      <c r="X2360" s="10"/>
    </row>
    <row r="2361" spans="1:24" ht="15.6">
      <c r="A2361" s="4">
        <v>5177</v>
      </c>
      <c r="B2361" s="5">
        <v>46339</v>
      </c>
      <c r="C2361" s="1">
        <f t="shared" si="72"/>
        <v>2026</v>
      </c>
      <c r="D2361" s="1" t="str">
        <f>"Q" &amp;ROUNDUP(MONTH(SalesDataTable[[#This Row],[Order Date]])/3,0)</f>
        <v>Q4</v>
      </c>
      <c r="E2361" s="1">
        <f t="shared" si="73"/>
        <v>11</v>
      </c>
      <c r="F2361" s="1" t="str">
        <f>TEXT(SalesDataTable[[#This Row],[Order Date]],"MMM")</f>
        <v>Nov</v>
      </c>
      <c r="G2361" s="6" t="s">
        <v>23</v>
      </c>
      <c r="H2361" s="6" t="s">
        <v>44</v>
      </c>
      <c r="I2361" s="6" t="s">
        <v>36</v>
      </c>
      <c r="J2361" s="6" t="s">
        <v>20</v>
      </c>
      <c r="K2361" s="6" t="s">
        <v>40</v>
      </c>
      <c r="L2361" s="6" t="s">
        <v>57</v>
      </c>
      <c r="M2361" s="11">
        <v>2</v>
      </c>
      <c r="N2361" s="8">
        <v>83.18</v>
      </c>
      <c r="O2361" s="9">
        <v>0.1</v>
      </c>
      <c r="P2361" s="8">
        <v>40.479999999999997</v>
      </c>
      <c r="Q2361" s="8">
        <v>149.72400000000002</v>
      </c>
      <c r="R2361" s="8">
        <v>80.959999999999994</v>
      </c>
      <c r="S2361" s="8">
        <v>68.764000000000024</v>
      </c>
      <c r="T2361" s="10">
        <v>0.45927172664369115</v>
      </c>
      <c r="U2361" s="7"/>
      <c r="V2361" s="10"/>
      <c r="W2361" s="11"/>
      <c r="X2361" s="10"/>
    </row>
    <row r="2362" spans="1:24" ht="15.6">
      <c r="A2362" s="4">
        <v>584</v>
      </c>
      <c r="B2362" s="5">
        <v>46340</v>
      </c>
      <c r="C2362" s="1">
        <f t="shared" si="72"/>
        <v>2026</v>
      </c>
      <c r="D2362" s="1" t="str">
        <f>"Q" &amp;ROUNDUP(MONTH(SalesDataTable[[#This Row],[Order Date]])/3,0)</f>
        <v>Q4</v>
      </c>
      <c r="E2362" s="1">
        <f t="shared" si="73"/>
        <v>11</v>
      </c>
      <c r="F2362" s="1" t="str">
        <f>TEXT(SalesDataTable[[#This Row],[Order Date]],"MMM")</f>
        <v>Nov</v>
      </c>
      <c r="G2362" s="6" t="s">
        <v>23</v>
      </c>
      <c r="H2362" s="6" t="s">
        <v>60</v>
      </c>
      <c r="I2362" s="6" t="s">
        <v>19</v>
      </c>
      <c r="J2362" s="6" t="s">
        <v>30</v>
      </c>
      <c r="K2362" s="6" t="s">
        <v>26</v>
      </c>
      <c r="L2362" s="6" t="s">
        <v>27</v>
      </c>
      <c r="M2362" s="11">
        <v>1</v>
      </c>
      <c r="N2362" s="8">
        <v>91.95</v>
      </c>
      <c r="O2362" s="9">
        <v>0</v>
      </c>
      <c r="P2362" s="8">
        <v>46.64</v>
      </c>
      <c r="Q2362" s="8">
        <v>91.95</v>
      </c>
      <c r="R2362" s="8">
        <v>46.64</v>
      </c>
      <c r="S2362" s="8">
        <v>45.31</v>
      </c>
      <c r="T2362" s="10">
        <v>0.49276780859162589</v>
      </c>
      <c r="U2362" s="7"/>
      <c r="V2362" s="10"/>
      <c r="W2362" s="11"/>
      <c r="X2362" s="10"/>
    </row>
    <row r="2363" spans="1:24" ht="15.6">
      <c r="A2363" s="4">
        <v>621</v>
      </c>
      <c r="B2363" s="5">
        <v>46340</v>
      </c>
      <c r="C2363" s="1">
        <f t="shared" si="72"/>
        <v>2026</v>
      </c>
      <c r="D2363" s="1" t="str">
        <f>"Q" &amp;ROUNDUP(MONTH(SalesDataTable[[#This Row],[Order Date]])/3,0)</f>
        <v>Q4</v>
      </c>
      <c r="E2363" s="1">
        <f t="shared" si="73"/>
        <v>11</v>
      </c>
      <c r="F2363" s="1" t="str">
        <f>TEXT(SalesDataTable[[#This Row],[Order Date]],"MMM")</f>
        <v>Nov</v>
      </c>
      <c r="G2363" s="6" t="s">
        <v>37</v>
      </c>
      <c r="H2363" s="6" t="s">
        <v>64</v>
      </c>
      <c r="I2363" s="6" t="s">
        <v>25</v>
      </c>
      <c r="J2363" s="6" t="s">
        <v>33</v>
      </c>
      <c r="K2363" s="6" t="s">
        <v>31</v>
      </c>
      <c r="L2363" s="6" t="s">
        <v>32</v>
      </c>
      <c r="M2363" s="11">
        <v>5</v>
      </c>
      <c r="N2363" s="8">
        <v>35.68</v>
      </c>
      <c r="O2363" s="9">
        <v>0.15</v>
      </c>
      <c r="P2363" s="8">
        <v>13.48</v>
      </c>
      <c r="Q2363" s="8">
        <v>151.64000000000001</v>
      </c>
      <c r="R2363" s="8">
        <v>67.400000000000006</v>
      </c>
      <c r="S2363" s="8">
        <v>84.240000000000009</v>
      </c>
      <c r="T2363" s="10">
        <v>0.55552624637298864</v>
      </c>
      <c r="U2363" s="7"/>
      <c r="V2363" s="10"/>
      <c r="W2363" s="11"/>
      <c r="X2363" s="10"/>
    </row>
    <row r="2364" spans="1:24" ht="15.6">
      <c r="A2364" s="4">
        <v>623</v>
      </c>
      <c r="B2364" s="5">
        <v>46340</v>
      </c>
      <c r="C2364" s="1">
        <f t="shared" si="72"/>
        <v>2026</v>
      </c>
      <c r="D2364" s="1" t="str">
        <f>"Q" &amp;ROUNDUP(MONTH(SalesDataTable[[#This Row],[Order Date]])/3,0)</f>
        <v>Q4</v>
      </c>
      <c r="E2364" s="1">
        <f t="shared" si="73"/>
        <v>11</v>
      </c>
      <c r="F2364" s="1" t="str">
        <f>TEXT(SalesDataTable[[#This Row],[Order Date]],"MMM")</f>
        <v>Nov</v>
      </c>
      <c r="G2364" s="6" t="s">
        <v>28</v>
      </c>
      <c r="H2364" s="6" t="s">
        <v>69</v>
      </c>
      <c r="I2364" s="6" t="s">
        <v>19</v>
      </c>
      <c r="J2364" s="6" t="s">
        <v>20</v>
      </c>
      <c r="K2364" s="6" t="s">
        <v>40</v>
      </c>
      <c r="L2364" s="6" t="s">
        <v>41</v>
      </c>
      <c r="M2364" s="11">
        <v>3</v>
      </c>
      <c r="N2364" s="8">
        <v>336.58</v>
      </c>
      <c r="O2364" s="9">
        <v>0.15</v>
      </c>
      <c r="P2364" s="8">
        <v>198.99</v>
      </c>
      <c r="Q2364" s="8">
        <v>858.279</v>
      </c>
      <c r="R2364" s="8">
        <v>596.97</v>
      </c>
      <c r="S2364" s="8">
        <v>261.30899999999997</v>
      </c>
      <c r="T2364" s="10">
        <v>0.3044569423229509</v>
      </c>
      <c r="U2364" s="7"/>
      <c r="V2364" s="10"/>
      <c r="W2364" s="11"/>
      <c r="X2364" s="10"/>
    </row>
    <row r="2365" spans="1:24" ht="15.6">
      <c r="A2365" s="4">
        <v>1431</v>
      </c>
      <c r="B2365" s="5">
        <v>46340</v>
      </c>
      <c r="C2365" s="1">
        <f t="shared" si="72"/>
        <v>2026</v>
      </c>
      <c r="D2365" s="1" t="str">
        <f>"Q" &amp;ROUNDUP(MONTH(SalesDataTable[[#This Row],[Order Date]])/3,0)</f>
        <v>Q4</v>
      </c>
      <c r="E2365" s="1">
        <f t="shared" si="73"/>
        <v>11</v>
      </c>
      <c r="F2365" s="1" t="str">
        <f>TEXT(SalesDataTable[[#This Row],[Order Date]],"MMM")</f>
        <v>Nov</v>
      </c>
      <c r="G2365" s="6" t="s">
        <v>28</v>
      </c>
      <c r="H2365" s="6" t="s">
        <v>29</v>
      </c>
      <c r="I2365" s="6" t="s">
        <v>19</v>
      </c>
      <c r="J2365" s="6" t="s">
        <v>30</v>
      </c>
      <c r="K2365" s="6" t="s">
        <v>51</v>
      </c>
      <c r="L2365" s="6" t="s">
        <v>59</v>
      </c>
      <c r="M2365" s="11">
        <v>2</v>
      </c>
      <c r="N2365" s="8">
        <v>36.979999999999997</v>
      </c>
      <c r="O2365" s="9">
        <v>0.15</v>
      </c>
      <c r="P2365" s="8">
        <v>14.13</v>
      </c>
      <c r="Q2365" s="8">
        <v>62.865999999999993</v>
      </c>
      <c r="R2365" s="8">
        <v>28.26</v>
      </c>
      <c r="S2365" s="8">
        <v>34.605999999999995</v>
      </c>
      <c r="T2365" s="10">
        <v>0.55047243342983487</v>
      </c>
      <c r="U2365" s="7"/>
      <c r="V2365" s="10"/>
      <c r="W2365" s="11"/>
      <c r="X2365" s="10"/>
    </row>
    <row r="2366" spans="1:24" ht="15.6">
      <c r="A2366" s="4">
        <v>1520</v>
      </c>
      <c r="B2366" s="5">
        <v>46340</v>
      </c>
      <c r="C2366" s="1">
        <f t="shared" si="72"/>
        <v>2026</v>
      </c>
      <c r="D2366" s="1" t="str">
        <f>"Q" &amp;ROUNDUP(MONTH(SalesDataTable[[#This Row],[Order Date]])/3,0)</f>
        <v>Q4</v>
      </c>
      <c r="E2366" s="1">
        <f t="shared" si="73"/>
        <v>11</v>
      </c>
      <c r="F2366" s="1" t="str">
        <f>TEXT(SalesDataTable[[#This Row],[Order Date]],"MMM")</f>
        <v>Nov</v>
      </c>
      <c r="G2366" s="6" t="s">
        <v>37</v>
      </c>
      <c r="H2366" s="6" t="s">
        <v>64</v>
      </c>
      <c r="I2366" s="6" t="s">
        <v>45</v>
      </c>
      <c r="J2366" s="6" t="s">
        <v>30</v>
      </c>
      <c r="K2366" s="6" t="s">
        <v>51</v>
      </c>
      <c r="L2366" s="6" t="s">
        <v>59</v>
      </c>
      <c r="M2366" s="11">
        <v>2</v>
      </c>
      <c r="N2366" s="8">
        <v>36.15</v>
      </c>
      <c r="O2366" s="9">
        <v>0</v>
      </c>
      <c r="P2366" s="8">
        <v>13.51</v>
      </c>
      <c r="Q2366" s="8">
        <v>72.3</v>
      </c>
      <c r="R2366" s="8">
        <v>27.02</v>
      </c>
      <c r="S2366" s="8">
        <v>45.28</v>
      </c>
      <c r="T2366" s="10">
        <v>0.62627939142461964</v>
      </c>
      <c r="U2366" s="7"/>
      <c r="V2366" s="10"/>
      <c r="W2366" s="11"/>
      <c r="X2366" s="10"/>
    </row>
    <row r="2367" spans="1:24" ht="15.6">
      <c r="A2367" s="4">
        <v>1791</v>
      </c>
      <c r="B2367" s="5">
        <v>46340</v>
      </c>
      <c r="C2367" s="1">
        <f t="shared" si="72"/>
        <v>2026</v>
      </c>
      <c r="D2367" s="1" t="str">
        <f>"Q" &amp;ROUNDUP(MONTH(SalesDataTable[[#This Row],[Order Date]])/3,0)</f>
        <v>Q4</v>
      </c>
      <c r="E2367" s="1">
        <f t="shared" si="73"/>
        <v>11</v>
      </c>
      <c r="F2367" s="1" t="str">
        <f>TEXT(SalesDataTable[[#This Row],[Order Date]],"MMM")</f>
        <v>Nov</v>
      </c>
      <c r="G2367" s="6" t="s">
        <v>28</v>
      </c>
      <c r="H2367" s="6" t="s">
        <v>29</v>
      </c>
      <c r="I2367" s="6" t="s">
        <v>19</v>
      </c>
      <c r="J2367" s="6" t="s">
        <v>33</v>
      </c>
      <c r="K2367" s="6" t="s">
        <v>51</v>
      </c>
      <c r="L2367" s="6" t="s">
        <v>55</v>
      </c>
      <c r="M2367" s="11">
        <v>1</v>
      </c>
      <c r="N2367" s="8">
        <v>121.86</v>
      </c>
      <c r="O2367" s="9">
        <v>0.05</v>
      </c>
      <c r="P2367" s="8">
        <v>69.900000000000006</v>
      </c>
      <c r="Q2367" s="8">
        <v>115.767</v>
      </c>
      <c r="R2367" s="8">
        <v>69.900000000000006</v>
      </c>
      <c r="S2367" s="8">
        <v>45.86699999999999</v>
      </c>
      <c r="T2367" s="10">
        <v>0.396200989919407</v>
      </c>
      <c r="U2367" s="7"/>
      <c r="V2367" s="10"/>
      <c r="W2367" s="11"/>
      <c r="X2367" s="10"/>
    </row>
    <row r="2368" spans="1:24" ht="15.6">
      <c r="A2368" s="4">
        <v>2191</v>
      </c>
      <c r="B2368" s="5">
        <v>46340</v>
      </c>
      <c r="C2368" s="1">
        <f t="shared" si="72"/>
        <v>2026</v>
      </c>
      <c r="D2368" s="1" t="str">
        <f>"Q" &amp;ROUNDUP(MONTH(SalesDataTable[[#This Row],[Order Date]])/3,0)</f>
        <v>Q4</v>
      </c>
      <c r="E2368" s="1">
        <f t="shared" si="73"/>
        <v>11</v>
      </c>
      <c r="F2368" s="1" t="str">
        <f>TEXT(SalesDataTable[[#This Row],[Order Date]],"MMM")</f>
        <v>Nov</v>
      </c>
      <c r="G2368" s="6" t="s">
        <v>28</v>
      </c>
      <c r="H2368" s="6" t="s">
        <v>42</v>
      </c>
      <c r="I2368" s="6" t="s">
        <v>36</v>
      </c>
      <c r="J2368" s="6" t="s">
        <v>20</v>
      </c>
      <c r="K2368" s="6" t="s">
        <v>21</v>
      </c>
      <c r="L2368" s="6" t="s">
        <v>39</v>
      </c>
      <c r="M2368" s="11">
        <v>6</v>
      </c>
      <c r="N2368" s="8">
        <v>49.85</v>
      </c>
      <c r="O2368" s="9">
        <v>0.05</v>
      </c>
      <c r="P2368" s="8">
        <v>22.68</v>
      </c>
      <c r="Q2368" s="8">
        <v>284.14499999999998</v>
      </c>
      <c r="R2368" s="8">
        <v>136.07999999999998</v>
      </c>
      <c r="S2368" s="8">
        <v>148.065</v>
      </c>
      <c r="T2368" s="10">
        <v>0.52108958454310306</v>
      </c>
      <c r="U2368" s="7"/>
      <c r="V2368" s="10"/>
      <c r="W2368" s="11"/>
      <c r="X2368" s="10"/>
    </row>
    <row r="2369" spans="1:24" ht="15.6">
      <c r="A2369" s="4">
        <v>2365</v>
      </c>
      <c r="B2369" s="5">
        <v>46340</v>
      </c>
      <c r="C2369" s="1">
        <f t="shared" si="72"/>
        <v>2026</v>
      </c>
      <c r="D2369" s="1" t="str">
        <f>"Q" &amp;ROUNDUP(MONTH(SalesDataTable[[#This Row],[Order Date]])/3,0)</f>
        <v>Q4</v>
      </c>
      <c r="E2369" s="1">
        <f t="shared" si="73"/>
        <v>11</v>
      </c>
      <c r="F2369" s="1" t="str">
        <f>TEXT(SalesDataTable[[#This Row],[Order Date]],"MMM")</f>
        <v>Nov</v>
      </c>
      <c r="G2369" s="6" t="s">
        <v>28</v>
      </c>
      <c r="H2369" s="6" t="s">
        <v>42</v>
      </c>
      <c r="I2369" s="6" t="s">
        <v>36</v>
      </c>
      <c r="J2369" s="6" t="s">
        <v>33</v>
      </c>
      <c r="K2369" s="6" t="s">
        <v>26</v>
      </c>
      <c r="L2369" s="6" t="s">
        <v>27</v>
      </c>
      <c r="M2369" s="11">
        <v>2</v>
      </c>
      <c r="N2369" s="8">
        <v>91.95</v>
      </c>
      <c r="O2369" s="9">
        <v>0.05</v>
      </c>
      <c r="P2369" s="8">
        <v>46.45</v>
      </c>
      <c r="Q2369" s="8">
        <v>174.70499999999998</v>
      </c>
      <c r="R2369" s="8">
        <v>92.9</v>
      </c>
      <c r="S2369" s="8">
        <v>81.804999999999978</v>
      </c>
      <c r="T2369" s="10">
        <v>0.46824647262528252</v>
      </c>
      <c r="U2369" s="7"/>
      <c r="V2369" s="10"/>
      <c r="W2369" s="11"/>
      <c r="X2369" s="10"/>
    </row>
    <row r="2370" spans="1:24" ht="15.6">
      <c r="A2370" s="4">
        <v>2603</v>
      </c>
      <c r="B2370" s="5">
        <v>46340</v>
      </c>
      <c r="C2370" s="1">
        <f t="shared" si="72"/>
        <v>2026</v>
      </c>
      <c r="D2370" s="1" t="str">
        <f>"Q" &amp;ROUNDUP(MONTH(SalesDataTable[[#This Row],[Order Date]])/3,0)</f>
        <v>Q4</v>
      </c>
      <c r="E2370" s="1">
        <f t="shared" si="73"/>
        <v>11</v>
      </c>
      <c r="F2370" s="1" t="str">
        <f>TEXT(SalesDataTable[[#This Row],[Order Date]],"MMM")</f>
        <v>Nov</v>
      </c>
      <c r="G2370" s="6" t="s">
        <v>37</v>
      </c>
      <c r="H2370" s="6" t="s">
        <v>50</v>
      </c>
      <c r="I2370" s="6" t="s">
        <v>45</v>
      </c>
      <c r="J2370" s="6" t="s">
        <v>20</v>
      </c>
      <c r="K2370" s="6" t="s">
        <v>21</v>
      </c>
      <c r="L2370" s="6" t="s">
        <v>39</v>
      </c>
      <c r="M2370" s="11">
        <v>2</v>
      </c>
      <c r="N2370" s="8">
        <v>51.71</v>
      </c>
      <c r="O2370" s="9">
        <v>0.15</v>
      </c>
      <c r="P2370" s="8">
        <v>22.93</v>
      </c>
      <c r="Q2370" s="8">
        <v>87.906999999999996</v>
      </c>
      <c r="R2370" s="8">
        <v>45.86</v>
      </c>
      <c r="S2370" s="8">
        <v>42.046999999999997</v>
      </c>
      <c r="T2370" s="10">
        <v>0.47831230732478641</v>
      </c>
      <c r="U2370" s="7"/>
      <c r="V2370" s="10"/>
      <c r="W2370" s="11"/>
      <c r="X2370" s="10"/>
    </row>
    <row r="2371" spans="1:24" ht="15.6">
      <c r="A2371" s="4">
        <v>4098</v>
      </c>
      <c r="B2371" s="5">
        <v>46340</v>
      </c>
      <c r="C2371" s="1">
        <f t="shared" ref="C2371:C2434" si="74">YEAR(B2371)</f>
        <v>2026</v>
      </c>
      <c r="D2371" s="1" t="str">
        <f>"Q" &amp;ROUNDUP(MONTH(SalesDataTable[[#This Row],[Order Date]])/3,0)</f>
        <v>Q4</v>
      </c>
      <c r="E2371" s="1">
        <f t="shared" ref="E2371:E2434" si="75">MONTH(B2371)</f>
        <v>11</v>
      </c>
      <c r="F2371" s="1" t="str">
        <f>TEXT(SalesDataTable[[#This Row],[Order Date]],"MMM")</f>
        <v>Nov</v>
      </c>
      <c r="G2371" s="6" t="s">
        <v>23</v>
      </c>
      <c r="H2371" s="6" t="s">
        <v>24</v>
      </c>
      <c r="I2371" s="6" t="s">
        <v>36</v>
      </c>
      <c r="J2371" s="6" t="s">
        <v>20</v>
      </c>
      <c r="K2371" s="6" t="s">
        <v>51</v>
      </c>
      <c r="L2371" s="6" t="s">
        <v>52</v>
      </c>
      <c r="M2371" s="11">
        <v>1</v>
      </c>
      <c r="N2371" s="8">
        <v>41.05</v>
      </c>
      <c r="O2371" s="9">
        <v>0.05</v>
      </c>
      <c r="P2371" s="8">
        <v>14.6</v>
      </c>
      <c r="Q2371" s="8">
        <v>38.997499999999995</v>
      </c>
      <c r="R2371" s="8">
        <v>14.6</v>
      </c>
      <c r="S2371" s="8">
        <v>24.397499999999994</v>
      </c>
      <c r="T2371" s="10">
        <v>0.62561702673248276</v>
      </c>
      <c r="U2371" s="7"/>
      <c r="V2371" s="10"/>
      <c r="W2371" s="11"/>
      <c r="X2371" s="10"/>
    </row>
    <row r="2372" spans="1:24" ht="15.6">
      <c r="A2372" s="4">
        <v>1176</v>
      </c>
      <c r="B2372" s="5">
        <v>46341</v>
      </c>
      <c r="C2372" s="1">
        <f t="shared" si="74"/>
        <v>2026</v>
      </c>
      <c r="D2372" s="1" t="str">
        <f>"Q" &amp;ROUNDUP(MONTH(SalesDataTable[[#This Row],[Order Date]])/3,0)</f>
        <v>Q4</v>
      </c>
      <c r="E2372" s="1">
        <f t="shared" si="75"/>
        <v>11</v>
      </c>
      <c r="F2372" s="1" t="str">
        <f>TEXT(SalesDataTable[[#This Row],[Order Date]],"MMM")</f>
        <v>Nov</v>
      </c>
      <c r="G2372" s="6" t="s">
        <v>23</v>
      </c>
      <c r="H2372" s="6" t="s">
        <v>44</v>
      </c>
      <c r="I2372" s="6" t="s">
        <v>25</v>
      </c>
      <c r="J2372" s="6" t="s">
        <v>33</v>
      </c>
      <c r="K2372" s="6" t="s">
        <v>40</v>
      </c>
      <c r="L2372" s="6" t="s">
        <v>41</v>
      </c>
      <c r="M2372" s="11">
        <v>10</v>
      </c>
      <c r="N2372" s="8">
        <v>333.09</v>
      </c>
      <c r="O2372" s="9">
        <v>0.15</v>
      </c>
      <c r="P2372" s="8">
        <v>197.95</v>
      </c>
      <c r="Q2372" s="8">
        <v>2831.2649999999994</v>
      </c>
      <c r="R2372" s="8">
        <v>1979.5</v>
      </c>
      <c r="S2372" s="8">
        <v>851.76499999999942</v>
      </c>
      <c r="T2372" s="10">
        <v>0.30084255624252748</v>
      </c>
      <c r="U2372" s="7"/>
      <c r="V2372" s="10"/>
      <c r="W2372" s="11"/>
      <c r="X2372" s="10"/>
    </row>
    <row r="2373" spans="1:24" ht="15.6">
      <c r="A2373" s="4">
        <v>1895</v>
      </c>
      <c r="B2373" s="5">
        <v>46341</v>
      </c>
      <c r="C2373" s="1">
        <f t="shared" si="74"/>
        <v>2026</v>
      </c>
      <c r="D2373" s="1" t="str">
        <f>"Q" &amp;ROUNDUP(MONTH(SalesDataTable[[#This Row],[Order Date]])/3,0)</f>
        <v>Q4</v>
      </c>
      <c r="E2373" s="1">
        <f t="shared" si="75"/>
        <v>11</v>
      </c>
      <c r="F2373" s="1" t="str">
        <f>TEXT(SalesDataTable[[#This Row],[Order Date]],"MMM")</f>
        <v>Nov</v>
      </c>
      <c r="G2373" s="6" t="s">
        <v>37</v>
      </c>
      <c r="H2373" s="6" t="s">
        <v>38</v>
      </c>
      <c r="I2373" s="6" t="s">
        <v>19</v>
      </c>
      <c r="J2373" s="6" t="s">
        <v>33</v>
      </c>
      <c r="K2373" s="6" t="s">
        <v>21</v>
      </c>
      <c r="L2373" s="6" t="s">
        <v>39</v>
      </c>
      <c r="M2373" s="11">
        <v>3</v>
      </c>
      <c r="N2373" s="8">
        <v>51.79</v>
      </c>
      <c r="O2373" s="9">
        <v>0.2</v>
      </c>
      <c r="P2373" s="8">
        <v>22.23</v>
      </c>
      <c r="Q2373" s="8">
        <v>124.29600000000001</v>
      </c>
      <c r="R2373" s="8">
        <v>66.69</v>
      </c>
      <c r="S2373" s="8">
        <v>57.606000000000009</v>
      </c>
      <c r="T2373" s="10">
        <v>0.4634581965630431</v>
      </c>
      <c r="U2373" s="7"/>
      <c r="V2373" s="10"/>
      <c r="W2373" s="11"/>
      <c r="X2373" s="10"/>
    </row>
    <row r="2374" spans="1:24" ht="15.6">
      <c r="A2374" s="4">
        <v>3385</v>
      </c>
      <c r="B2374" s="5">
        <v>46341</v>
      </c>
      <c r="C2374" s="1">
        <f t="shared" si="74"/>
        <v>2026</v>
      </c>
      <c r="D2374" s="1" t="str">
        <f>"Q" &amp;ROUNDUP(MONTH(SalesDataTable[[#This Row],[Order Date]])/3,0)</f>
        <v>Q4</v>
      </c>
      <c r="E2374" s="1">
        <f t="shared" si="75"/>
        <v>11</v>
      </c>
      <c r="F2374" s="1" t="str">
        <f>TEXT(SalesDataTable[[#This Row],[Order Date]],"MMM")</f>
        <v>Nov</v>
      </c>
      <c r="G2374" s="6" t="s">
        <v>23</v>
      </c>
      <c r="H2374" s="6" t="s">
        <v>58</v>
      </c>
      <c r="I2374" s="6" t="s">
        <v>45</v>
      </c>
      <c r="J2374" s="6" t="s">
        <v>30</v>
      </c>
      <c r="K2374" s="6" t="s">
        <v>26</v>
      </c>
      <c r="L2374" s="6" t="s">
        <v>63</v>
      </c>
      <c r="M2374" s="11">
        <v>1</v>
      </c>
      <c r="N2374" s="8">
        <v>71.040000000000006</v>
      </c>
      <c r="O2374" s="9">
        <v>0.1</v>
      </c>
      <c r="P2374" s="8">
        <v>31.59</v>
      </c>
      <c r="Q2374" s="8">
        <v>63.936000000000007</v>
      </c>
      <c r="R2374" s="8">
        <v>31.59</v>
      </c>
      <c r="S2374" s="8">
        <v>32.346000000000004</v>
      </c>
      <c r="T2374" s="10">
        <v>0.50591216216216217</v>
      </c>
      <c r="U2374" s="7"/>
      <c r="V2374" s="10"/>
      <c r="W2374" s="11"/>
      <c r="X2374" s="10"/>
    </row>
    <row r="2375" spans="1:24" ht="15.6">
      <c r="A2375" s="4">
        <v>3581</v>
      </c>
      <c r="B2375" s="5">
        <v>46341</v>
      </c>
      <c r="C2375" s="1">
        <f t="shared" si="74"/>
        <v>2026</v>
      </c>
      <c r="D2375" s="1" t="str">
        <f>"Q" &amp;ROUNDUP(MONTH(SalesDataTable[[#This Row],[Order Date]])/3,0)</f>
        <v>Q4</v>
      </c>
      <c r="E2375" s="1">
        <f t="shared" si="75"/>
        <v>11</v>
      </c>
      <c r="F2375" s="1" t="str">
        <f>TEXT(SalesDataTable[[#This Row],[Order Date]],"MMM")</f>
        <v>Nov</v>
      </c>
      <c r="G2375" s="6" t="s">
        <v>37</v>
      </c>
      <c r="H2375" s="6" t="s">
        <v>38</v>
      </c>
      <c r="I2375" s="6" t="s">
        <v>45</v>
      </c>
      <c r="J2375" s="6" t="s">
        <v>33</v>
      </c>
      <c r="K2375" s="6" t="s">
        <v>26</v>
      </c>
      <c r="L2375" s="6" t="s">
        <v>34</v>
      </c>
      <c r="M2375" s="11">
        <v>2</v>
      </c>
      <c r="N2375" s="8">
        <v>141.21</v>
      </c>
      <c r="O2375" s="9">
        <v>0.1</v>
      </c>
      <c r="P2375" s="8">
        <v>78.31</v>
      </c>
      <c r="Q2375" s="8">
        <v>254.17800000000003</v>
      </c>
      <c r="R2375" s="8">
        <v>156.62</v>
      </c>
      <c r="S2375" s="8">
        <v>97.558000000000021</v>
      </c>
      <c r="T2375" s="10">
        <v>0.38381763960688969</v>
      </c>
      <c r="U2375" s="7"/>
      <c r="V2375" s="10"/>
      <c r="W2375" s="11"/>
      <c r="X2375" s="10"/>
    </row>
    <row r="2376" spans="1:24" ht="15.6">
      <c r="A2376" s="4">
        <v>4528</v>
      </c>
      <c r="B2376" s="5">
        <v>46341</v>
      </c>
      <c r="C2376" s="1">
        <f t="shared" si="74"/>
        <v>2026</v>
      </c>
      <c r="D2376" s="1" t="str">
        <f>"Q" &amp;ROUNDUP(MONTH(SalesDataTable[[#This Row],[Order Date]])/3,0)</f>
        <v>Q4</v>
      </c>
      <c r="E2376" s="1">
        <f t="shared" si="75"/>
        <v>11</v>
      </c>
      <c r="F2376" s="1" t="str">
        <f>TEXT(SalesDataTable[[#This Row],[Order Date]],"MMM")</f>
        <v>Nov</v>
      </c>
      <c r="G2376" s="6" t="s">
        <v>17</v>
      </c>
      <c r="H2376" s="6" t="s">
        <v>67</v>
      </c>
      <c r="I2376" s="6" t="s">
        <v>45</v>
      </c>
      <c r="J2376" s="6" t="s">
        <v>30</v>
      </c>
      <c r="K2376" s="6" t="s">
        <v>26</v>
      </c>
      <c r="L2376" s="6" t="s">
        <v>34</v>
      </c>
      <c r="M2376" s="11">
        <v>2</v>
      </c>
      <c r="N2376" s="8">
        <v>141.63999999999999</v>
      </c>
      <c r="O2376" s="9">
        <v>0.15</v>
      </c>
      <c r="P2376" s="8">
        <v>80.349999999999994</v>
      </c>
      <c r="Q2376" s="8">
        <v>240.78799999999998</v>
      </c>
      <c r="R2376" s="8">
        <v>160.69999999999999</v>
      </c>
      <c r="S2376" s="8">
        <v>80.087999999999994</v>
      </c>
      <c r="T2376" s="10">
        <v>0.33260793727262156</v>
      </c>
      <c r="U2376" s="7"/>
      <c r="V2376" s="10"/>
      <c r="W2376" s="11"/>
      <c r="X2376" s="10"/>
    </row>
    <row r="2377" spans="1:24" ht="15.6">
      <c r="A2377" s="4">
        <v>4633</v>
      </c>
      <c r="B2377" s="5">
        <v>46341</v>
      </c>
      <c r="C2377" s="1">
        <f t="shared" si="74"/>
        <v>2026</v>
      </c>
      <c r="D2377" s="1" t="str">
        <f>"Q" &amp;ROUNDUP(MONTH(SalesDataTable[[#This Row],[Order Date]])/3,0)</f>
        <v>Q4</v>
      </c>
      <c r="E2377" s="1">
        <f t="shared" si="75"/>
        <v>11</v>
      </c>
      <c r="F2377" s="1" t="str">
        <f>TEXT(SalesDataTable[[#This Row],[Order Date]],"MMM")</f>
        <v>Nov</v>
      </c>
      <c r="G2377" s="6" t="s">
        <v>28</v>
      </c>
      <c r="H2377" s="6" t="s">
        <v>56</v>
      </c>
      <c r="I2377" s="6" t="s">
        <v>19</v>
      </c>
      <c r="J2377" s="6" t="s">
        <v>20</v>
      </c>
      <c r="K2377" s="6" t="s">
        <v>26</v>
      </c>
      <c r="L2377" s="6" t="s">
        <v>63</v>
      </c>
      <c r="M2377" s="11">
        <v>1</v>
      </c>
      <c r="N2377" s="8">
        <v>71.78</v>
      </c>
      <c r="O2377" s="9">
        <v>0.15</v>
      </c>
      <c r="P2377" s="8">
        <v>32.869999999999997</v>
      </c>
      <c r="Q2377" s="8">
        <v>61.012999999999998</v>
      </c>
      <c r="R2377" s="8">
        <v>32.869999999999997</v>
      </c>
      <c r="S2377" s="8">
        <v>28.143000000000001</v>
      </c>
      <c r="T2377" s="10">
        <v>0.46126235392457349</v>
      </c>
      <c r="U2377" s="7"/>
      <c r="V2377" s="10"/>
      <c r="W2377" s="11"/>
      <c r="X2377" s="10"/>
    </row>
    <row r="2378" spans="1:24" ht="15.6">
      <c r="A2378" s="4">
        <v>5195</v>
      </c>
      <c r="B2378" s="5">
        <v>46341</v>
      </c>
      <c r="C2378" s="1">
        <f t="shared" si="74"/>
        <v>2026</v>
      </c>
      <c r="D2378" s="1" t="str">
        <f>"Q" &amp;ROUNDUP(MONTH(SalesDataTable[[#This Row],[Order Date]])/3,0)</f>
        <v>Q4</v>
      </c>
      <c r="E2378" s="1">
        <f t="shared" si="75"/>
        <v>11</v>
      </c>
      <c r="F2378" s="1" t="str">
        <f>TEXT(SalesDataTable[[#This Row],[Order Date]],"MMM")</f>
        <v>Nov</v>
      </c>
      <c r="G2378" s="6" t="s">
        <v>28</v>
      </c>
      <c r="H2378" s="6" t="s">
        <v>69</v>
      </c>
      <c r="I2378" s="6" t="s">
        <v>19</v>
      </c>
      <c r="J2378" s="6" t="s">
        <v>33</v>
      </c>
      <c r="K2378" s="6" t="s">
        <v>26</v>
      </c>
      <c r="L2378" s="6" t="s">
        <v>54</v>
      </c>
      <c r="M2378" s="11">
        <v>3</v>
      </c>
      <c r="N2378" s="8">
        <v>153.88999999999999</v>
      </c>
      <c r="O2378" s="9">
        <v>0.1</v>
      </c>
      <c r="P2378" s="8">
        <v>80.36</v>
      </c>
      <c r="Q2378" s="8">
        <v>415.50299999999999</v>
      </c>
      <c r="R2378" s="8">
        <v>241.07999999999998</v>
      </c>
      <c r="S2378" s="8">
        <v>174.423</v>
      </c>
      <c r="T2378" s="10">
        <v>0.41978758276113531</v>
      </c>
      <c r="U2378" s="7"/>
      <c r="V2378" s="10"/>
      <c r="W2378" s="11"/>
      <c r="X2378" s="10"/>
    </row>
    <row r="2379" spans="1:24" ht="15.6">
      <c r="A2379" s="4">
        <v>2778</v>
      </c>
      <c r="B2379" s="5">
        <v>46342</v>
      </c>
      <c r="C2379" s="1">
        <f t="shared" si="74"/>
        <v>2026</v>
      </c>
      <c r="D2379" s="1" t="str">
        <f>"Q" &amp;ROUNDUP(MONTH(SalesDataTable[[#This Row],[Order Date]])/3,0)</f>
        <v>Q4</v>
      </c>
      <c r="E2379" s="1">
        <f t="shared" si="75"/>
        <v>11</v>
      </c>
      <c r="F2379" s="1" t="str">
        <f>TEXT(SalesDataTable[[#This Row],[Order Date]],"MMM")</f>
        <v>Nov</v>
      </c>
      <c r="G2379" s="6" t="s">
        <v>37</v>
      </c>
      <c r="H2379" s="6" t="s">
        <v>38</v>
      </c>
      <c r="I2379" s="6" t="s">
        <v>45</v>
      </c>
      <c r="J2379" s="6" t="s">
        <v>20</v>
      </c>
      <c r="K2379" s="6" t="s">
        <v>26</v>
      </c>
      <c r="L2379" s="6" t="s">
        <v>34</v>
      </c>
      <c r="M2379" s="11">
        <v>1</v>
      </c>
      <c r="N2379" s="8">
        <v>145.4</v>
      </c>
      <c r="O2379" s="9">
        <v>0.1</v>
      </c>
      <c r="P2379" s="8">
        <v>77.66</v>
      </c>
      <c r="Q2379" s="8">
        <v>130.86000000000001</v>
      </c>
      <c r="R2379" s="8">
        <v>77.66</v>
      </c>
      <c r="S2379" s="8">
        <v>53.200000000000017</v>
      </c>
      <c r="T2379" s="10">
        <v>0.40654134189209851</v>
      </c>
      <c r="U2379" s="7"/>
      <c r="V2379" s="10"/>
      <c r="W2379" s="11"/>
      <c r="X2379" s="10"/>
    </row>
    <row r="2380" spans="1:24" ht="15.6">
      <c r="A2380" s="4">
        <v>341</v>
      </c>
      <c r="B2380" s="5">
        <v>46343</v>
      </c>
      <c r="C2380" s="1">
        <f t="shared" si="74"/>
        <v>2026</v>
      </c>
      <c r="D2380" s="1" t="str">
        <f>"Q" &amp;ROUNDUP(MONTH(SalesDataTable[[#This Row],[Order Date]])/3,0)</f>
        <v>Q4</v>
      </c>
      <c r="E2380" s="1">
        <f t="shared" si="75"/>
        <v>11</v>
      </c>
      <c r="F2380" s="1" t="str">
        <f>TEXT(SalesDataTable[[#This Row],[Order Date]],"MMM")</f>
        <v>Nov</v>
      </c>
      <c r="G2380" s="6" t="s">
        <v>37</v>
      </c>
      <c r="H2380" s="6" t="s">
        <v>50</v>
      </c>
      <c r="I2380" s="6" t="s">
        <v>19</v>
      </c>
      <c r="J2380" s="6" t="s">
        <v>20</v>
      </c>
      <c r="K2380" s="6" t="s">
        <v>31</v>
      </c>
      <c r="L2380" s="6" t="s">
        <v>61</v>
      </c>
      <c r="M2380" s="11">
        <v>1</v>
      </c>
      <c r="N2380" s="8">
        <v>132.94999999999999</v>
      </c>
      <c r="O2380" s="9">
        <v>0.05</v>
      </c>
      <c r="P2380" s="8">
        <v>65.36</v>
      </c>
      <c r="Q2380" s="8">
        <v>126.30249999999998</v>
      </c>
      <c r="R2380" s="8">
        <v>65.36</v>
      </c>
      <c r="S2380" s="8">
        <v>60.942499999999981</v>
      </c>
      <c r="T2380" s="10">
        <v>0.48251222264009019</v>
      </c>
      <c r="U2380" s="7"/>
      <c r="V2380" s="10"/>
      <c r="W2380" s="11"/>
      <c r="X2380" s="10"/>
    </row>
    <row r="2381" spans="1:24" ht="15.6">
      <c r="A2381" s="4">
        <v>374</v>
      </c>
      <c r="B2381" s="5">
        <v>46343</v>
      </c>
      <c r="C2381" s="1">
        <f t="shared" si="74"/>
        <v>2026</v>
      </c>
      <c r="D2381" s="1" t="str">
        <f>"Q" &amp;ROUNDUP(MONTH(SalesDataTable[[#This Row],[Order Date]])/3,0)</f>
        <v>Q4</v>
      </c>
      <c r="E2381" s="1">
        <f t="shared" si="75"/>
        <v>11</v>
      </c>
      <c r="F2381" s="1" t="str">
        <f>TEXT(SalesDataTable[[#This Row],[Order Date]],"MMM")</f>
        <v>Nov</v>
      </c>
      <c r="G2381" s="6" t="s">
        <v>37</v>
      </c>
      <c r="H2381" s="6" t="s">
        <v>48</v>
      </c>
      <c r="I2381" s="6" t="s">
        <v>36</v>
      </c>
      <c r="J2381" s="6" t="s">
        <v>20</v>
      </c>
      <c r="K2381" s="6" t="s">
        <v>51</v>
      </c>
      <c r="L2381" s="6" t="s">
        <v>62</v>
      </c>
      <c r="M2381" s="11">
        <v>1</v>
      </c>
      <c r="N2381" s="8">
        <v>51.34</v>
      </c>
      <c r="O2381" s="9">
        <v>0.15</v>
      </c>
      <c r="P2381" s="8">
        <v>21.37</v>
      </c>
      <c r="Q2381" s="8">
        <v>43.639000000000003</v>
      </c>
      <c r="R2381" s="8">
        <v>21.37</v>
      </c>
      <c r="S2381" s="8">
        <v>22.269000000000002</v>
      </c>
      <c r="T2381" s="10">
        <v>0.5103004193496643</v>
      </c>
      <c r="U2381" s="7"/>
      <c r="V2381" s="10"/>
      <c r="W2381" s="11"/>
      <c r="X2381" s="10"/>
    </row>
    <row r="2382" spans="1:24" ht="15.6">
      <c r="A2382" s="4">
        <v>598</v>
      </c>
      <c r="B2382" s="5">
        <v>46343</v>
      </c>
      <c r="C2382" s="1">
        <f t="shared" si="74"/>
        <v>2026</v>
      </c>
      <c r="D2382" s="1" t="str">
        <f>"Q" &amp;ROUNDUP(MONTH(SalesDataTable[[#This Row],[Order Date]])/3,0)</f>
        <v>Q4</v>
      </c>
      <c r="E2382" s="1">
        <f t="shared" si="75"/>
        <v>11</v>
      </c>
      <c r="F2382" s="1" t="str">
        <f>TEXT(SalesDataTable[[#This Row],[Order Date]],"MMM")</f>
        <v>Nov</v>
      </c>
      <c r="G2382" s="6" t="s">
        <v>17</v>
      </c>
      <c r="H2382" s="6" t="s">
        <v>18</v>
      </c>
      <c r="I2382" s="6" t="s">
        <v>19</v>
      </c>
      <c r="J2382" s="6" t="s">
        <v>30</v>
      </c>
      <c r="K2382" s="6" t="s">
        <v>21</v>
      </c>
      <c r="L2382" s="6" t="s">
        <v>39</v>
      </c>
      <c r="M2382" s="11">
        <v>1</v>
      </c>
      <c r="N2382" s="8">
        <v>49.98</v>
      </c>
      <c r="O2382" s="9">
        <v>0.1</v>
      </c>
      <c r="P2382" s="8">
        <v>22.25</v>
      </c>
      <c r="Q2382" s="8">
        <v>44.981999999999999</v>
      </c>
      <c r="R2382" s="8">
        <v>22.25</v>
      </c>
      <c r="S2382" s="8">
        <v>22.731999999999999</v>
      </c>
      <c r="T2382" s="10">
        <v>0.50535769863500957</v>
      </c>
      <c r="U2382" s="7"/>
      <c r="V2382" s="10"/>
      <c r="W2382" s="11"/>
      <c r="X2382" s="10"/>
    </row>
    <row r="2383" spans="1:24" ht="15.6">
      <c r="A2383" s="4">
        <v>690</v>
      </c>
      <c r="B2383" s="5">
        <v>46343</v>
      </c>
      <c r="C2383" s="1">
        <f t="shared" si="74"/>
        <v>2026</v>
      </c>
      <c r="D2383" s="1" t="str">
        <f>"Q" &amp;ROUNDUP(MONTH(SalesDataTable[[#This Row],[Order Date]])/3,0)</f>
        <v>Q4</v>
      </c>
      <c r="E2383" s="1">
        <f t="shared" si="75"/>
        <v>11</v>
      </c>
      <c r="F2383" s="1" t="str">
        <f>TEXT(SalesDataTable[[#This Row],[Order Date]],"MMM")</f>
        <v>Nov</v>
      </c>
      <c r="G2383" s="6" t="s">
        <v>37</v>
      </c>
      <c r="H2383" s="6" t="s">
        <v>50</v>
      </c>
      <c r="I2383" s="6" t="s">
        <v>19</v>
      </c>
      <c r="J2383" s="6" t="s">
        <v>20</v>
      </c>
      <c r="K2383" s="6" t="s">
        <v>31</v>
      </c>
      <c r="L2383" s="6" t="s">
        <v>65</v>
      </c>
      <c r="M2383" s="11">
        <v>2</v>
      </c>
      <c r="N2383" s="8">
        <v>168.08</v>
      </c>
      <c r="O2383" s="9">
        <v>0.1</v>
      </c>
      <c r="P2383" s="8">
        <v>87.63</v>
      </c>
      <c r="Q2383" s="8">
        <v>302.54400000000004</v>
      </c>
      <c r="R2383" s="8">
        <v>175.26</v>
      </c>
      <c r="S2383" s="8">
        <v>127.28400000000005</v>
      </c>
      <c r="T2383" s="10">
        <v>0.42071235919403471</v>
      </c>
      <c r="U2383" s="7"/>
      <c r="V2383" s="10"/>
      <c r="W2383" s="11"/>
      <c r="X2383" s="10"/>
    </row>
    <row r="2384" spans="1:24" ht="15.6">
      <c r="A2384" s="4">
        <v>1296</v>
      </c>
      <c r="B2384" s="5">
        <v>46343</v>
      </c>
      <c r="C2384" s="1">
        <f t="shared" si="74"/>
        <v>2026</v>
      </c>
      <c r="D2384" s="1" t="str">
        <f>"Q" &amp;ROUNDUP(MONTH(SalesDataTable[[#This Row],[Order Date]])/3,0)</f>
        <v>Q4</v>
      </c>
      <c r="E2384" s="1">
        <f t="shared" si="75"/>
        <v>11</v>
      </c>
      <c r="F2384" s="1" t="str">
        <f>TEXT(SalesDataTable[[#This Row],[Order Date]],"MMM")</f>
        <v>Nov</v>
      </c>
      <c r="G2384" s="6" t="s">
        <v>37</v>
      </c>
      <c r="H2384" s="6" t="s">
        <v>64</v>
      </c>
      <c r="I2384" s="6" t="s">
        <v>19</v>
      </c>
      <c r="J2384" s="6" t="s">
        <v>30</v>
      </c>
      <c r="K2384" s="6" t="s">
        <v>40</v>
      </c>
      <c r="L2384" s="6" t="s">
        <v>46</v>
      </c>
      <c r="M2384" s="11">
        <v>1</v>
      </c>
      <c r="N2384" s="8">
        <v>191.85</v>
      </c>
      <c r="O2384" s="9">
        <v>0.15</v>
      </c>
      <c r="P2384" s="8">
        <v>104.41</v>
      </c>
      <c r="Q2384" s="8">
        <v>163.07249999999999</v>
      </c>
      <c r="R2384" s="8">
        <v>104.41</v>
      </c>
      <c r="S2384" s="8">
        <v>58.662499999999994</v>
      </c>
      <c r="T2384" s="10">
        <v>0.35973263425776875</v>
      </c>
      <c r="U2384" s="7"/>
      <c r="V2384" s="10"/>
      <c r="W2384" s="11"/>
      <c r="X2384" s="10"/>
    </row>
    <row r="2385" spans="1:24" ht="15.6">
      <c r="A2385" s="4">
        <v>1585</v>
      </c>
      <c r="B2385" s="5">
        <v>46343</v>
      </c>
      <c r="C2385" s="1">
        <f t="shared" si="74"/>
        <v>2026</v>
      </c>
      <c r="D2385" s="1" t="str">
        <f>"Q" &amp;ROUNDUP(MONTH(SalesDataTable[[#This Row],[Order Date]])/3,0)</f>
        <v>Q4</v>
      </c>
      <c r="E2385" s="1">
        <f t="shared" si="75"/>
        <v>11</v>
      </c>
      <c r="F2385" s="1" t="str">
        <f>TEXT(SalesDataTable[[#This Row],[Order Date]],"MMM")</f>
        <v>Nov</v>
      </c>
      <c r="G2385" s="6" t="s">
        <v>23</v>
      </c>
      <c r="H2385" s="6" t="s">
        <v>66</v>
      </c>
      <c r="I2385" s="6" t="s">
        <v>36</v>
      </c>
      <c r="J2385" s="6" t="s">
        <v>20</v>
      </c>
      <c r="K2385" s="6" t="s">
        <v>26</v>
      </c>
      <c r="L2385" s="6" t="s">
        <v>27</v>
      </c>
      <c r="M2385" s="11">
        <v>4</v>
      </c>
      <c r="N2385" s="8">
        <v>93.99</v>
      </c>
      <c r="O2385" s="9">
        <v>0.1</v>
      </c>
      <c r="P2385" s="8">
        <v>44.07</v>
      </c>
      <c r="Q2385" s="8">
        <v>338.36399999999998</v>
      </c>
      <c r="R2385" s="8">
        <v>176.28</v>
      </c>
      <c r="S2385" s="8">
        <v>162.08399999999997</v>
      </c>
      <c r="T2385" s="10">
        <v>0.47902259105578604</v>
      </c>
      <c r="U2385" s="7"/>
      <c r="V2385" s="10"/>
      <c r="W2385" s="11"/>
      <c r="X2385" s="10"/>
    </row>
    <row r="2386" spans="1:24" ht="15.6">
      <c r="A2386" s="4">
        <v>2194</v>
      </c>
      <c r="B2386" s="5">
        <v>46343</v>
      </c>
      <c r="C2386" s="1">
        <f t="shared" si="74"/>
        <v>2026</v>
      </c>
      <c r="D2386" s="1" t="str">
        <f>"Q" &amp;ROUNDUP(MONTH(SalesDataTable[[#This Row],[Order Date]])/3,0)</f>
        <v>Q4</v>
      </c>
      <c r="E2386" s="1">
        <f t="shared" si="75"/>
        <v>11</v>
      </c>
      <c r="F2386" s="1" t="str">
        <f>TEXT(SalesDataTable[[#This Row],[Order Date]],"MMM")</f>
        <v>Nov</v>
      </c>
      <c r="G2386" s="6" t="s">
        <v>37</v>
      </c>
      <c r="H2386" s="6" t="s">
        <v>64</v>
      </c>
      <c r="I2386" s="6" t="s">
        <v>19</v>
      </c>
      <c r="J2386" s="6" t="s">
        <v>20</v>
      </c>
      <c r="K2386" s="6" t="s">
        <v>31</v>
      </c>
      <c r="L2386" s="6" t="s">
        <v>32</v>
      </c>
      <c r="M2386" s="11">
        <v>4</v>
      </c>
      <c r="N2386" s="8">
        <v>36.57</v>
      </c>
      <c r="O2386" s="9">
        <v>0.05</v>
      </c>
      <c r="P2386" s="8">
        <v>13.35</v>
      </c>
      <c r="Q2386" s="8">
        <v>138.96600000000001</v>
      </c>
      <c r="R2386" s="8">
        <v>53.4</v>
      </c>
      <c r="S2386" s="8">
        <v>85.566000000000003</v>
      </c>
      <c r="T2386" s="10">
        <v>0.61573334484694098</v>
      </c>
      <c r="U2386" s="7"/>
      <c r="V2386" s="10"/>
      <c r="W2386" s="11"/>
      <c r="X2386" s="10"/>
    </row>
    <row r="2387" spans="1:24" ht="15.6">
      <c r="A2387" s="4">
        <v>2221</v>
      </c>
      <c r="B2387" s="5">
        <v>46343</v>
      </c>
      <c r="C2387" s="1">
        <f t="shared" si="74"/>
        <v>2026</v>
      </c>
      <c r="D2387" s="1" t="str">
        <f>"Q" &amp;ROUNDUP(MONTH(SalesDataTable[[#This Row],[Order Date]])/3,0)</f>
        <v>Q4</v>
      </c>
      <c r="E2387" s="1">
        <f t="shared" si="75"/>
        <v>11</v>
      </c>
      <c r="F2387" s="1" t="str">
        <f>TEXT(SalesDataTable[[#This Row],[Order Date]],"MMM")</f>
        <v>Nov</v>
      </c>
      <c r="G2387" s="6" t="s">
        <v>23</v>
      </c>
      <c r="H2387" s="6" t="s">
        <v>60</v>
      </c>
      <c r="I2387" s="6" t="s">
        <v>45</v>
      </c>
      <c r="J2387" s="6" t="s">
        <v>20</v>
      </c>
      <c r="K2387" s="6" t="s">
        <v>21</v>
      </c>
      <c r="L2387" s="6" t="s">
        <v>43</v>
      </c>
      <c r="M2387" s="11">
        <v>1</v>
      </c>
      <c r="N2387" s="8">
        <v>39.81</v>
      </c>
      <c r="O2387" s="9">
        <v>0.05</v>
      </c>
      <c r="P2387" s="8">
        <v>16.25</v>
      </c>
      <c r="Q2387" s="8">
        <v>37.819499999999998</v>
      </c>
      <c r="R2387" s="8">
        <v>16.25</v>
      </c>
      <c r="S2387" s="8">
        <v>21.569499999999998</v>
      </c>
      <c r="T2387" s="10">
        <v>0.57032747656632155</v>
      </c>
      <c r="U2387" s="7"/>
      <c r="V2387" s="10"/>
      <c r="W2387" s="11"/>
      <c r="X2387" s="10"/>
    </row>
    <row r="2388" spans="1:24" ht="15.6">
      <c r="A2388" s="4">
        <v>3836</v>
      </c>
      <c r="B2388" s="5">
        <v>46343</v>
      </c>
      <c r="C2388" s="1">
        <f t="shared" si="74"/>
        <v>2026</v>
      </c>
      <c r="D2388" s="1" t="str">
        <f>"Q" &amp;ROUNDUP(MONTH(SalesDataTable[[#This Row],[Order Date]])/3,0)</f>
        <v>Q4</v>
      </c>
      <c r="E2388" s="1">
        <f t="shared" si="75"/>
        <v>11</v>
      </c>
      <c r="F2388" s="1" t="str">
        <f>TEXT(SalesDataTable[[#This Row],[Order Date]],"MMM")</f>
        <v>Nov</v>
      </c>
      <c r="G2388" s="6" t="s">
        <v>37</v>
      </c>
      <c r="H2388" s="6" t="s">
        <v>38</v>
      </c>
      <c r="I2388" s="6" t="s">
        <v>36</v>
      </c>
      <c r="J2388" s="6" t="s">
        <v>20</v>
      </c>
      <c r="K2388" s="6" t="s">
        <v>26</v>
      </c>
      <c r="L2388" s="6" t="s">
        <v>27</v>
      </c>
      <c r="M2388" s="11">
        <v>1</v>
      </c>
      <c r="N2388" s="8">
        <v>91.43</v>
      </c>
      <c r="O2388" s="9">
        <v>0.1</v>
      </c>
      <c r="P2388" s="8">
        <v>45.06</v>
      </c>
      <c r="Q2388" s="8">
        <v>82.287000000000006</v>
      </c>
      <c r="R2388" s="8">
        <v>45.06</v>
      </c>
      <c r="S2388" s="8">
        <v>37.227000000000004</v>
      </c>
      <c r="T2388" s="10">
        <v>0.45240438951474715</v>
      </c>
      <c r="U2388" s="7"/>
      <c r="V2388" s="10"/>
      <c r="W2388" s="11"/>
      <c r="X2388" s="10"/>
    </row>
    <row r="2389" spans="1:24" ht="15.6">
      <c r="A2389" s="4">
        <v>4437</v>
      </c>
      <c r="B2389" s="5">
        <v>46343</v>
      </c>
      <c r="C2389" s="1">
        <f t="shared" si="74"/>
        <v>2026</v>
      </c>
      <c r="D2389" s="1" t="str">
        <f>"Q" &amp;ROUNDUP(MONTH(SalesDataTable[[#This Row],[Order Date]])/3,0)</f>
        <v>Q4</v>
      </c>
      <c r="E2389" s="1">
        <f t="shared" si="75"/>
        <v>11</v>
      </c>
      <c r="F2389" s="1" t="str">
        <f>TEXT(SalesDataTable[[#This Row],[Order Date]],"MMM")</f>
        <v>Nov</v>
      </c>
      <c r="G2389" s="6" t="s">
        <v>28</v>
      </c>
      <c r="H2389" s="6" t="s">
        <v>29</v>
      </c>
      <c r="I2389" s="6" t="s">
        <v>19</v>
      </c>
      <c r="J2389" s="6" t="s">
        <v>20</v>
      </c>
      <c r="K2389" s="6" t="s">
        <v>51</v>
      </c>
      <c r="L2389" s="6" t="s">
        <v>55</v>
      </c>
      <c r="M2389" s="11">
        <v>1</v>
      </c>
      <c r="N2389" s="8">
        <v>122.64</v>
      </c>
      <c r="O2389" s="9">
        <v>0</v>
      </c>
      <c r="P2389" s="8">
        <v>68.58</v>
      </c>
      <c r="Q2389" s="8">
        <v>122.64</v>
      </c>
      <c r="R2389" s="8">
        <v>68.58</v>
      </c>
      <c r="S2389" s="8">
        <v>54.06</v>
      </c>
      <c r="T2389" s="10">
        <v>0.44080234833659493</v>
      </c>
      <c r="U2389" s="7"/>
      <c r="V2389" s="10"/>
      <c r="W2389" s="11"/>
      <c r="X2389" s="10"/>
    </row>
    <row r="2390" spans="1:24" ht="15.6">
      <c r="A2390" s="4">
        <v>4735</v>
      </c>
      <c r="B2390" s="5">
        <v>46343</v>
      </c>
      <c r="C2390" s="1">
        <f t="shared" si="74"/>
        <v>2026</v>
      </c>
      <c r="D2390" s="1" t="str">
        <f>"Q" &amp;ROUNDUP(MONTH(SalesDataTable[[#This Row],[Order Date]])/3,0)</f>
        <v>Q4</v>
      </c>
      <c r="E2390" s="1">
        <f t="shared" si="75"/>
        <v>11</v>
      </c>
      <c r="F2390" s="1" t="str">
        <f>TEXT(SalesDataTable[[#This Row],[Order Date]],"MMM")</f>
        <v>Nov</v>
      </c>
      <c r="G2390" s="6" t="s">
        <v>23</v>
      </c>
      <c r="H2390" s="6" t="s">
        <v>60</v>
      </c>
      <c r="I2390" s="6" t="s">
        <v>19</v>
      </c>
      <c r="J2390" s="6" t="s">
        <v>33</v>
      </c>
      <c r="K2390" s="6" t="s">
        <v>21</v>
      </c>
      <c r="L2390" s="6" t="s">
        <v>22</v>
      </c>
      <c r="M2390" s="11">
        <v>1</v>
      </c>
      <c r="N2390" s="8">
        <v>80.959999999999994</v>
      </c>
      <c r="O2390" s="9">
        <v>0.1</v>
      </c>
      <c r="P2390" s="8">
        <v>43.86</v>
      </c>
      <c r="Q2390" s="8">
        <v>72.86399999999999</v>
      </c>
      <c r="R2390" s="8">
        <v>43.86</v>
      </c>
      <c r="S2390" s="8">
        <v>29.003999999999991</v>
      </c>
      <c r="T2390" s="10">
        <v>0.39805665349143604</v>
      </c>
      <c r="U2390" s="7"/>
      <c r="V2390" s="10"/>
      <c r="W2390" s="11"/>
      <c r="X2390" s="10"/>
    </row>
    <row r="2391" spans="1:24" ht="15.6">
      <c r="A2391" s="4">
        <v>554</v>
      </c>
      <c r="B2391" s="5">
        <v>46344</v>
      </c>
      <c r="C2391" s="1">
        <f t="shared" si="74"/>
        <v>2026</v>
      </c>
      <c r="D2391" s="1" t="str">
        <f>"Q" &amp;ROUNDUP(MONTH(SalesDataTable[[#This Row],[Order Date]])/3,0)</f>
        <v>Q4</v>
      </c>
      <c r="E2391" s="1">
        <f t="shared" si="75"/>
        <v>11</v>
      </c>
      <c r="F2391" s="1" t="str">
        <f>TEXT(SalesDataTable[[#This Row],[Order Date]],"MMM")</f>
        <v>Nov</v>
      </c>
      <c r="G2391" s="6" t="s">
        <v>28</v>
      </c>
      <c r="H2391" s="6" t="s">
        <v>42</v>
      </c>
      <c r="I2391" s="6" t="s">
        <v>45</v>
      </c>
      <c r="J2391" s="6" t="s">
        <v>33</v>
      </c>
      <c r="K2391" s="6" t="s">
        <v>51</v>
      </c>
      <c r="L2391" s="6" t="s">
        <v>59</v>
      </c>
      <c r="M2391" s="11">
        <v>1</v>
      </c>
      <c r="N2391" s="8">
        <v>36.380000000000003</v>
      </c>
      <c r="O2391" s="9">
        <v>0.05</v>
      </c>
      <c r="P2391" s="8">
        <v>14.06</v>
      </c>
      <c r="Q2391" s="8">
        <v>34.561</v>
      </c>
      <c r="R2391" s="8">
        <v>14.06</v>
      </c>
      <c r="S2391" s="8">
        <v>20.500999999999998</v>
      </c>
      <c r="T2391" s="10">
        <v>0.59318306761957118</v>
      </c>
      <c r="U2391" s="7"/>
      <c r="V2391" s="10"/>
      <c r="W2391" s="11"/>
      <c r="X2391" s="10"/>
    </row>
    <row r="2392" spans="1:24" ht="15.6">
      <c r="A2392" s="4">
        <v>1205</v>
      </c>
      <c r="B2392" s="5">
        <v>46344</v>
      </c>
      <c r="C2392" s="1">
        <f t="shared" si="74"/>
        <v>2026</v>
      </c>
      <c r="D2392" s="1" t="str">
        <f>"Q" &amp;ROUNDUP(MONTH(SalesDataTable[[#This Row],[Order Date]])/3,0)</f>
        <v>Q4</v>
      </c>
      <c r="E2392" s="1">
        <f t="shared" si="75"/>
        <v>11</v>
      </c>
      <c r="F2392" s="1" t="str">
        <f>TEXT(SalesDataTable[[#This Row],[Order Date]],"MMM")</f>
        <v>Nov</v>
      </c>
      <c r="G2392" s="6" t="s">
        <v>37</v>
      </c>
      <c r="H2392" s="6" t="s">
        <v>64</v>
      </c>
      <c r="I2392" s="6" t="s">
        <v>19</v>
      </c>
      <c r="J2392" s="6" t="s">
        <v>20</v>
      </c>
      <c r="K2392" s="6" t="s">
        <v>21</v>
      </c>
      <c r="L2392" s="6" t="s">
        <v>47</v>
      </c>
      <c r="M2392" s="11">
        <v>2</v>
      </c>
      <c r="N2392" s="8">
        <v>100.72</v>
      </c>
      <c r="O2392" s="9">
        <v>0.1</v>
      </c>
      <c r="P2392" s="8">
        <v>51.68</v>
      </c>
      <c r="Q2392" s="8">
        <v>181.29599999999999</v>
      </c>
      <c r="R2392" s="8">
        <v>103.36</v>
      </c>
      <c r="S2392" s="8">
        <v>77.935999999999993</v>
      </c>
      <c r="T2392" s="10">
        <v>0.42988262289294854</v>
      </c>
      <c r="U2392" s="7"/>
      <c r="V2392" s="10"/>
      <c r="W2392" s="11"/>
      <c r="X2392" s="10"/>
    </row>
    <row r="2393" spans="1:24" ht="15.6">
      <c r="A2393" s="4">
        <v>1979</v>
      </c>
      <c r="B2393" s="5">
        <v>46344</v>
      </c>
      <c r="C2393" s="1">
        <f t="shared" si="74"/>
        <v>2026</v>
      </c>
      <c r="D2393" s="1" t="str">
        <f>"Q" &amp;ROUNDUP(MONTH(SalesDataTable[[#This Row],[Order Date]])/3,0)</f>
        <v>Q4</v>
      </c>
      <c r="E2393" s="1">
        <f t="shared" si="75"/>
        <v>11</v>
      </c>
      <c r="F2393" s="1" t="str">
        <f>TEXT(SalesDataTable[[#This Row],[Order Date]],"MMM")</f>
        <v>Nov</v>
      </c>
      <c r="G2393" s="6" t="s">
        <v>23</v>
      </c>
      <c r="H2393" s="6" t="s">
        <v>58</v>
      </c>
      <c r="I2393" s="6" t="s">
        <v>36</v>
      </c>
      <c r="J2393" s="6" t="s">
        <v>20</v>
      </c>
      <c r="K2393" s="6" t="s">
        <v>40</v>
      </c>
      <c r="L2393" s="6" t="s">
        <v>68</v>
      </c>
      <c r="M2393" s="11">
        <v>3</v>
      </c>
      <c r="N2393" s="8">
        <v>120.29</v>
      </c>
      <c r="O2393" s="9">
        <v>0</v>
      </c>
      <c r="P2393" s="8">
        <v>62.04</v>
      </c>
      <c r="Q2393" s="8">
        <v>360.87</v>
      </c>
      <c r="R2393" s="8">
        <v>186.12</v>
      </c>
      <c r="S2393" s="8">
        <v>174.75</v>
      </c>
      <c r="T2393" s="10">
        <v>0.48424640452240419</v>
      </c>
      <c r="U2393" s="7"/>
      <c r="V2393" s="10"/>
      <c r="W2393" s="11"/>
      <c r="X2393" s="10"/>
    </row>
    <row r="2394" spans="1:24" ht="15.6">
      <c r="A2394" s="4">
        <v>2151</v>
      </c>
      <c r="B2394" s="5">
        <v>46344</v>
      </c>
      <c r="C2394" s="1">
        <f t="shared" si="74"/>
        <v>2026</v>
      </c>
      <c r="D2394" s="1" t="str">
        <f>"Q" &amp;ROUNDUP(MONTH(SalesDataTable[[#This Row],[Order Date]])/3,0)</f>
        <v>Q4</v>
      </c>
      <c r="E2394" s="1">
        <f t="shared" si="75"/>
        <v>11</v>
      </c>
      <c r="F2394" s="1" t="str">
        <f>TEXT(SalesDataTable[[#This Row],[Order Date]],"MMM")</f>
        <v>Nov</v>
      </c>
      <c r="G2394" s="6" t="s">
        <v>23</v>
      </c>
      <c r="H2394" s="6" t="s">
        <v>24</v>
      </c>
      <c r="I2394" s="6" t="s">
        <v>19</v>
      </c>
      <c r="J2394" s="6" t="s">
        <v>30</v>
      </c>
      <c r="K2394" s="6" t="s">
        <v>40</v>
      </c>
      <c r="L2394" s="6" t="s">
        <v>68</v>
      </c>
      <c r="M2394" s="11">
        <v>2</v>
      </c>
      <c r="N2394" s="8">
        <v>124.18</v>
      </c>
      <c r="O2394" s="9">
        <v>0.15</v>
      </c>
      <c r="P2394" s="8">
        <v>60.72</v>
      </c>
      <c r="Q2394" s="8">
        <v>211.10599999999999</v>
      </c>
      <c r="R2394" s="8">
        <v>121.44</v>
      </c>
      <c r="S2394" s="8">
        <v>89.665999999999997</v>
      </c>
      <c r="T2394" s="10">
        <v>0.42474396748552862</v>
      </c>
      <c r="U2394" s="7"/>
      <c r="V2394" s="10"/>
      <c r="W2394" s="11"/>
      <c r="X2394" s="10"/>
    </row>
    <row r="2395" spans="1:24" ht="15.6">
      <c r="A2395" s="4">
        <v>2730</v>
      </c>
      <c r="B2395" s="5">
        <v>46344</v>
      </c>
      <c r="C2395" s="1">
        <f t="shared" si="74"/>
        <v>2026</v>
      </c>
      <c r="D2395" s="1" t="str">
        <f>"Q" &amp;ROUNDUP(MONTH(SalesDataTable[[#This Row],[Order Date]])/3,0)</f>
        <v>Q4</v>
      </c>
      <c r="E2395" s="1">
        <f t="shared" si="75"/>
        <v>11</v>
      </c>
      <c r="F2395" s="1" t="str">
        <f>TEXT(SalesDataTable[[#This Row],[Order Date]],"MMM")</f>
        <v>Nov</v>
      </c>
      <c r="G2395" s="6" t="s">
        <v>17</v>
      </c>
      <c r="H2395" s="6" t="s">
        <v>18</v>
      </c>
      <c r="I2395" s="6" t="s">
        <v>19</v>
      </c>
      <c r="J2395" s="6" t="s">
        <v>20</v>
      </c>
      <c r="K2395" s="6" t="s">
        <v>26</v>
      </c>
      <c r="L2395" s="6" t="s">
        <v>54</v>
      </c>
      <c r="M2395" s="11">
        <v>3</v>
      </c>
      <c r="N2395" s="8">
        <v>154.07</v>
      </c>
      <c r="O2395" s="9">
        <v>0.05</v>
      </c>
      <c r="P2395" s="8">
        <v>77.73</v>
      </c>
      <c r="Q2395" s="8">
        <v>439.09949999999998</v>
      </c>
      <c r="R2395" s="8">
        <v>233.19</v>
      </c>
      <c r="S2395" s="8">
        <v>205.90949999999998</v>
      </c>
      <c r="T2395" s="10">
        <v>0.46893585622393102</v>
      </c>
      <c r="U2395" s="7"/>
      <c r="V2395" s="10"/>
      <c r="W2395" s="11"/>
      <c r="X2395" s="10"/>
    </row>
    <row r="2396" spans="1:24" ht="15.6">
      <c r="A2396" s="4">
        <v>2779</v>
      </c>
      <c r="B2396" s="5">
        <v>46344</v>
      </c>
      <c r="C2396" s="1">
        <f t="shared" si="74"/>
        <v>2026</v>
      </c>
      <c r="D2396" s="1" t="str">
        <f>"Q" &amp;ROUNDUP(MONTH(SalesDataTable[[#This Row],[Order Date]])/3,0)</f>
        <v>Q4</v>
      </c>
      <c r="E2396" s="1">
        <f t="shared" si="75"/>
        <v>11</v>
      </c>
      <c r="F2396" s="1" t="str">
        <f>TEXT(SalesDataTable[[#This Row],[Order Date]],"MMM")</f>
        <v>Nov</v>
      </c>
      <c r="G2396" s="6" t="s">
        <v>17</v>
      </c>
      <c r="H2396" s="6" t="s">
        <v>67</v>
      </c>
      <c r="I2396" s="6" t="s">
        <v>25</v>
      </c>
      <c r="J2396" s="6" t="s">
        <v>33</v>
      </c>
      <c r="K2396" s="6" t="s">
        <v>51</v>
      </c>
      <c r="L2396" s="6" t="s">
        <v>55</v>
      </c>
      <c r="M2396" s="11">
        <v>4</v>
      </c>
      <c r="N2396" s="8">
        <v>123.4</v>
      </c>
      <c r="O2396" s="9">
        <v>0.05</v>
      </c>
      <c r="P2396" s="8">
        <v>70.930000000000007</v>
      </c>
      <c r="Q2396" s="8">
        <v>468.92</v>
      </c>
      <c r="R2396" s="8">
        <v>283.72000000000003</v>
      </c>
      <c r="S2396" s="8">
        <v>185.2</v>
      </c>
      <c r="T2396" s="10">
        <v>0.3949500980977565</v>
      </c>
      <c r="U2396" s="7"/>
      <c r="V2396" s="10"/>
      <c r="W2396" s="11"/>
      <c r="X2396" s="10"/>
    </row>
    <row r="2397" spans="1:24" ht="15.6">
      <c r="A2397" s="4">
        <v>2853</v>
      </c>
      <c r="B2397" s="5">
        <v>46344</v>
      </c>
      <c r="C2397" s="1">
        <f t="shared" si="74"/>
        <v>2026</v>
      </c>
      <c r="D2397" s="1" t="str">
        <f>"Q" &amp;ROUNDUP(MONTH(SalesDataTable[[#This Row],[Order Date]])/3,0)</f>
        <v>Q4</v>
      </c>
      <c r="E2397" s="1">
        <f t="shared" si="75"/>
        <v>11</v>
      </c>
      <c r="F2397" s="1" t="str">
        <f>TEXT(SalesDataTable[[#This Row],[Order Date]],"MMM")</f>
        <v>Nov</v>
      </c>
      <c r="G2397" s="6" t="s">
        <v>28</v>
      </c>
      <c r="H2397" s="6" t="s">
        <v>35</v>
      </c>
      <c r="I2397" s="6" t="s">
        <v>19</v>
      </c>
      <c r="J2397" s="6" t="s">
        <v>30</v>
      </c>
      <c r="K2397" s="6" t="s">
        <v>21</v>
      </c>
      <c r="L2397" s="6" t="s">
        <v>47</v>
      </c>
      <c r="M2397" s="11">
        <v>1</v>
      </c>
      <c r="N2397" s="8">
        <v>104.64</v>
      </c>
      <c r="O2397" s="9">
        <v>0</v>
      </c>
      <c r="P2397" s="8">
        <v>50.79</v>
      </c>
      <c r="Q2397" s="8">
        <v>104.64</v>
      </c>
      <c r="R2397" s="8">
        <v>50.79</v>
      </c>
      <c r="S2397" s="8">
        <v>53.85</v>
      </c>
      <c r="T2397" s="10">
        <v>0.51462155963302758</v>
      </c>
      <c r="U2397" s="7"/>
      <c r="V2397" s="10"/>
      <c r="W2397" s="11"/>
      <c r="X2397" s="10"/>
    </row>
    <row r="2398" spans="1:24" ht="15.6">
      <c r="A2398" s="4">
        <v>3825</v>
      </c>
      <c r="B2398" s="5">
        <v>46344</v>
      </c>
      <c r="C2398" s="1">
        <f t="shared" si="74"/>
        <v>2026</v>
      </c>
      <c r="D2398" s="1" t="str">
        <f>"Q" &amp;ROUNDUP(MONTH(SalesDataTable[[#This Row],[Order Date]])/3,0)</f>
        <v>Q4</v>
      </c>
      <c r="E2398" s="1">
        <f t="shared" si="75"/>
        <v>11</v>
      </c>
      <c r="F2398" s="1" t="str">
        <f>TEXT(SalesDataTable[[#This Row],[Order Date]],"MMM")</f>
        <v>Nov</v>
      </c>
      <c r="G2398" s="6" t="s">
        <v>37</v>
      </c>
      <c r="H2398" s="6" t="s">
        <v>50</v>
      </c>
      <c r="I2398" s="6" t="s">
        <v>19</v>
      </c>
      <c r="J2398" s="6" t="s">
        <v>30</v>
      </c>
      <c r="K2398" s="6" t="s">
        <v>31</v>
      </c>
      <c r="L2398" s="6" t="s">
        <v>49</v>
      </c>
      <c r="M2398" s="11">
        <v>2</v>
      </c>
      <c r="N2398" s="8">
        <v>46.44</v>
      </c>
      <c r="O2398" s="9">
        <v>0.1</v>
      </c>
      <c r="P2398" s="8">
        <v>18.190000000000001</v>
      </c>
      <c r="Q2398" s="8">
        <v>83.591999999999999</v>
      </c>
      <c r="R2398" s="8">
        <v>36.380000000000003</v>
      </c>
      <c r="S2398" s="8">
        <v>47.211999999999996</v>
      </c>
      <c r="T2398" s="10">
        <v>0.56479088908029473</v>
      </c>
      <c r="U2398" s="7"/>
      <c r="V2398" s="10"/>
      <c r="W2398" s="11"/>
      <c r="X2398" s="10"/>
    </row>
    <row r="2399" spans="1:24" ht="15.6">
      <c r="A2399" s="4">
        <v>4808</v>
      </c>
      <c r="B2399" s="5">
        <v>46344</v>
      </c>
      <c r="C2399" s="1">
        <f t="shared" si="74"/>
        <v>2026</v>
      </c>
      <c r="D2399" s="1" t="str">
        <f>"Q" &amp;ROUNDUP(MONTH(SalesDataTable[[#This Row],[Order Date]])/3,0)</f>
        <v>Q4</v>
      </c>
      <c r="E2399" s="1">
        <f t="shared" si="75"/>
        <v>11</v>
      </c>
      <c r="F2399" s="1" t="str">
        <f>TEXT(SalesDataTable[[#This Row],[Order Date]],"MMM")</f>
        <v>Nov</v>
      </c>
      <c r="G2399" s="6" t="s">
        <v>28</v>
      </c>
      <c r="H2399" s="6" t="s">
        <v>69</v>
      </c>
      <c r="I2399" s="6" t="s">
        <v>19</v>
      </c>
      <c r="J2399" s="6" t="s">
        <v>30</v>
      </c>
      <c r="K2399" s="6" t="s">
        <v>40</v>
      </c>
      <c r="L2399" s="6" t="s">
        <v>57</v>
      </c>
      <c r="M2399" s="11">
        <v>2</v>
      </c>
      <c r="N2399" s="8">
        <v>81.67</v>
      </c>
      <c r="O2399" s="9">
        <v>0.05</v>
      </c>
      <c r="P2399" s="8">
        <v>40.43</v>
      </c>
      <c r="Q2399" s="8">
        <v>155.173</v>
      </c>
      <c r="R2399" s="8">
        <v>80.86</v>
      </c>
      <c r="S2399" s="8">
        <v>74.313000000000002</v>
      </c>
      <c r="T2399" s="10">
        <v>0.4789041908063903</v>
      </c>
      <c r="U2399" s="7"/>
      <c r="V2399" s="10"/>
      <c r="W2399" s="11"/>
      <c r="X2399" s="10"/>
    </row>
    <row r="2400" spans="1:24" ht="15.6">
      <c r="A2400" s="4">
        <v>5131</v>
      </c>
      <c r="B2400" s="5">
        <v>46344</v>
      </c>
      <c r="C2400" s="1">
        <f t="shared" si="74"/>
        <v>2026</v>
      </c>
      <c r="D2400" s="1" t="str">
        <f>"Q" &amp;ROUNDUP(MONTH(SalesDataTable[[#This Row],[Order Date]])/3,0)</f>
        <v>Q4</v>
      </c>
      <c r="E2400" s="1">
        <f t="shared" si="75"/>
        <v>11</v>
      </c>
      <c r="F2400" s="1" t="str">
        <f>TEXT(SalesDataTable[[#This Row],[Order Date]],"MMM")</f>
        <v>Nov</v>
      </c>
      <c r="G2400" s="6" t="s">
        <v>37</v>
      </c>
      <c r="H2400" s="6" t="s">
        <v>50</v>
      </c>
      <c r="I2400" s="6" t="s">
        <v>36</v>
      </c>
      <c r="J2400" s="6" t="s">
        <v>30</v>
      </c>
      <c r="K2400" s="6" t="s">
        <v>26</v>
      </c>
      <c r="L2400" s="6" t="s">
        <v>63</v>
      </c>
      <c r="M2400" s="11">
        <v>3</v>
      </c>
      <c r="N2400" s="8">
        <v>70.599999999999994</v>
      </c>
      <c r="O2400" s="9">
        <v>0.05</v>
      </c>
      <c r="P2400" s="8">
        <v>32.68</v>
      </c>
      <c r="Q2400" s="8">
        <v>201.20999999999998</v>
      </c>
      <c r="R2400" s="8">
        <v>98.039999999999992</v>
      </c>
      <c r="S2400" s="8">
        <v>103.16999999999999</v>
      </c>
      <c r="T2400" s="10">
        <v>0.5127478753541076</v>
      </c>
      <c r="U2400" s="7"/>
      <c r="V2400" s="10"/>
      <c r="W2400" s="11"/>
      <c r="X2400" s="10"/>
    </row>
    <row r="2401" spans="1:24" ht="15.6">
      <c r="A2401" s="4">
        <v>1502</v>
      </c>
      <c r="B2401" s="5">
        <v>46345</v>
      </c>
      <c r="C2401" s="1">
        <f t="shared" si="74"/>
        <v>2026</v>
      </c>
      <c r="D2401" s="1" t="str">
        <f>"Q" &amp;ROUNDUP(MONTH(SalesDataTable[[#This Row],[Order Date]])/3,0)</f>
        <v>Q4</v>
      </c>
      <c r="E2401" s="1">
        <f t="shared" si="75"/>
        <v>11</v>
      </c>
      <c r="F2401" s="1" t="str">
        <f>TEXT(SalesDataTable[[#This Row],[Order Date]],"MMM")</f>
        <v>Nov</v>
      </c>
      <c r="G2401" s="6" t="s">
        <v>37</v>
      </c>
      <c r="H2401" s="6" t="s">
        <v>48</v>
      </c>
      <c r="I2401" s="6" t="s">
        <v>45</v>
      </c>
      <c r="J2401" s="6" t="s">
        <v>30</v>
      </c>
      <c r="K2401" s="6" t="s">
        <v>51</v>
      </c>
      <c r="L2401" s="6" t="s">
        <v>59</v>
      </c>
      <c r="M2401" s="11">
        <v>1</v>
      </c>
      <c r="N2401" s="8">
        <v>35.770000000000003</v>
      </c>
      <c r="O2401" s="9">
        <v>0.15</v>
      </c>
      <c r="P2401" s="8">
        <v>13.69</v>
      </c>
      <c r="Q2401" s="8">
        <v>30.404500000000002</v>
      </c>
      <c r="R2401" s="8">
        <v>13.69</v>
      </c>
      <c r="S2401" s="8">
        <v>16.714500000000001</v>
      </c>
      <c r="T2401" s="10">
        <v>0.54973770330049831</v>
      </c>
      <c r="U2401" s="7"/>
      <c r="V2401" s="10"/>
      <c r="W2401" s="11"/>
      <c r="X2401" s="10"/>
    </row>
    <row r="2402" spans="1:24" ht="15.6">
      <c r="A2402" s="4">
        <v>2470</v>
      </c>
      <c r="B2402" s="5">
        <v>46345</v>
      </c>
      <c r="C2402" s="1">
        <f t="shared" si="74"/>
        <v>2026</v>
      </c>
      <c r="D2402" s="1" t="str">
        <f>"Q" &amp;ROUNDUP(MONTH(SalesDataTable[[#This Row],[Order Date]])/3,0)</f>
        <v>Q4</v>
      </c>
      <c r="E2402" s="1">
        <f t="shared" si="75"/>
        <v>11</v>
      </c>
      <c r="F2402" s="1" t="str">
        <f>TEXT(SalesDataTable[[#This Row],[Order Date]],"MMM")</f>
        <v>Nov</v>
      </c>
      <c r="G2402" s="6" t="s">
        <v>23</v>
      </c>
      <c r="H2402" s="6" t="s">
        <v>44</v>
      </c>
      <c r="I2402" s="6" t="s">
        <v>36</v>
      </c>
      <c r="J2402" s="6" t="s">
        <v>33</v>
      </c>
      <c r="K2402" s="6" t="s">
        <v>26</v>
      </c>
      <c r="L2402" s="6" t="s">
        <v>27</v>
      </c>
      <c r="M2402" s="11">
        <v>1</v>
      </c>
      <c r="N2402" s="8">
        <v>92.13</v>
      </c>
      <c r="O2402" s="9">
        <v>0.15</v>
      </c>
      <c r="P2402" s="8">
        <v>45.85</v>
      </c>
      <c r="Q2402" s="8">
        <v>78.31049999999999</v>
      </c>
      <c r="R2402" s="8">
        <v>45.85</v>
      </c>
      <c r="S2402" s="8">
        <v>32.460499999999989</v>
      </c>
      <c r="T2402" s="10">
        <v>0.41451018701195874</v>
      </c>
      <c r="U2402" s="7"/>
      <c r="V2402" s="10"/>
      <c r="W2402" s="11"/>
      <c r="X2402" s="10"/>
    </row>
    <row r="2403" spans="1:24" ht="15.6">
      <c r="A2403" s="4">
        <v>3452</v>
      </c>
      <c r="B2403" s="5">
        <v>46345</v>
      </c>
      <c r="C2403" s="1">
        <f t="shared" si="74"/>
        <v>2026</v>
      </c>
      <c r="D2403" s="1" t="str">
        <f>"Q" &amp;ROUNDUP(MONTH(SalesDataTable[[#This Row],[Order Date]])/3,0)</f>
        <v>Q4</v>
      </c>
      <c r="E2403" s="1">
        <f t="shared" si="75"/>
        <v>11</v>
      </c>
      <c r="F2403" s="1" t="str">
        <f>TEXT(SalesDataTable[[#This Row],[Order Date]],"MMM")</f>
        <v>Nov</v>
      </c>
      <c r="G2403" s="6" t="s">
        <v>23</v>
      </c>
      <c r="H2403" s="6" t="s">
        <v>60</v>
      </c>
      <c r="I2403" s="6" t="s">
        <v>19</v>
      </c>
      <c r="J2403" s="6" t="s">
        <v>20</v>
      </c>
      <c r="K2403" s="6" t="s">
        <v>26</v>
      </c>
      <c r="L2403" s="6" t="s">
        <v>54</v>
      </c>
      <c r="M2403" s="11">
        <v>5</v>
      </c>
      <c r="N2403" s="8">
        <v>151.09</v>
      </c>
      <c r="O2403" s="9">
        <v>0.05</v>
      </c>
      <c r="P2403" s="8">
        <v>79.33</v>
      </c>
      <c r="Q2403" s="8">
        <v>717.67750000000001</v>
      </c>
      <c r="R2403" s="8">
        <v>396.65</v>
      </c>
      <c r="S2403" s="8">
        <v>321.02750000000003</v>
      </c>
      <c r="T2403" s="10">
        <v>0.44731442744129507</v>
      </c>
      <c r="U2403" s="7"/>
      <c r="V2403" s="10"/>
      <c r="W2403" s="11"/>
      <c r="X2403" s="10"/>
    </row>
    <row r="2404" spans="1:24" ht="15.6">
      <c r="A2404" s="4">
        <v>4207</v>
      </c>
      <c r="B2404" s="5">
        <v>46345</v>
      </c>
      <c r="C2404" s="1">
        <f t="shared" si="74"/>
        <v>2026</v>
      </c>
      <c r="D2404" s="1" t="str">
        <f>"Q" &amp;ROUNDUP(MONTH(SalesDataTable[[#This Row],[Order Date]])/3,0)</f>
        <v>Q4</v>
      </c>
      <c r="E2404" s="1">
        <f t="shared" si="75"/>
        <v>11</v>
      </c>
      <c r="F2404" s="1" t="str">
        <f>TEXT(SalesDataTable[[#This Row],[Order Date]],"MMM")</f>
        <v>Nov</v>
      </c>
      <c r="G2404" s="6" t="s">
        <v>23</v>
      </c>
      <c r="H2404" s="6" t="s">
        <v>60</v>
      </c>
      <c r="I2404" s="6" t="s">
        <v>19</v>
      </c>
      <c r="J2404" s="6" t="s">
        <v>30</v>
      </c>
      <c r="K2404" s="6" t="s">
        <v>21</v>
      </c>
      <c r="L2404" s="6" t="s">
        <v>47</v>
      </c>
      <c r="M2404" s="11">
        <v>2</v>
      </c>
      <c r="N2404" s="8">
        <v>103.99</v>
      </c>
      <c r="O2404" s="9">
        <v>0</v>
      </c>
      <c r="P2404" s="8">
        <v>50.36</v>
      </c>
      <c r="Q2404" s="8">
        <v>207.98</v>
      </c>
      <c r="R2404" s="8">
        <v>100.72</v>
      </c>
      <c r="S2404" s="8">
        <v>107.25999999999999</v>
      </c>
      <c r="T2404" s="10">
        <v>0.51572266564092695</v>
      </c>
      <c r="U2404" s="7"/>
      <c r="V2404" s="10"/>
      <c r="W2404" s="11"/>
      <c r="X2404" s="10"/>
    </row>
    <row r="2405" spans="1:24" ht="15.6">
      <c r="A2405" s="4">
        <v>695</v>
      </c>
      <c r="B2405" s="5">
        <v>46346</v>
      </c>
      <c r="C2405" s="1">
        <f t="shared" si="74"/>
        <v>2026</v>
      </c>
      <c r="D2405" s="1" t="str">
        <f>"Q" &amp;ROUNDUP(MONTH(SalesDataTable[[#This Row],[Order Date]])/3,0)</f>
        <v>Q4</v>
      </c>
      <c r="E2405" s="1">
        <f t="shared" si="75"/>
        <v>11</v>
      </c>
      <c r="F2405" s="1" t="str">
        <f>TEXT(SalesDataTable[[#This Row],[Order Date]],"MMM")</f>
        <v>Nov</v>
      </c>
      <c r="G2405" s="6" t="s">
        <v>28</v>
      </c>
      <c r="H2405" s="6" t="s">
        <v>35</v>
      </c>
      <c r="I2405" s="6" t="s">
        <v>19</v>
      </c>
      <c r="J2405" s="6" t="s">
        <v>20</v>
      </c>
      <c r="K2405" s="6" t="s">
        <v>31</v>
      </c>
      <c r="L2405" s="6" t="s">
        <v>32</v>
      </c>
      <c r="M2405" s="11">
        <v>1</v>
      </c>
      <c r="N2405" s="8">
        <v>36.909999999999997</v>
      </c>
      <c r="O2405" s="9">
        <v>0.1</v>
      </c>
      <c r="P2405" s="8">
        <v>13.43</v>
      </c>
      <c r="Q2405" s="8">
        <v>33.219000000000001</v>
      </c>
      <c r="R2405" s="8">
        <v>13.43</v>
      </c>
      <c r="S2405" s="8">
        <v>19.789000000000001</v>
      </c>
      <c r="T2405" s="10">
        <v>0.59571329660736327</v>
      </c>
      <c r="U2405" s="7"/>
      <c r="V2405" s="10"/>
      <c r="W2405" s="11"/>
      <c r="X2405" s="10"/>
    </row>
    <row r="2406" spans="1:24" ht="15.6">
      <c r="A2406" s="4">
        <v>1127</v>
      </c>
      <c r="B2406" s="5">
        <v>46346</v>
      </c>
      <c r="C2406" s="1">
        <f t="shared" si="74"/>
        <v>2026</v>
      </c>
      <c r="D2406" s="1" t="str">
        <f>"Q" &amp;ROUNDUP(MONTH(SalesDataTable[[#This Row],[Order Date]])/3,0)</f>
        <v>Q4</v>
      </c>
      <c r="E2406" s="1">
        <f t="shared" si="75"/>
        <v>11</v>
      </c>
      <c r="F2406" s="1" t="str">
        <f>TEXT(SalesDataTable[[#This Row],[Order Date]],"MMM")</f>
        <v>Nov</v>
      </c>
      <c r="G2406" s="6" t="s">
        <v>17</v>
      </c>
      <c r="H2406" s="6" t="s">
        <v>18</v>
      </c>
      <c r="I2406" s="6" t="s">
        <v>45</v>
      </c>
      <c r="J2406" s="6" t="s">
        <v>30</v>
      </c>
      <c r="K2406" s="6" t="s">
        <v>21</v>
      </c>
      <c r="L2406" s="6" t="s">
        <v>22</v>
      </c>
      <c r="M2406" s="11">
        <v>2</v>
      </c>
      <c r="N2406" s="8">
        <v>81.02</v>
      </c>
      <c r="O2406" s="9">
        <v>0</v>
      </c>
      <c r="P2406" s="8">
        <v>43.22</v>
      </c>
      <c r="Q2406" s="8">
        <v>162.04</v>
      </c>
      <c r="R2406" s="8">
        <v>86.44</v>
      </c>
      <c r="S2406" s="8">
        <v>75.599999999999994</v>
      </c>
      <c r="T2406" s="10">
        <v>0.46655146877314241</v>
      </c>
      <c r="U2406" s="7"/>
      <c r="V2406" s="10"/>
      <c r="W2406" s="11"/>
      <c r="X2406" s="10"/>
    </row>
    <row r="2407" spans="1:24" ht="15.6">
      <c r="A2407" s="4">
        <v>1174</v>
      </c>
      <c r="B2407" s="5">
        <v>46346</v>
      </c>
      <c r="C2407" s="1">
        <f t="shared" si="74"/>
        <v>2026</v>
      </c>
      <c r="D2407" s="1" t="str">
        <f>"Q" &amp;ROUNDUP(MONTH(SalesDataTable[[#This Row],[Order Date]])/3,0)</f>
        <v>Q4</v>
      </c>
      <c r="E2407" s="1">
        <f t="shared" si="75"/>
        <v>11</v>
      </c>
      <c r="F2407" s="1" t="str">
        <f>TEXT(SalesDataTable[[#This Row],[Order Date]],"MMM")</f>
        <v>Nov</v>
      </c>
      <c r="G2407" s="6" t="s">
        <v>17</v>
      </c>
      <c r="H2407" s="6" t="s">
        <v>18</v>
      </c>
      <c r="I2407" s="6" t="s">
        <v>45</v>
      </c>
      <c r="J2407" s="6" t="s">
        <v>30</v>
      </c>
      <c r="K2407" s="6" t="s">
        <v>31</v>
      </c>
      <c r="L2407" s="6" t="s">
        <v>65</v>
      </c>
      <c r="M2407" s="11">
        <v>3</v>
      </c>
      <c r="N2407" s="8">
        <v>164.36</v>
      </c>
      <c r="O2407" s="9">
        <v>0.05</v>
      </c>
      <c r="P2407" s="8">
        <v>88.7</v>
      </c>
      <c r="Q2407" s="8">
        <v>468.42600000000004</v>
      </c>
      <c r="R2407" s="8">
        <v>266.10000000000002</v>
      </c>
      <c r="S2407" s="8">
        <v>202.32600000000002</v>
      </c>
      <c r="T2407" s="10">
        <v>0.43192734818306416</v>
      </c>
      <c r="U2407" s="7"/>
      <c r="V2407" s="10"/>
      <c r="W2407" s="11"/>
      <c r="X2407" s="10"/>
    </row>
    <row r="2408" spans="1:24" ht="15.6">
      <c r="A2408" s="4">
        <v>3968</v>
      </c>
      <c r="B2408" s="5">
        <v>46346</v>
      </c>
      <c r="C2408" s="1">
        <f t="shared" si="74"/>
        <v>2026</v>
      </c>
      <c r="D2408" s="1" t="str">
        <f>"Q" &amp;ROUNDUP(MONTH(SalesDataTable[[#This Row],[Order Date]])/3,0)</f>
        <v>Q4</v>
      </c>
      <c r="E2408" s="1">
        <f t="shared" si="75"/>
        <v>11</v>
      </c>
      <c r="F2408" s="1" t="str">
        <f>TEXT(SalesDataTable[[#This Row],[Order Date]],"MMM")</f>
        <v>Nov</v>
      </c>
      <c r="G2408" s="6" t="s">
        <v>23</v>
      </c>
      <c r="H2408" s="6" t="s">
        <v>58</v>
      </c>
      <c r="I2408" s="6" t="s">
        <v>25</v>
      </c>
      <c r="J2408" s="6" t="s">
        <v>33</v>
      </c>
      <c r="K2408" s="6" t="s">
        <v>51</v>
      </c>
      <c r="L2408" s="6" t="s">
        <v>62</v>
      </c>
      <c r="M2408" s="11">
        <v>5</v>
      </c>
      <c r="N2408" s="8">
        <v>51.36</v>
      </c>
      <c r="O2408" s="9">
        <v>0.1</v>
      </c>
      <c r="P2408" s="8">
        <v>22.45</v>
      </c>
      <c r="Q2408" s="8">
        <v>231.12</v>
      </c>
      <c r="R2408" s="8">
        <v>112.25</v>
      </c>
      <c r="S2408" s="8">
        <v>118.87</v>
      </c>
      <c r="T2408" s="10">
        <v>0.51432156455520939</v>
      </c>
      <c r="U2408" s="7"/>
      <c r="V2408" s="10"/>
      <c r="W2408" s="11"/>
      <c r="X2408" s="10"/>
    </row>
    <row r="2409" spans="1:24" ht="15.6">
      <c r="A2409" s="4">
        <v>4049</v>
      </c>
      <c r="B2409" s="5">
        <v>46346</v>
      </c>
      <c r="C2409" s="1">
        <f t="shared" si="74"/>
        <v>2026</v>
      </c>
      <c r="D2409" s="1" t="str">
        <f>"Q" &amp;ROUNDUP(MONTH(SalesDataTable[[#This Row],[Order Date]])/3,0)</f>
        <v>Q4</v>
      </c>
      <c r="E2409" s="1">
        <f t="shared" si="75"/>
        <v>11</v>
      </c>
      <c r="F2409" s="1" t="str">
        <f>TEXT(SalesDataTable[[#This Row],[Order Date]],"MMM")</f>
        <v>Nov</v>
      </c>
      <c r="G2409" s="6" t="s">
        <v>28</v>
      </c>
      <c r="H2409" s="6" t="s">
        <v>69</v>
      </c>
      <c r="I2409" s="6" t="s">
        <v>45</v>
      </c>
      <c r="J2409" s="6" t="s">
        <v>20</v>
      </c>
      <c r="K2409" s="6" t="s">
        <v>31</v>
      </c>
      <c r="L2409" s="6" t="s">
        <v>32</v>
      </c>
      <c r="M2409" s="11">
        <v>1</v>
      </c>
      <c r="N2409" s="8">
        <v>36.590000000000003</v>
      </c>
      <c r="O2409" s="9">
        <v>0</v>
      </c>
      <c r="P2409" s="8">
        <v>13.73</v>
      </c>
      <c r="Q2409" s="8">
        <v>36.590000000000003</v>
      </c>
      <c r="R2409" s="8">
        <v>13.73</v>
      </c>
      <c r="S2409" s="8">
        <v>22.860000000000003</v>
      </c>
      <c r="T2409" s="10">
        <v>0.62476086362394101</v>
      </c>
      <c r="U2409" s="7"/>
      <c r="V2409" s="10"/>
      <c r="W2409" s="11"/>
      <c r="X2409" s="10"/>
    </row>
    <row r="2410" spans="1:24" ht="15.6">
      <c r="A2410" s="4">
        <v>3</v>
      </c>
      <c r="B2410" s="5">
        <v>46347</v>
      </c>
      <c r="C2410" s="1">
        <f t="shared" si="74"/>
        <v>2026</v>
      </c>
      <c r="D2410" s="1" t="str">
        <f>"Q" &amp;ROUNDUP(MONTH(SalesDataTable[[#This Row],[Order Date]])/3,0)</f>
        <v>Q4</v>
      </c>
      <c r="E2410" s="1">
        <f t="shared" si="75"/>
        <v>11</v>
      </c>
      <c r="F2410" s="1" t="str">
        <f>TEXT(SalesDataTable[[#This Row],[Order Date]],"MMM")</f>
        <v>Nov</v>
      </c>
      <c r="G2410" s="6" t="s">
        <v>37</v>
      </c>
      <c r="H2410" s="6" t="s">
        <v>48</v>
      </c>
      <c r="I2410" s="6" t="s">
        <v>36</v>
      </c>
      <c r="J2410" s="6" t="s">
        <v>20</v>
      </c>
      <c r="K2410" s="6" t="s">
        <v>40</v>
      </c>
      <c r="L2410" s="6" t="s">
        <v>68</v>
      </c>
      <c r="M2410" s="11">
        <v>5</v>
      </c>
      <c r="N2410" s="8">
        <v>122.33</v>
      </c>
      <c r="O2410" s="9">
        <v>0.15</v>
      </c>
      <c r="P2410" s="8">
        <v>58.98</v>
      </c>
      <c r="Q2410" s="8">
        <v>519.90249999999992</v>
      </c>
      <c r="R2410" s="8">
        <v>294.89999999999998</v>
      </c>
      <c r="S2410" s="8">
        <v>225.00249999999994</v>
      </c>
      <c r="T2410" s="10">
        <v>0.43277826130861069</v>
      </c>
      <c r="U2410" s="7"/>
      <c r="V2410" s="10"/>
      <c r="W2410" s="11"/>
      <c r="X2410" s="10"/>
    </row>
    <row r="2411" spans="1:24" ht="15.6">
      <c r="A2411" s="4">
        <v>1603</v>
      </c>
      <c r="B2411" s="5">
        <v>46347</v>
      </c>
      <c r="C2411" s="1">
        <f t="shared" si="74"/>
        <v>2026</v>
      </c>
      <c r="D2411" s="1" t="str">
        <f>"Q" &amp;ROUNDUP(MONTH(SalesDataTable[[#This Row],[Order Date]])/3,0)</f>
        <v>Q4</v>
      </c>
      <c r="E2411" s="1">
        <f t="shared" si="75"/>
        <v>11</v>
      </c>
      <c r="F2411" s="1" t="str">
        <f>TEXT(SalesDataTable[[#This Row],[Order Date]],"MMM")</f>
        <v>Nov</v>
      </c>
      <c r="G2411" s="6" t="s">
        <v>37</v>
      </c>
      <c r="H2411" s="6" t="s">
        <v>50</v>
      </c>
      <c r="I2411" s="6" t="s">
        <v>19</v>
      </c>
      <c r="J2411" s="6" t="s">
        <v>20</v>
      </c>
      <c r="K2411" s="6" t="s">
        <v>40</v>
      </c>
      <c r="L2411" s="6" t="s">
        <v>57</v>
      </c>
      <c r="M2411" s="11">
        <v>1</v>
      </c>
      <c r="N2411" s="8">
        <v>83.49</v>
      </c>
      <c r="O2411" s="9">
        <v>0.05</v>
      </c>
      <c r="P2411" s="8">
        <v>39.659999999999997</v>
      </c>
      <c r="Q2411" s="8">
        <v>79.315499999999986</v>
      </c>
      <c r="R2411" s="8">
        <v>39.659999999999997</v>
      </c>
      <c r="S2411" s="8">
        <v>39.655499999999989</v>
      </c>
      <c r="T2411" s="10">
        <v>0.49997163227868446</v>
      </c>
      <c r="U2411" s="7"/>
      <c r="V2411" s="10"/>
      <c r="W2411" s="11"/>
      <c r="X2411" s="10"/>
    </row>
    <row r="2412" spans="1:24" ht="15.6">
      <c r="A2412" s="4">
        <v>2073</v>
      </c>
      <c r="B2412" s="5">
        <v>46347</v>
      </c>
      <c r="C2412" s="1">
        <f t="shared" si="74"/>
        <v>2026</v>
      </c>
      <c r="D2412" s="1" t="str">
        <f>"Q" &amp;ROUNDUP(MONTH(SalesDataTable[[#This Row],[Order Date]])/3,0)</f>
        <v>Q4</v>
      </c>
      <c r="E2412" s="1">
        <f t="shared" si="75"/>
        <v>11</v>
      </c>
      <c r="F2412" s="1" t="str">
        <f>TEXT(SalesDataTable[[#This Row],[Order Date]],"MMM")</f>
        <v>Nov</v>
      </c>
      <c r="G2412" s="6" t="s">
        <v>23</v>
      </c>
      <c r="H2412" s="6" t="s">
        <v>60</v>
      </c>
      <c r="I2412" s="6" t="s">
        <v>19</v>
      </c>
      <c r="J2412" s="6" t="s">
        <v>30</v>
      </c>
      <c r="K2412" s="6" t="s">
        <v>21</v>
      </c>
      <c r="L2412" s="6" t="s">
        <v>39</v>
      </c>
      <c r="M2412" s="11">
        <v>2</v>
      </c>
      <c r="N2412" s="8">
        <v>51.48</v>
      </c>
      <c r="O2412" s="9">
        <v>0.1</v>
      </c>
      <c r="P2412" s="8">
        <v>22.51</v>
      </c>
      <c r="Q2412" s="8">
        <v>92.664000000000001</v>
      </c>
      <c r="R2412" s="8">
        <v>45.02</v>
      </c>
      <c r="S2412" s="8">
        <v>47.643999999999998</v>
      </c>
      <c r="T2412" s="10">
        <v>0.51415868082534744</v>
      </c>
      <c r="U2412" s="7"/>
      <c r="V2412" s="10"/>
      <c r="W2412" s="11"/>
      <c r="X2412" s="10"/>
    </row>
    <row r="2413" spans="1:24" ht="15.6">
      <c r="A2413" s="4">
        <v>2487</v>
      </c>
      <c r="B2413" s="5">
        <v>46347</v>
      </c>
      <c r="C2413" s="1">
        <f t="shared" si="74"/>
        <v>2026</v>
      </c>
      <c r="D2413" s="1" t="str">
        <f>"Q" &amp;ROUNDUP(MONTH(SalesDataTable[[#This Row],[Order Date]])/3,0)</f>
        <v>Q4</v>
      </c>
      <c r="E2413" s="1">
        <f t="shared" si="75"/>
        <v>11</v>
      </c>
      <c r="F2413" s="1" t="str">
        <f>TEXT(SalesDataTable[[#This Row],[Order Date]],"MMM")</f>
        <v>Nov</v>
      </c>
      <c r="G2413" s="6" t="s">
        <v>28</v>
      </c>
      <c r="H2413" s="6" t="s">
        <v>29</v>
      </c>
      <c r="I2413" s="6" t="s">
        <v>45</v>
      </c>
      <c r="J2413" s="6" t="s">
        <v>30</v>
      </c>
      <c r="K2413" s="6" t="s">
        <v>40</v>
      </c>
      <c r="L2413" s="6" t="s">
        <v>68</v>
      </c>
      <c r="M2413" s="11">
        <v>1</v>
      </c>
      <c r="N2413" s="8">
        <v>123.43</v>
      </c>
      <c r="O2413" s="9">
        <v>0.15</v>
      </c>
      <c r="P2413" s="8">
        <v>60.8</v>
      </c>
      <c r="Q2413" s="8">
        <v>104.91550000000001</v>
      </c>
      <c r="R2413" s="8">
        <v>60.8</v>
      </c>
      <c r="S2413" s="8">
        <v>44.115500000000011</v>
      </c>
      <c r="T2413" s="10">
        <v>0.42048601017008935</v>
      </c>
      <c r="U2413" s="7"/>
      <c r="V2413" s="10"/>
      <c r="W2413" s="11"/>
      <c r="X2413" s="10"/>
    </row>
    <row r="2414" spans="1:24" ht="15.6">
      <c r="A2414" s="4">
        <v>3407</v>
      </c>
      <c r="B2414" s="5">
        <v>46347</v>
      </c>
      <c r="C2414" s="1">
        <f t="shared" si="74"/>
        <v>2026</v>
      </c>
      <c r="D2414" s="1" t="str">
        <f>"Q" &amp;ROUNDUP(MONTH(SalesDataTable[[#This Row],[Order Date]])/3,0)</f>
        <v>Q4</v>
      </c>
      <c r="E2414" s="1">
        <f t="shared" si="75"/>
        <v>11</v>
      </c>
      <c r="F2414" s="1" t="str">
        <f>TEXT(SalesDataTable[[#This Row],[Order Date]],"MMM")</f>
        <v>Nov</v>
      </c>
      <c r="G2414" s="6" t="s">
        <v>37</v>
      </c>
      <c r="H2414" s="6" t="s">
        <v>48</v>
      </c>
      <c r="I2414" s="6" t="s">
        <v>19</v>
      </c>
      <c r="J2414" s="6" t="s">
        <v>30</v>
      </c>
      <c r="K2414" s="6" t="s">
        <v>31</v>
      </c>
      <c r="L2414" s="6" t="s">
        <v>65</v>
      </c>
      <c r="M2414" s="11">
        <v>1</v>
      </c>
      <c r="N2414" s="8">
        <v>164.85</v>
      </c>
      <c r="O2414" s="9">
        <v>0.1</v>
      </c>
      <c r="P2414" s="8">
        <v>89.4</v>
      </c>
      <c r="Q2414" s="8">
        <v>148.36500000000001</v>
      </c>
      <c r="R2414" s="8">
        <v>89.4</v>
      </c>
      <c r="S2414" s="8">
        <v>58.965000000000003</v>
      </c>
      <c r="T2414" s="10">
        <v>0.39743200889697705</v>
      </c>
      <c r="U2414" s="7"/>
      <c r="V2414" s="10"/>
      <c r="W2414" s="11"/>
      <c r="X2414" s="10"/>
    </row>
    <row r="2415" spans="1:24" ht="15.6">
      <c r="A2415" s="4">
        <v>4052</v>
      </c>
      <c r="B2415" s="5">
        <v>46347</v>
      </c>
      <c r="C2415" s="1">
        <f t="shared" si="74"/>
        <v>2026</v>
      </c>
      <c r="D2415" s="1" t="str">
        <f>"Q" &amp;ROUNDUP(MONTH(SalesDataTable[[#This Row],[Order Date]])/3,0)</f>
        <v>Q4</v>
      </c>
      <c r="E2415" s="1">
        <f t="shared" si="75"/>
        <v>11</v>
      </c>
      <c r="F2415" s="1" t="str">
        <f>TEXT(SalesDataTable[[#This Row],[Order Date]],"MMM")</f>
        <v>Nov</v>
      </c>
      <c r="G2415" s="6" t="s">
        <v>17</v>
      </c>
      <c r="H2415" s="6" t="s">
        <v>18</v>
      </c>
      <c r="I2415" s="6" t="s">
        <v>19</v>
      </c>
      <c r="J2415" s="6" t="s">
        <v>30</v>
      </c>
      <c r="K2415" s="6" t="s">
        <v>31</v>
      </c>
      <c r="L2415" s="6" t="s">
        <v>49</v>
      </c>
      <c r="M2415" s="11">
        <v>1</v>
      </c>
      <c r="N2415" s="8">
        <v>46.82</v>
      </c>
      <c r="O2415" s="9">
        <v>0.2</v>
      </c>
      <c r="P2415" s="8">
        <v>18.27</v>
      </c>
      <c r="Q2415" s="8">
        <v>37.456000000000003</v>
      </c>
      <c r="R2415" s="8">
        <v>18.27</v>
      </c>
      <c r="S2415" s="8">
        <v>19.186000000000003</v>
      </c>
      <c r="T2415" s="10">
        <v>0.51222768047842804</v>
      </c>
      <c r="U2415" s="7"/>
      <c r="V2415" s="10"/>
      <c r="W2415" s="11"/>
      <c r="X2415" s="10"/>
    </row>
    <row r="2416" spans="1:24" ht="15.6">
      <c r="A2416" s="4">
        <v>119</v>
      </c>
      <c r="B2416" s="5">
        <v>46348</v>
      </c>
      <c r="C2416" s="1">
        <f t="shared" si="74"/>
        <v>2026</v>
      </c>
      <c r="D2416" s="1" t="str">
        <f>"Q" &amp;ROUNDUP(MONTH(SalesDataTable[[#This Row],[Order Date]])/3,0)</f>
        <v>Q4</v>
      </c>
      <c r="E2416" s="1">
        <f t="shared" si="75"/>
        <v>11</v>
      </c>
      <c r="F2416" s="1" t="str">
        <f>TEXT(SalesDataTable[[#This Row],[Order Date]],"MMM")</f>
        <v>Nov</v>
      </c>
      <c r="G2416" s="6" t="s">
        <v>17</v>
      </c>
      <c r="H2416" s="6" t="s">
        <v>53</v>
      </c>
      <c r="I2416" s="6" t="s">
        <v>19</v>
      </c>
      <c r="J2416" s="6" t="s">
        <v>30</v>
      </c>
      <c r="K2416" s="6" t="s">
        <v>51</v>
      </c>
      <c r="L2416" s="6" t="s">
        <v>52</v>
      </c>
      <c r="M2416" s="11">
        <v>1</v>
      </c>
      <c r="N2416" s="8">
        <v>41.16</v>
      </c>
      <c r="O2416" s="9">
        <v>0.1</v>
      </c>
      <c r="P2416" s="8">
        <v>14.82</v>
      </c>
      <c r="Q2416" s="8">
        <v>37.043999999999997</v>
      </c>
      <c r="R2416" s="8">
        <v>14.82</v>
      </c>
      <c r="S2416" s="8">
        <v>22.223999999999997</v>
      </c>
      <c r="T2416" s="10">
        <v>0.59993521218011014</v>
      </c>
      <c r="U2416" s="7"/>
      <c r="V2416" s="10"/>
      <c r="W2416" s="11"/>
      <c r="X2416" s="10"/>
    </row>
    <row r="2417" spans="1:24" ht="15.6">
      <c r="A2417" s="4">
        <v>298</v>
      </c>
      <c r="B2417" s="5">
        <v>46348</v>
      </c>
      <c r="C2417" s="1">
        <f t="shared" si="74"/>
        <v>2026</v>
      </c>
      <c r="D2417" s="1" t="str">
        <f>"Q" &amp;ROUNDUP(MONTH(SalesDataTable[[#This Row],[Order Date]])/3,0)</f>
        <v>Q4</v>
      </c>
      <c r="E2417" s="1">
        <f t="shared" si="75"/>
        <v>11</v>
      </c>
      <c r="F2417" s="1" t="str">
        <f>TEXT(SalesDataTable[[#This Row],[Order Date]],"MMM")</f>
        <v>Nov</v>
      </c>
      <c r="G2417" s="6" t="s">
        <v>23</v>
      </c>
      <c r="H2417" s="6" t="s">
        <v>60</v>
      </c>
      <c r="I2417" s="6" t="s">
        <v>45</v>
      </c>
      <c r="J2417" s="6" t="s">
        <v>30</v>
      </c>
      <c r="K2417" s="6" t="s">
        <v>40</v>
      </c>
      <c r="L2417" s="6" t="s">
        <v>46</v>
      </c>
      <c r="M2417" s="11">
        <v>1</v>
      </c>
      <c r="N2417" s="8">
        <v>196.08</v>
      </c>
      <c r="O2417" s="9">
        <v>0.1</v>
      </c>
      <c r="P2417" s="8">
        <v>104.19</v>
      </c>
      <c r="Q2417" s="8">
        <v>176.47200000000001</v>
      </c>
      <c r="R2417" s="8">
        <v>104.19</v>
      </c>
      <c r="S2417" s="8">
        <v>72.282000000000011</v>
      </c>
      <c r="T2417" s="10">
        <v>0.40959472324221408</v>
      </c>
      <c r="U2417" s="7"/>
      <c r="V2417" s="10"/>
      <c r="W2417" s="11"/>
      <c r="X2417" s="10"/>
    </row>
    <row r="2418" spans="1:24" ht="15.6">
      <c r="A2418" s="4">
        <v>419</v>
      </c>
      <c r="B2418" s="5">
        <v>46348</v>
      </c>
      <c r="C2418" s="1">
        <f t="shared" si="74"/>
        <v>2026</v>
      </c>
      <c r="D2418" s="1" t="str">
        <f>"Q" &amp;ROUNDUP(MONTH(SalesDataTable[[#This Row],[Order Date]])/3,0)</f>
        <v>Q4</v>
      </c>
      <c r="E2418" s="1">
        <f t="shared" si="75"/>
        <v>11</v>
      </c>
      <c r="F2418" s="1" t="str">
        <f>TEXT(SalesDataTable[[#This Row],[Order Date]],"MMM")</f>
        <v>Nov</v>
      </c>
      <c r="G2418" s="6" t="s">
        <v>37</v>
      </c>
      <c r="H2418" s="6" t="s">
        <v>50</v>
      </c>
      <c r="I2418" s="6" t="s">
        <v>36</v>
      </c>
      <c r="J2418" s="6" t="s">
        <v>30</v>
      </c>
      <c r="K2418" s="6" t="s">
        <v>40</v>
      </c>
      <c r="L2418" s="6" t="s">
        <v>46</v>
      </c>
      <c r="M2418" s="11">
        <v>1</v>
      </c>
      <c r="N2418" s="8">
        <v>192.62</v>
      </c>
      <c r="O2418" s="9">
        <v>0.1</v>
      </c>
      <c r="P2418" s="8">
        <v>105.97</v>
      </c>
      <c r="Q2418" s="8">
        <v>173.358</v>
      </c>
      <c r="R2418" s="8">
        <v>105.97</v>
      </c>
      <c r="S2418" s="8">
        <v>67.388000000000005</v>
      </c>
      <c r="T2418" s="10">
        <v>0.38872160500236508</v>
      </c>
      <c r="U2418" s="7"/>
      <c r="V2418" s="10"/>
      <c r="W2418" s="11"/>
      <c r="X2418" s="10"/>
    </row>
    <row r="2419" spans="1:24" ht="15.6">
      <c r="A2419" s="4">
        <v>1181</v>
      </c>
      <c r="B2419" s="5">
        <v>46348</v>
      </c>
      <c r="C2419" s="1">
        <f t="shared" si="74"/>
        <v>2026</v>
      </c>
      <c r="D2419" s="1" t="str">
        <f>"Q" &amp;ROUNDUP(MONTH(SalesDataTable[[#This Row],[Order Date]])/3,0)</f>
        <v>Q4</v>
      </c>
      <c r="E2419" s="1">
        <f t="shared" si="75"/>
        <v>11</v>
      </c>
      <c r="F2419" s="1" t="str">
        <f>TEXT(SalesDataTable[[#This Row],[Order Date]],"MMM")</f>
        <v>Nov</v>
      </c>
      <c r="G2419" s="6" t="s">
        <v>23</v>
      </c>
      <c r="H2419" s="6" t="s">
        <v>60</v>
      </c>
      <c r="I2419" s="6" t="s">
        <v>45</v>
      </c>
      <c r="J2419" s="6" t="s">
        <v>30</v>
      </c>
      <c r="K2419" s="6" t="s">
        <v>21</v>
      </c>
      <c r="L2419" s="6" t="s">
        <v>47</v>
      </c>
      <c r="M2419" s="11">
        <v>2</v>
      </c>
      <c r="N2419" s="8">
        <v>102.87</v>
      </c>
      <c r="O2419" s="9">
        <v>0.05</v>
      </c>
      <c r="P2419" s="8">
        <v>51.69</v>
      </c>
      <c r="Q2419" s="8">
        <v>195.453</v>
      </c>
      <c r="R2419" s="8">
        <v>103.38</v>
      </c>
      <c r="S2419" s="8">
        <v>92.073000000000008</v>
      </c>
      <c r="T2419" s="10">
        <v>0.4710748875688785</v>
      </c>
      <c r="U2419" s="7"/>
      <c r="V2419" s="10"/>
      <c r="W2419" s="11"/>
      <c r="X2419" s="10"/>
    </row>
    <row r="2420" spans="1:24" ht="15.6">
      <c r="A2420" s="4">
        <v>1924</v>
      </c>
      <c r="B2420" s="5">
        <v>46348</v>
      </c>
      <c r="C2420" s="1">
        <f t="shared" si="74"/>
        <v>2026</v>
      </c>
      <c r="D2420" s="1" t="str">
        <f>"Q" &amp;ROUNDUP(MONTH(SalesDataTable[[#This Row],[Order Date]])/3,0)</f>
        <v>Q4</v>
      </c>
      <c r="E2420" s="1">
        <f t="shared" si="75"/>
        <v>11</v>
      </c>
      <c r="F2420" s="1" t="str">
        <f>TEXT(SalesDataTable[[#This Row],[Order Date]],"MMM")</f>
        <v>Nov</v>
      </c>
      <c r="G2420" s="6" t="s">
        <v>17</v>
      </c>
      <c r="H2420" s="6" t="s">
        <v>67</v>
      </c>
      <c r="I2420" s="6" t="s">
        <v>19</v>
      </c>
      <c r="J2420" s="6" t="s">
        <v>30</v>
      </c>
      <c r="K2420" s="6" t="s">
        <v>21</v>
      </c>
      <c r="L2420" s="6" t="s">
        <v>39</v>
      </c>
      <c r="M2420" s="11">
        <v>3</v>
      </c>
      <c r="N2420" s="8">
        <v>50.99</v>
      </c>
      <c r="O2420" s="9">
        <v>0.2</v>
      </c>
      <c r="P2420" s="8">
        <v>22.53</v>
      </c>
      <c r="Q2420" s="8">
        <v>122.376</v>
      </c>
      <c r="R2420" s="8">
        <v>67.59</v>
      </c>
      <c r="S2420" s="8">
        <v>54.786000000000001</v>
      </c>
      <c r="T2420" s="10">
        <v>0.44768582074916652</v>
      </c>
      <c r="U2420" s="7"/>
      <c r="V2420" s="10"/>
      <c r="W2420" s="11"/>
      <c r="X2420" s="10"/>
    </row>
    <row r="2421" spans="1:24" ht="15.6">
      <c r="A2421" s="4">
        <v>3829</v>
      </c>
      <c r="B2421" s="5">
        <v>46348</v>
      </c>
      <c r="C2421" s="1">
        <f t="shared" si="74"/>
        <v>2026</v>
      </c>
      <c r="D2421" s="1" t="str">
        <f>"Q" &amp;ROUNDUP(MONTH(SalesDataTable[[#This Row],[Order Date]])/3,0)</f>
        <v>Q4</v>
      </c>
      <c r="E2421" s="1">
        <f t="shared" si="75"/>
        <v>11</v>
      </c>
      <c r="F2421" s="1" t="str">
        <f>TEXT(SalesDataTable[[#This Row],[Order Date]],"MMM")</f>
        <v>Nov</v>
      </c>
      <c r="G2421" s="6" t="s">
        <v>23</v>
      </c>
      <c r="H2421" s="6" t="s">
        <v>60</v>
      </c>
      <c r="I2421" s="6" t="s">
        <v>36</v>
      </c>
      <c r="J2421" s="6" t="s">
        <v>30</v>
      </c>
      <c r="K2421" s="6" t="s">
        <v>21</v>
      </c>
      <c r="L2421" s="6" t="s">
        <v>43</v>
      </c>
      <c r="M2421" s="11">
        <v>1</v>
      </c>
      <c r="N2421" s="8">
        <v>39.94</v>
      </c>
      <c r="O2421" s="9">
        <v>0.1</v>
      </c>
      <c r="P2421" s="8">
        <v>16.89</v>
      </c>
      <c r="Q2421" s="8">
        <v>35.945999999999998</v>
      </c>
      <c r="R2421" s="8">
        <v>16.89</v>
      </c>
      <c r="S2421" s="8">
        <v>19.055999999999997</v>
      </c>
      <c r="T2421" s="10">
        <v>0.53012852612251704</v>
      </c>
      <c r="U2421" s="7"/>
      <c r="V2421" s="10"/>
      <c r="W2421" s="11"/>
      <c r="X2421" s="10"/>
    </row>
    <row r="2422" spans="1:24" ht="15.6">
      <c r="A2422" s="4">
        <v>5065</v>
      </c>
      <c r="B2422" s="5">
        <v>46348</v>
      </c>
      <c r="C2422" s="1">
        <f t="shared" si="74"/>
        <v>2026</v>
      </c>
      <c r="D2422" s="1" t="str">
        <f>"Q" &amp;ROUNDUP(MONTH(SalesDataTable[[#This Row],[Order Date]])/3,0)</f>
        <v>Q4</v>
      </c>
      <c r="E2422" s="1">
        <f t="shared" si="75"/>
        <v>11</v>
      </c>
      <c r="F2422" s="1" t="str">
        <f>TEXT(SalesDataTable[[#This Row],[Order Date]],"MMM")</f>
        <v>Nov</v>
      </c>
      <c r="G2422" s="6" t="s">
        <v>37</v>
      </c>
      <c r="H2422" s="6" t="s">
        <v>50</v>
      </c>
      <c r="I2422" s="6" t="s">
        <v>19</v>
      </c>
      <c r="J2422" s="6" t="s">
        <v>30</v>
      </c>
      <c r="K2422" s="6" t="s">
        <v>31</v>
      </c>
      <c r="L2422" s="6" t="s">
        <v>65</v>
      </c>
      <c r="M2422" s="11">
        <v>2</v>
      </c>
      <c r="N2422" s="8">
        <v>166.15</v>
      </c>
      <c r="O2422" s="9">
        <v>0</v>
      </c>
      <c r="P2422" s="8">
        <v>86.42</v>
      </c>
      <c r="Q2422" s="8">
        <v>332.3</v>
      </c>
      <c r="R2422" s="8">
        <v>172.84</v>
      </c>
      <c r="S2422" s="8">
        <v>159.46</v>
      </c>
      <c r="T2422" s="10">
        <v>0.47986758952753539</v>
      </c>
      <c r="U2422" s="7"/>
      <c r="V2422" s="10"/>
      <c r="W2422" s="11"/>
      <c r="X2422" s="10"/>
    </row>
    <row r="2423" spans="1:24" ht="15.6">
      <c r="A2423" s="4">
        <v>5146</v>
      </c>
      <c r="B2423" s="5">
        <v>46348</v>
      </c>
      <c r="C2423" s="1">
        <f t="shared" si="74"/>
        <v>2026</v>
      </c>
      <c r="D2423" s="1" t="str">
        <f>"Q" &amp;ROUNDUP(MONTH(SalesDataTable[[#This Row],[Order Date]])/3,0)</f>
        <v>Q4</v>
      </c>
      <c r="E2423" s="1">
        <f t="shared" si="75"/>
        <v>11</v>
      </c>
      <c r="F2423" s="1" t="str">
        <f>TEXT(SalesDataTable[[#This Row],[Order Date]],"MMM")</f>
        <v>Nov</v>
      </c>
      <c r="G2423" s="6" t="s">
        <v>23</v>
      </c>
      <c r="H2423" s="6" t="s">
        <v>44</v>
      </c>
      <c r="I2423" s="6" t="s">
        <v>19</v>
      </c>
      <c r="J2423" s="6" t="s">
        <v>30</v>
      </c>
      <c r="K2423" s="6" t="s">
        <v>51</v>
      </c>
      <c r="L2423" s="6" t="s">
        <v>59</v>
      </c>
      <c r="M2423" s="11">
        <v>1</v>
      </c>
      <c r="N2423" s="8">
        <v>35.79</v>
      </c>
      <c r="O2423" s="9">
        <v>0.1</v>
      </c>
      <c r="P2423" s="8">
        <v>14.17</v>
      </c>
      <c r="Q2423" s="8">
        <v>32.210999999999999</v>
      </c>
      <c r="R2423" s="8">
        <v>14.17</v>
      </c>
      <c r="S2423" s="8">
        <v>18.040999999999997</v>
      </c>
      <c r="T2423" s="10">
        <v>0.56008816863804278</v>
      </c>
      <c r="U2423" s="7"/>
      <c r="V2423" s="10"/>
      <c r="W2423" s="11"/>
      <c r="X2423" s="10"/>
    </row>
    <row r="2424" spans="1:24" ht="15.6">
      <c r="A2424" s="4">
        <v>320</v>
      </c>
      <c r="B2424" s="5">
        <v>46349</v>
      </c>
      <c r="C2424" s="1">
        <f t="shared" si="74"/>
        <v>2026</v>
      </c>
      <c r="D2424" s="1" t="str">
        <f>"Q" &amp;ROUNDUP(MONTH(SalesDataTable[[#This Row],[Order Date]])/3,0)</f>
        <v>Q4</v>
      </c>
      <c r="E2424" s="1">
        <f t="shared" si="75"/>
        <v>11</v>
      </c>
      <c r="F2424" s="1" t="str">
        <f>TEXT(SalesDataTable[[#This Row],[Order Date]],"MMM")</f>
        <v>Nov</v>
      </c>
      <c r="G2424" s="6" t="s">
        <v>28</v>
      </c>
      <c r="H2424" s="6" t="s">
        <v>29</v>
      </c>
      <c r="I2424" s="6" t="s">
        <v>19</v>
      </c>
      <c r="J2424" s="6" t="s">
        <v>30</v>
      </c>
      <c r="K2424" s="6" t="s">
        <v>40</v>
      </c>
      <c r="L2424" s="6" t="s">
        <v>46</v>
      </c>
      <c r="M2424" s="11">
        <v>5</v>
      </c>
      <c r="N2424" s="8">
        <v>196.53</v>
      </c>
      <c r="O2424" s="9">
        <v>0.15</v>
      </c>
      <c r="P2424" s="8">
        <v>105.01</v>
      </c>
      <c r="Q2424" s="8">
        <v>835.25249999999994</v>
      </c>
      <c r="R2424" s="8">
        <v>525.05000000000007</v>
      </c>
      <c r="S2424" s="8">
        <v>310.20249999999987</v>
      </c>
      <c r="T2424" s="10">
        <v>0.37138769414039452</v>
      </c>
      <c r="U2424" s="7"/>
      <c r="V2424" s="10"/>
      <c r="W2424" s="11"/>
      <c r="X2424" s="10"/>
    </row>
    <row r="2425" spans="1:24" ht="15.6">
      <c r="A2425" s="4">
        <v>1250</v>
      </c>
      <c r="B2425" s="5">
        <v>46349</v>
      </c>
      <c r="C2425" s="1">
        <f t="shared" si="74"/>
        <v>2026</v>
      </c>
      <c r="D2425" s="1" t="str">
        <f>"Q" &amp;ROUNDUP(MONTH(SalesDataTable[[#This Row],[Order Date]])/3,0)</f>
        <v>Q4</v>
      </c>
      <c r="E2425" s="1">
        <f t="shared" si="75"/>
        <v>11</v>
      </c>
      <c r="F2425" s="1" t="str">
        <f>TEXT(SalesDataTable[[#This Row],[Order Date]],"MMM")</f>
        <v>Nov</v>
      </c>
      <c r="G2425" s="6" t="s">
        <v>23</v>
      </c>
      <c r="H2425" s="6" t="s">
        <v>60</v>
      </c>
      <c r="I2425" s="6" t="s">
        <v>19</v>
      </c>
      <c r="J2425" s="6" t="s">
        <v>30</v>
      </c>
      <c r="K2425" s="6" t="s">
        <v>31</v>
      </c>
      <c r="L2425" s="6" t="s">
        <v>32</v>
      </c>
      <c r="M2425" s="11">
        <v>6</v>
      </c>
      <c r="N2425" s="8">
        <v>36.35</v>
      </c>
      <c r="O2425" s="9">
        <v>0</v>
      </c>
      <c r="P2425" s="8">
        <v>13.24</v>
      </c>
      <c r="Q2425" s="8">
        <v>218.10000000000002</v>
      </c>
      <c r="R2425" s="8">
        <v>79.44</v>
      </c>
      <c r="S2425" s="8">
        <v>138.66000000000003</v>
      </c>
      <c r="T2425" s="10">
        <v>0.63576341127922975</v>
      </c>
      <c r="U2425" s="7"/>
      <c r="V2425" s="10"/>
      <c r="W2425" s="11"/>
      <c r="X2425" s="10"/>
    </row>
    <row r="2426" spans="1:24" ht="15.6">
      <c r="A2426" s="4">
        <v>2584</v>
      </c>
      <c r="B2426" s="5">
        <v>46349</v>
      </c>
      <c r="C2426" s="1">
        <f t="shared" si="74"/>
        <v>2026</v>
      </c>
      <c r="D2426" s="1" t="str">
        <f>"Q" &amp;ROUNDUP(MONTH(SalesDataTable[[#This Row],[Order Date]])/3,0)</f>
        <v>Q4</v>
      </c>
      <c r="E2426" s="1">
        <f t="shared" si="75"/>
        <v>11</v>
      </c>
      <c r="F2426" s="1" t="str">
        <f>TEXT(SalesDataTable[[#This Row],[Order Date]],"MMM")</f>
        <v>Nov</v>
      </c>
      <c r="G2426" s="6" t="s">
        <v>23</v>
      </c>
      <c r="H2426" s="6" t="s">
        <v>44</v>
      </c>
      <c r="I2426" s="6" t="s">
        <v>25</v>
      </c>
      <c r="J2426" s="6" t="s">
        <v>20</v>
      </c>
      <c r="K2426" s="6" t="s">
        <v>40</v>
      </c>
      <c r="L2426" s="6" t="s">
        <v>46</v>
      </c>
      <c r="M2426" s="11">
        <v>15</v>
      </c>
      <c r="N2426" s="8">
        <v>192.23</v>
      </c>
      <c r="O2426" s="9">
        <v>0.15</v>
      </c>
      <c r="P2426" s="8">
        <v>106.34</v>
      </c>
      <c r="Q2426" s="8">
        <v>2450.9324999999999</v>
      </c>
      <c r="R2426" s="8">
        <v>1595.1000000000001</v>
      </c>
      <c r="S2426" s="8">
        <v>855.83249999999975</v>
      </c>
      <c r="T2426" s="10">
        <v>0.34918648310387979</v>
      </c>
      <c r="U2426" s="7"/>
      <c r="V2426" s="10"/>
      <c r="W2426" s="11"/>
      <c r="X2426" s="10"/>
    </row>
    <row r="2427" spans="1:24" ht="15.6">
      <c r="A2427" s="4">
        <v>2717</v>
      </c>
      <c r="B2427" s="5">
        <v>46349</v>
      </c>
      <c r="C2427" s="1">
        <f t="shared" si="74"/>
        <v>2026</v>
      </c>
      <c r="D2427" s="1" t="str">
        <f>"Q" &amp;ROUNDUP(MONTH(SalesDataTable[[#This Row],[Order Date]])/3,0)</f>
        <v>Q4</v>
      </c>
      <c r="E2427" s="1">
        <f t="shared" si="75"/>
        <v>11</v>
      </c>
      <c r="F2427" s="1" t="str">
        <f>TEXT(SalesDataTable[[#This Row],[Order Date]],"MMM")</f>
        <v>Nov</v>
      </c>
      <c r="G2427" s="6" t="s">
        <v>23</v>
      </c>
      <c r="H2427" s="6" t="s">
        <v>60</v>
      </c>
      <c r="I2427" s="6" t="s">
        <v>19</v>
      </c>
      <c r="J2427" s="6" t="s">
        <v>30</v>
      </c>
      <c r="K2427" s="6" t="s">
        <v>31</v>
      </c>
      <c r="L2427" s="6" t="s">
        <v>65</v>
      </c>
      <c r="M2427" s="11">
        <v>2</v>
      </c>
      <c r="N2427" s="8">
        <v>167.9</v>
      </c>
      <c r="O2427" s="9">
        <v>0.15</v>
      </c>
      <c r="P2427" s="8">
        <v>89.55</v>
      </c>
      <c r="Q2427" s="8">
        <v>285.43</v>
      </c>
      <c r="R2427" s="8">
        <v>179.1</v>
      </c>
      <c r="S2427" s="8">
        <v>106.33000000000001</v>
      </c>
      <c r="T2427" s="10">
        <v>0.37252566303471957</v>
      </c>
      <c r="U2427" s="7"/>
      <c r="V2427" s="10"/>
      <c r="W2427" s="11"/>
      <c r="X2427" s="10"/>
    </row>
    <row r="2428" spans="1:24" ht="15.6">
      <c r="A2428" s="4">
        <v>2737</v>
      </c>
      <c r="B2428" s="5">
        <v>46349</v>
      </c>
      <c r="C2428" s="1">
        <f t="shared" si="74"/>
        <v>2026</v>
      </c>
      <c r="D2428" s="1" t="str">
        <f>"Q" &amp;ROUNDUP(MONTH(SalesDataTable[[#This Row],[Order Date]])/3,0)</f>
        <v>Q4</v>
      </c>
      <c r="E2428" s="1">
        <f t="shared" si="75"/>
        <v>11</v>
      </c>
      <c r="F2428" s="1" t="str">
        <f>TEXT(SalesDataTable[[#This Row],[Order Date]],"MMM")</f>
        <v>Nov</v>
      </c>
      <c r="G2428" s="6" t="s">
        <v>23</v>
      </c>
      <c r="H2428" s="6" t="s">
        <v>44</v>
      </c>
      <c r="I2428" s="6" t="s">
        <v>19</v>
      </c>
      <c r="J2428" s="6" t="s">
        <v>33</v>
      </c>
      <c r="K2428" s="6" t="s">
        <v>40</v>
      </c>
      <c r="L2428" s="6" t="s">
        <v>57</v>
      </c>
      <c r="M2428" s="11">
        <v>2</v>
      </c>
      <c r="N2428" s="8">
        <v>80.709999999999994</v>
      </c>
      <c r="O2428" s="9">
        <v>0.1</v>
      </c>
      <c r="P2428" s="8">
        <v>39.33</v>
      </c>
      <c r="Q2428" s="8">
        <v>145.27799999999999</v>
      </c>
      <c r="R2428" s="8">
        <v>78.66</v>
      </c>
      <c r="S2428" s="8">
        <v>66.617999999999995</v>
      </c>
      <c r="T2428" s="10">
        <v>0.45855532152149669</v>
      </c>
      <c r="U2428" s="7"/>
      <c r="V2428" s="10"/>
      <c r="W2428" s="11"/>
      <c r="X2428" s="10"/>
    </row>
    <row r="2429" spans="1:24" ht="15.6">
      <c r="A2429" s="4">
        <v>3021</v>
      </c>
      <c r="B2429" s="5">
        <v>46349</v>
      </c>
      <c r="C2429" s="1">
        <f t="shared" si="74"/>
        <v>2026</v>
      </c>
      <c r="D2429" s="1" t="str">
        <f>"Q" &amp;ROUNDUP(MONTH(SalesDataTable[[#This Row],[Order Date]])/3,0)</f>
        <v>Q4</v>
      </c>
      <c r="E2429" s="1">
        <f t="shared" si="75"/>
        <v>11</v>
      </c>
      <c r="F2429" s="1" t="str">
        <f>TEXT(SalesDataTable[[#This Row],[Order Date]],"MMM")</f>
        <v>Nov</v>
      </c>
      <c r="G2429" s="6" t="s">
        <v>17</v>
      </c>
      <c r="H2429" s="6" t="s">
        <v>67</v>
      </c>
      <c r="I2429" s="6" t="s">
        <v>19</v>
      </c>
      <c r="J2429" s="6" t="s">
        <v>33</v>
      </c>
      <c r="K2429" s="6" t="s">
        <v>26</v>
      </c>
      <c r="L2429" s="6" t="s">
        <v>63</v>
      </c>
      <c r="M2429" s="11">
        <v>1</v>
      </c>
      <c r="N2429" s="8">
        <v>71.66</v>
      </c>
      <c r="O2429" s="9">
        <v>0.2</v>
      </c>
      <c r="P2429" s="8">
        <v>31.83</v>
      </c>
      <c r="Q2429" s="8">
        <v>57.328000000000003</v>
      </c>
      <c r="R2429" s="8">
        <v>31.83</v>
      </c>
      <c r="S2429" s="8">
        <v>25.498000000000005</v>
      </c>
      <c r="T2429" s="10">
        <v>0.44477393245883345</v>
      </c>
      <c r="U2429" s="7"/>
      <c r="V2429" s="10"/>
      <c r="W2429" s="11"/>
      <c r="X2429" s="10"/>
    </row>
    <row r="2430" spans="1:24" ht="15.6">
      <c r="A2430" s="4">
        <v>5199</v>
      </c>
      <c r="B2430" s="5">
        <v>46349</v>
      </c>
      <c r="C2430" s="1">
        <f t="shared" si="74"/>
        <v>2026</v>
      </c>
      <c r="D2430" s="1" t="str">
        <f>"Q" &amp;ROUNDUP(MONTH(SalesDataTable[[#This Row],[Order Date]])/3,0)</f>
        <v>Q4</v>
      </c>
      <c r="E2430" s="1">
        <f t="shared" si="75"/>
        <v>11</v>
      </c>
      <c r="F2430" s="1" t="str">
        <f>TEXT(SalesDataTable[[#This Row],[Order Date]],"MMM")</f>
        <v>Nov</v>
      </c>
      <c r="G2430" s="6" t="s">
        <v>28</v>
      </c>
      <c r="H2430" s="6" t="s">
        <v>35</v>
      </c>
      <c r="I2430" s="6" t="s">
        <v>19</v>
      </c>
      <c r="J2430" s="6" t="s">
        <v>20</v>
      </c>
      <c r="K2430" s="6" t="s">
        <v>40</v>
      </c>
      <c r="L2430" s="6" t="s">
        <v>68</v>
      </c>
      <c r="M2430" s="11">
        <v>5</v>
      </c>
      <c r="N2430" s="8">
        <v>125.23</v>
      </c>
      <c r="O2430" s="9">
        <v>0.05</v>
      </c>
      <c r="P2430" s="8">
        <v>59.84</v>
      </c>
      <c r="Q2430" s="8">
        <v>594.84249999999997</v>
      </c>
      <c r="R2430" s="8">
        <v>299.20000000000005</v>
      </c>
      <c r="S2430" s="8">
        <v>295.64249999999993</v>
      </c>
      <c r="T2430" s="10">
        <v>0.49700971265503041</v>
      </c>
      <c r="U2430" s="7"/>
      <c r="V2430" s="10"/>
      <c r="W2430" s="11"/>
      <c r="X2430" s="10"/>
    </row>
    <row r="2431" spans="1:24" ht="15.6">
      <c r="A2431" s="4">
        <v>1202</v>
      </c>
      <c r="B2431" s="5">
        <v>46350</v>
      </c>
      <c r="C2431" s="1">
        <f t="shared" si="74"/>
        <v>2026</v>
      </c>
      <c r="D2431" s="1" t="str">
        <f>"Q" &amp;ROUNDUP(MONTH(SalesDataTable[[#This Row],[Order Date]])/3,0)</f>
        <v>Q4</v>
      </c>
      <c r="E2431" s="1">
        <f t="shared" si="75"/>
        <v>11</v>
      </c>
      <c r="F2431" s="1" t="str">
        <f>TEXT(SalesDataTable[[#This Row],[Order Date]],"MMM")</f>
        <v>Nov</v>
      </c>
      <c r="G2431" s="6" t="s">
        <v>17</v>
      </c>
      <c r="H2431" s="6" t="s">
        <v>67</v>
      </c>
      <c r="I2431" s="6" t="s">
        <v>45</v>
      </c>
      <c r="J2431" s="6" t="s">
        <v>20</v>
      </c>
      <c r="K2431" s="6" t="s">
        <v>26</v>
      </c>
      <c r="L2431" s="6" t="s">
        <v>27</v>
      </c>
      <c r="M2431" s="11">
        <v>2</v>
      </c>
      <c r="N2431" s="8">
        <v>91.33</v>
      </c>
      <c r="O2431" s="9">
        <v>0.15</v>
      </c>
      <c r="P2431" s="8">
        <v>45.45</v>
      </c>
      <c r="Q2431" s="8">
        <v>155.261</v>
      </c>
      <c r="R2431" s="8">
        <v>90.9</v>
      </c>
      <c r="S2431" s="8">
        <v>64.36099999999999</v>
      </c>
      <c r="T2431" s="10">
        <v>0.41453423589954974</v>
      </c>
      <c r="U2431" s="7"/>
      <c r="V2431" s="10"/>
      <c r="W2431" s="11"/>
      <c r="X2431" s="10"/>
    </row>
    <row r="2432" spans="1:24" ht="15.6">
      <c r="A2432" s="4">
        <v>1365</v>
      </c>
      <c r="B2432" s="5">
        <v>46350</v>
      </c>
      <c r="C2432" s="1">
        <f t="shared" si="74"/>
        <v>2026</v>
      </c>
      <c r="D2432" s="1" t="str">
        <f>"Q" &amp;ROUNDUP(MONTH(SalesDataTable[[#This Row],[Order Date]])/3,0)</f>
        <v>Q4</v>
      </c>
      <c r="E2432" s="1">
        <f t="shared" si="75"/>
        <v>11</v>
      </c>
      <c r="F2432" s="1" t="str">
        <f>TEXT(SalesDataTable[[#This Row],[Order Date]],"MMM")</f>
        <v>Nov</v>
      </c>
      <c r="G2432" s="6" t="s">
        <v>17</v>
      </c>
      <c r="H2432" s="6" t="s">
        <v>18</v>
      </c>
      <c r="I2432" s="6" t="s">
        <v>45</v>
      </c>
      <c r="J2432" s="6" t="s">
        <v>30</v>
      </c>
      <c r="K2432" s="6" t="s">
        <v>26</v>
      </c>
      <c r="L2432" s="6" t="s">
        <v>54</v>
      </c>
      <c r="M2432" s="11">
        <v>4</v>
      </c>
      <c r="N2432" s="8">
        <v>155.91</v>
      </c>
      <c r="O2432" s="9">
        <v>0</v>
      </c>
      <c r="P2432" s="8">
        <v>79.91</v>
      </c>
      <c r="Q2432" s="8">
        <v>623.64</v>
      </c>
      <c r="R2432" s="8">
        <v>319.64</v>
      </c>
      <c r="S2432" s="8">
        <v>304</v>
      </c>
      <c r="T2432" s="10">
        <v>0.48746071451478418</v>
      </c>
      <c r="U2432" s="7"/>
      <c r="V2432" s="10"/>
      <c r="W2432" s="11"/>
      <c r="X2432" s="10"/>
    </row>
    <row r="2433" spans="1:24" ht="15.6">
      <c r="A2433" s="4">
        <v>2575</v>
      </c>
      <c r="B2433" s="5">
        <v>46350</v>
      </c>
      <c r="C2433" s="1">
        <f t="shared" si="74"/>
        <v>2026</v>
      </c>
      <c r="D2433" s="1" t="str">
        <f>"Q" &amp;ROUNDUP(MONTH(SalesDataTable[[#This Row],[Order Date]])/3,0)</f>
        <v>Q4</v>
      </c>
      <c r="E2433" s="1">
        <f t="shared" si="75"/>
        <v>11</v>
      </c>
      <c r="F2433" s="1" t="str">
        <f>TEXT(SalesDataTable[[#This Row],[Order Date]],"MMM")</f>
        <v>Nov</v>
      </c>
      <c r="G2433" s="6" t="s">
        <v>28</v>
      </c>
      <c r="H2433" s="6" t="s">
        <v>56</v>
      </c>
      <c r="I2433" s="6" t="s">
        <v>36</v>
      </c>
      <c r="J2433" s="6" t="s">
        <v>20</v>
      </c>
      <c r="K2433" s="6" t="s">
        <v>51</v>
      </c>
      <c r="L2433" s="6" t="s">
        <v>52</v>
      </c>
      <c r="M2433" s="11">
        <v>1</v>
      </c>
      <c r="N2433" s="8">
        <v>39.42</v>
      </c>
      <c r="O2433" s="9">
        <v>0</v>
      </c>
      <c r="P2433" s="8">
        <v>14.63</v>
      </c>
      <c r="Q2433" s="8">
        <v>39.42</v>
      </c>
      <c r="R2433" s="8">
        <v>14.63</v>
      </c>
      <c r="S2433" s="8">
        <v>24.79</v>
      </c>
      <c r="T2433" s="10">
        <v>0.62886859462201927</v>
      </c>
      <c r="U2433" s="7"/>
      <c r="V2433" s="10"/>
      <c r="W2433" s="11"/>
      <c r="X2433" s="10"/>
    </row>
    <row r="2434" spans="1:24" ht="15.6">
      <c r="A2434" s="4">
        <v>2673</v>
      </c>
      <c r="B2434" s="5">
        <v>46350</v>
      </c>
      <c r="C2434" s="1">
        <f t="shared" si="74"/>
        <v>2026</v>
      </c>
      <c r="D2434" s="1" t="str">
        <f>"Q" &amp;ROUNDUP(MONTH(SalesDataTable[[#This Row],[Order Date]])/3,0)</f>
        <v>Q4</v>
      </c>
      <c r="E2434" s="1">
        <f t="shared" si="75"/>
        <v>11</v>
      </c>
      <c r="F2434" s="1" t="str">
        <f>TEXT(SalesDataTable[[#This Row],[Order Date]],"MMM")</f>
        <v>Nov</v>
      </c>
      <c r="G2434" s="6" t="s">
        <v>28</v>
      </c>
      <c r="H2434" s="6" t="s">
        <v>29</v>
      </c>
      <c r="I2434" s="6" t="s">
        <v>19</v>
      </c>
      <c r="J2434" s="6" t="s">
        <v>20</v>
      </c>
      <c r="K2434" s="6" t="s">
        <v>21</v>
      </c>
      <c r="L2434" s="6" t="s">
        <v>39</v>
      </c>
      <c r="M2434" s="11">
        <v>2</v>
      </c>
      <c r="N2434" s="8">
        <v>51.56</v>
      </c>
      <c r="O2434" s="9">
        <v>0.05</v>
      </c>
      <c r="P2434" s="8">
        <v>22.7</v>
      </c>
      <c r="Q2434" s="8">
        <v>97.963999999999999</v>
      </c>
      <c r="R2434" s="8">
        <v>45.4</v>
      </c>
      <c r="S2434" s="8">
        <v>52.564</v>
      </c>
      <c r="T2434" s="10">
        <v>0.5365644522477645</v>
      </c>
      <c r="U2434" s="7"/>
      <c r="V2434" s="10"/>
      <c r="W2434" s="11"/>
      <c r="X2434" s="10"/>
    </row>
    <row r="2435" spans="1:24" ht="15.6">
      <c r="A2435" s="4">
        <v>4145</v>
      </c>
      <c r="B2435" s="5">
        <v>46350</v>
      </c>
      <c r="C2435" s="1">
        <f t="shared" ref="C2435:C2498" si="76">YEAR(B2435)</f>
        <v>2026</v>
      </c>
      <c r="D2435" s="1" t="str">
        <f>"Q" &amp;ROUNDUP(MONTH(SalesDataTable[[#This Row],[Order Date]])/3,0)</f>
        <v>Q4</v>
      </c>
      <c r="E2435" s="1">
        <f t="shared" ref="E2435:E2498" si="77">MONTH(B2435)</f>
        <v>11</v>
      </c>
      <c r="F2435" s="1" t="str">
        <f>TEXT(SalesDataTable[[#This Row],[Order Date]],"MMM")</f>
        <v>Nov</v>
      </c>
      <c r="G2435" s="6" t="s">
        <v>17</v>
      </c>
      <c r="H2435" s="6" t="s">
        <v>18</v>
      </c>
      <c r="I2435" s="6" t="s">
        <v>19</v>
      </c>
      <c r="J2435" s="6" t="s">
        <v>20</v>
      </c>
      <c r="K2435" s="6" t="s">
        <v>40</v>
      </c>
      <c r="L2435" s="6" t="s">
        <v>68</v>
      </c>
      <c r="M2435" s="11">
        <v>1</v>
      </c>
      <c r="N2435" s="8">
        <v>120.49</v>
      </c>
      <c r="O2435" s="9">
        <v>0.15</v>
      </c>
      <c r="P2435" s="8">
        <v>61.22</v>
      </c>
      <c r="Q2435" s="8">
        <v>102.4165</v>
      </c>
      <c r="R2435" s="8">
        <v>61.22</v>
      </c>
      <c r="S2435" s="8">
        <v>41.1965</v>
      </c>
      <c r="T2435" s="10">
        <v>0.40224475548373556</v>
      </c>
      <c r="U2435" s="7"/>
      <c r="V2435" s="10"/>
      <c r="W2435" s="11"/>
      <c r="X2435" s="10"/>
    </row>
    <row r="2436" spans="1:24" ht="15.6">
      <c r="A2436" s="4">
        <v>4610</v>
      </c>
      <c r="B2436" s="5">
        <v>46350</v>
      </c>
      <c r="C2436" s="1">
        <f t="shared" si="76"/>
        <v>2026</v>
      </c>
      <c r="D2436" s="1" t="str">
        <f>"Q" &amp;ROUNDUP(MONTH(SalesDataTable[[#This Row],[Order Date]])/3,0)</f>
        <v>Q4</v>
      </c>
      <c r="E2436" s="1">
        <f t="shared" si="77"/>
        <v>11</v>
      </c>
      <c r="F2436" s="1" t="str">
        <f>TEXT(SalesDataTable[[#This Row],[Order Date]],"MMM")</f>
        <v>Nov</v>
      </c>
      <c r="G2436" s="6" t="s">
        <v>28</v>
      </c>
      <c r="H2436" s="6" t="s">
        <v>69</v>
      </c>
      <c r="I2436" s="6" t="s">
        <v>36</v>
      </c>
      <c r="J2436" s="6" t="s">
        <v>20</v>
      </c>
      <c r="K2436" s="6" t="s">
        <v>26</v>
      </c>
      <c r="L2436" s="6" t="s">
        <v>54</v>
      </c>
      <c r="M2436" s="11">
        <v>2</v>
      </c>
      <c r="N2436" s="8">
        <v>153.96</v>
      </c>
      <c r="O2436" s="9">
        <v>0</v>
      </c>
      <c r="P2436" s="8">
        <v>79.33</v>
      </c>
      <c r="Q2436" s="8">
        <v>307.92</v>
      </c>
      <c r="R2436" s="8">
        <v>158.66</v>
      </c>
      <c r="S2436" s="8">
        <v>149.26000000000002</v>
      </c>
      <c r="T2436" s="10">
        <v>0.48473629514159527</v>
      </c>
      <c r="U2436" s="7"/>
      <c r="V2436" s="10"/>
      <c r="W2436" s="11"/>
      <c r="X2436" s="10"/>
    </row>
    <row r="2437" spans="1:24" ht="15.6">
      <c r="A2437" s="4">
        <v>4721</v>
      </c>
      <c r="B2437" s="5">
        <v>46350</v>
      </c>
      <c r="C2437" s="1">
        <f t="shared" si="76"/>
        <v>2026</v>
      </c>
      <c r="D2437" s="1" t="str">
        <f>"Q" &amp;ROUNDUP(MONTH(SalesDataTable[[#This Row],[Order Date]])/3,0)</f>
        <v>Q4</v>
      </c>
      <c r="E2437" s="1">
        <f t="shared" si="77"/>
        <v>11</v>
      </c>
      <c r="F2437" s="1" t="str">
        <f>TEXT(SalesDataTable[[#This Row],[Order Date]],"MMM")</f>
        <v>Nov</v>
      </c>
      <c r="G2437" s="6" t="s">
        <v>28</v>
      </c>
      <c r="H2437" s="6" t="s">
        <v>69</v>
      </c>
      <c r="I2437" s="6" t="s">
        <v>36</v>
      </c>
      <c r="J2437" s="6" t="s">
        <v>30</v>
      </c>
      <c r="K2437" s="6" t="s">
        <v>21</v>
      </c>
      <c r="L2437" s="6" t="s">
        <v>43</v>
      </c>
      <c r="M2437" s="11">
        <v>1</v>
      </c>
      <c r="N2437" s="8">
        <v>39.85</v>
      </c>
      <c r="O2437" s="9">
        <v>0</v>
      </c>
      <c r="P2437" s="8">
        <v>16.3</v>
      </c>
      <c r="Q2437" s="8">
        <v>39.85</v>
      </c>
      <c r="R2437" s="8">
        <v>16.3</v>
      </c>
      <c r="S2437" s="8">
        <v>23.55</v>
      </c>
      <c r="T2437" s="10">
        <v>0.59096612296110418</v>
      </c>
      <c r="U2437" s="7"/>
      <c r="V2437" s="10"/>
      <c r="W2437" s="11"/>
      <c r="X2437" s="10"/>
    </row>
    <row r="2438" spans="1:24" ht="15.6">
      <c r="A2438" s="4">
        <v>324</v>
      </c>
      <c r="B2438" s="5">
        <v>46351</v>
      </c>
      <c r="C2438" s="1">
        <f t="shared" si="76"/>
        <v>2026</v>
      </c>
      <c r="D2438" s="1" t="str">
        <f>"Q" &amp;ROUNDUP(MONTH(SalesDataTable[[#This Row],[Order Date]])/3,0)</f>
        <v>Q4</v>
      </c>
      <c r="E2438" s="1">
        <f t="shared" si="77"/>
        <v>11</v>
      </c>
      <c r="F2438" s="1" t="str">
        <f>TEXT(SalesDataTable[[#This Row],[Order Date]],"MMM")</f>
        <v>Nov</v>
      </c>
      <c r="G2438" s="6" t="s">
        <v>37</v>
      </c>
      <c r="H2438" s="6" t="s">
        <v>64</v>
      </c>
      <c r="I2438" s="6" t="s">
        <v>45</v>
      </c>
      <c r="J2438" s="6" t="s">
        <v>20</v>
      </c>
      <c r="K2438" s="6" t="s">
        <v>21</v>
      </c>
      <c r="L2438" s="6" t="s">
        <v>47</v>
      </c>
      <c r="M2438" s="11">
        <v>2</v>
      </c>
      <c r="N2438" s="8">
        <v>103.88</v>
      </c>
      <c r="O2438" s="9">
        <v>0.15</v>
      </c>
      <c r="P2438" s="8">
        <v>49.26</v>
      </c>
      <c r="Q2438" s="8">
        <v>176.59599999999998</v>
      </c>
      <c r="R2438" s="8">
        <v>98.52</v>
      </c>
      <c r="S2438" s="8">
        <v>78.075999999999979</v>
      </c>
      <c r="T2438" s="10">
        <v>0.44211646922920106</v>
      </c>
      <c r="U2438" s="7"/>
      <c r="V2438" s="10"/>
      <c r="W2438" s="11"/>
      <c r="X2438" s="10"/>
    </row>
    <row r="2439" spans="1:24" ht="15.6">
      <c r="A2439" s="4">
        <v>559</v>
      </c>
      <c r="B2439" s="5">
        <v>46351</v>
      </c>
      <c r="C2439" s="1">
        <f t="shared" si="76"/>
        <v>2026</v>
      </c>
      <c r="D2439" s="1" t="str">
        <f>"Q" &amp;ROUNDUP(MONTH(SalesDataTable[[#This Row],[Order Date]])/3,0)</f>
        <v>Q4</v>
      </c>
      <c r="E2439" s="1">
        <f t="shared" si="77"/>
        <v>11</v>
      </c>
      <c r="F2439" s="1" t="str">
        <f>TEXT(SalesDataTable[[#This Row],[Order Date]],"MMM")</f>
        <v>Nov</v>
      </c>
      <c r="G2439" s="6" t="s">
        <v>37</v>
      </c>
      <c r="H2439" s="6" t="s">
        <v>48</v>
      </c>
      <c r="I2439" s="6" t="s">
        <v>19</v>
      </c>
      <c r="J2439" s="6" t="s">
        <v>20</v>
      </c>
      <c r="K2439" s="6" t="s">
        <v>31</v>
      </c>
      <c r="L2439" s="6" t="s">
        <v>61</v>
      </c>
      <c r="M2439" s="11">
        <v>2</v>
      </c>
      <c r="N2439" s="8">
        <v>134.19</v>
      </c>
      <c r="O2439" s="9">
        <v>0.1</v>
      </c>
      <c r="P2439" s="8">
        <v>65.39</v>
      </c>
      <c r="Q2439" s="8">
        <v>241.542</v>
      </c>
      <c r="R2439" s="8">
        <v>130.78</v>
      </c>
      <c r="S2439" s="8">
        <v>110.762</v>
      </c>
      <c r="T2439" s="10">
        <v>0.45856207202060095</v>
      </c>
      <c r="U2439" s="7"/>
      <c r="V2439" s="10"/>
      <c r="W2439" s="11"/>
      <c r="X2439" s="10"/>
    </row>
    <row r="2440" spans="1:24" ht="15.6">
      <c r="A2440" s="4">
        <v>1108</v>
      </c>
      <c r="B2440" s="5">
        <v>46351</v>
      </c>
      <c r="C2440" s="1">
        <f t="shared" si="76"/>
        <v>2026</v>
      </c>
      <c r="D2440" s="1" t="str">
        <f>"Q" &amp;ROUNDUP(MONTH(SalesDataTable[[#This Row],[Order Date]])/3,0)</f>
        <v>Q4</v>
      </c>
      <c r="E2440" s="1">
        <f t="shared" si="77"/>
        <v>11</v>
      </c>
      <c r="F2440" s="1" t="str">
        <f>TEXT(SalesDataTable[[#This Row],[Order Date]],"MMM")</f>
        <v>Nov</v>
      </c>
      <c r="G2440" s="6" t="s">
        <v>23</v>
      </c>
      <c r="H2440" s="6" t="s">
        <v>24</v>
      </c>
      <c r="I2440" s="6" t="s">
        <v>45</v>
      </c>
      <c r="J2440" s="6" t="s">
        <v>30</v>
      </c>
      <c r="K2440" s="6" t="s">
        <v>31</v>
      </c>
      <c r="L2440" s="6" t="s">
        <v>32</v>
      </c>
      <c r="M2440" s="11">
        <v>1</v>
      </c>
      <c r="N2440" s="8">
        <v>37.06</v>
      </c>
      <c r="O2440" s="9">
        <v>0.1</v>
      </c>
      <c r="P2440" s="8">
        <v>13.18</v>
      </c>
      <c r="Q2440" s="8">
        <v>33.354000000000006</v>
      </c>
      <c r="R2440" s="8">
        <v>13.18</v>
      </c>
      <c r="S2440" s="8">
        <v>20.174000000000007</v>
      </c>
      <c r="T2440" s="10">
        <v>0.6048449961024166</v>
      </c>
      <c r="U2440" s="7"/>
      <c r="V2440" s="10"/>
      <c r="W2440" s="11"/>
      <c r="X2440" s="10"/>
    </row>
    <row r="2441" spans="1:24" ht="15.6">
      <c r="A2441" s="4">
        <v>1344</v>
      </c>
      <c r="B2441" s="5">
        <v>46351</v>
      </c>
      <c r="C2441" s="1">
        <f t="shared" si="76"/>
        <v>2026</v>
      </c>
      <c r="D2441" s="1" t="str">
        <f>"Q" &amp;ROUNDUP(MONTH(SalesDataTable[[#This Row],[Order Date]])/3,0)</f>
        <v>Q4</v>
      </c>
      <c r="E2441" s="1">
        <f t="shared" si="77"/>
        <v>11</v>
      </c>
      <c r="F2441" s="1" t="str">
        <f>TEXT(SalesDataTable[[#This Row],[Order Date]],"MMM")</f>
        <v>Nov</v>
      </c>
      <c r="G2441" s="6" t="s">
        <v>28</v>
      </c>
      <c r="H2441" s="6" t="s">
        <v>56</v>
      </c>
      <c r="I2441" s="6" t="s">
        <v>19</v>
      </c>
      <c r="J2441" s="6" t="s">
        <v>30</v>
      </c>
      <c r="K2441" s="6" t="s">
        <v>31</v>
      </c>
      <c r="L2441" s="6" t="s">
        <v>61</v>
      </c>
      <c r="M2441" s="11">
        <v>4</v>
      </c>
      <c r="N2441" s="8">
        <v>135.21</v>
      </c>
      <c r="O2441" s="9">
        <v>0.05</v>
      </c>
      <c r="P2441" s="8">
        <v>68.64</v>
      </c>
      <c r="Q2441" s="8">
        <v>513.798</v>
      </c>
      <c r="R2441" s="8">
        <v>274.56</v>
      </c>
      <c r="S2441" s="8">
        <v>239.238</v>
      </c>
      <c r="T2441" s="10">
        <v>0.46562656919645462</v>
      </c>
      <c r="U2441" s="7"/>
      <c r="V2441" s="10"/>
      <c r="W2441" s="11"/>
      <c r="X2441" s="10"/>
    </row>
    <row r="2442" spans="1:24" ht="15.6">
      <c r="A2442" s="4">
        <v>1922</v>
      </c>
      <c r="B2442" s="5">
        <v>46351</v>
      </c>
      <c r="C2442" s="1">
        <f t="shared" si="76"/>
        <v>2026</v>
      </c>
      <c r="D2442" s="1" t="str">
        <f>"Q" &amp;ROUNDUP(MONTH(SalesDataTable[[#This Row],[Order Date]])/3,0)</f>
        <v>Q4</v>
      </c>
      <c r="E2442" s="1">
        <f t="shared" si="77"/>
        <v>11</v>
      </c>
      <c r="F2442" s="1" t="str">
        <f>TEXT(SalesDataTable[[#This Row],[Order Date]],"MMM")</f>
        <v>Nov</v>
      </c>
      <c r="G2442" s="6" t="s">
        <v>17</v>
      </c>
      <c r="H2442" s="6" t="s">
        <v>53</v>
      </c>
      <c r="I2442" s="6" t="s">
        <v>45</v>
      </c>
      <c r="J2442" s="6" t="s">
        <v>20</v>
      </c>
      <c r="K2442" s="6" t="s">
        <v>26</v>
      </c>
      <c r="L2442" s="6" t="s">
        <v>34</v>
      </c>
      <c r="M2442" s="11">
        <v>2</v>
      </c>
      <c r="N2442" s="8">
        <v>145.77000000000001</v>
      </c>
      <c r="O2442" s="9">
        <v>0.1</v>
      </c>
      <c r="P2442" s="8">
        <v>78.14</v>
      </c>
      <c r="Q2442" s="8">
        <v>262.38600000000002</v>
      </c>
      <c r="R2442" s="8">
        <v>156.28</v>
      </c>
      <c r="S2442" s="8">
        <v>106.10600000000002</v>
      </c>
      <c r="T2442" s="10">
        <v>0.40438895367893107</v>
      </c>
      <c r="U2442" s="7"/>
      <c r="V2442" s="10"/>
      <c r="W2442" s="11"/>
      <c r="X2442" s="10"/>
    </row>
    <row r="2443" spans="1:24" ht="15.6">
      <c r="A2443" s="4">
        <v>2343</v>
      </c>
      <c r="B2443" s="5">
        <v>46351</v>
      </c>
      <c r="C2443" s="1">
        <f t="shared" si="76"/>
        <v>2026</v>
      </c>
      <c r="D2443" s="1" t="str">
        <f>"Q" &amp;ROUNDUP(MONTH(SalesDataTable[[#This Row],[Order Date]])/3,0)</f>
        <v>Q4</v>
      </c>
      <c r="E2443" s="1">
        <f t="shared" si="77"/>
        <v>11</v>
      </c>
      <c r="F2443" s="1" t="str">
        <f>TEXT(SalesDataTable[[#This Row],[Order Date]],"MMM")</f>
        <v>Nov</v>
      </c>
      <c r="G2443" s="6" t="s">
        <v>17</v>
      </c>
      <c r="H2443" s="6" t="s">
        <v>67</v>
      </c>
      <c r="I2443" s="6" t="s">
        <v>36</v>
      </c>
      <c r="J2443" s="6" t="s">
        <v>30</v>
      </c>
      <c r="K2443" s="6" t="s">
        <v>40</v>
      </c>
      <c r="L2443" s="6" t="s">
        <v>68</v>
      </c>
      <c r="M2443" s="11">
        <v>1</v>
      </c>
      <c r="N2443" s="8">
        <v>121.53</v>
      </c>
      <c r="O2443" s="9">
        <v>0.15</v>
      </c>
      <c r="P2443" s="8">
        <v>62.14</v>
      </c>
      <c r="Q2443" s="8">
        <v>103.3005</v>
      </c>
      <c r="R2443" s="8">
        <v>62.14</v>
      </c>
      <c r="S2443" s="8">
        <v>41.160499999999999</v>
      </c>
      <c r="T2443" s="10">
        <v>0.39845402490791426</v>
      </c>
      <c r="U2443" s="7"/>
      <c r="V2443" s="10"/>
      <c r="W2443" s="11"/>
      <c r="X2443" s="10"/>
    </row>
    <row r="2444" spans="1:24" ht="15.6">
      <c r="A2444" s="4">
        <v>2466</v>
      </c>
      <c r="B2444" s="5">
        <v>46351</v>
      </c>
      <c r="C2444" s="1">
        <f t="shared" si="76"/>
        <v>2026</v>
      </c>
      <c r="D2444" s="1" t="str">
        <f>"Q" &amp;ROUNDUP(MONTH(SalesDataTable[[#This Row],[Order Date]])/3,0)</f>
        <v>Q4</v>
      </c>
      <c r="E2444" s="1">
        <f t="shared" si="77"/>
        <v>11</v>
      </c>
      <c r="F2444" s="1" t="str">
        <f>TEXT(SalesDataTable[[#This Row],[Order Date]],"MMM")</f>
        <v>Nov</v>
      </c>
      <c r="G2444" s="6" t="s">
        <v>28</v>
      </c>
      <c r="H2444" s="6" t="s">
        <v>29</v>
      </c>
      <c r="I2444" s="6" t="s">
        <v>19</v>
      </c>
      <c r="J2444" s="6" t="s">
        <v>33</v>
      </c>
      <c r="K2444" s="6" t="s">
        <v>21</v>
      </c>
      <c r="L2444" s="6" t="s">
        <v>43</v>
      </c>
      <c r="M2444" s="11">
        <v>2</v>
      </c>
      <c r="N2444" s="8">
        <v>40.51</v>
      </c>
      <c r="O2444" s="9">
        <v>0.05</v>
      </c>
      <c r="P2444" s="8">
        <v>16.45</v>
      </c>
      <c r="Q2444" s="8">
        <v>76.968999999999994</v>
      </c>
      <c r="R2444" s="8">
        <v>32.9</v>
      </c>
      <c r="S2444" s="8">
        <v>44.068999999999996</v>
      </c>
      <c r="T2444" s="10">
        <v>0.5725551845548208</v>
      </c>
      <c r="U2444" s="7"/>
      <c r="V2444" s="10"/>
      <c r="W2444" s="11"/>
      <c r="X2444" s="10"/>
    </row>
    <row r="2445" spans="1:24" ht="15.6">
      <c r="A2445" s="4">
        <v>2647</v>
      </c>
      <c r="B2445" s="5">
        <v>46351</v>
      </c>
      <c r="C2445" s="1">
        <f t="shared" si="76"/>
        <v>2026</v>
      </c>
      <c r="D2445" s="1" t="str">
        <f>"Q" &amp;ROUNDUP(MONTH(SalesDataTable[[#This Row],[Order Date]])/3,0)</f>
        <v>Q4</v>
      </c>
      <c r="E2445" s="1">
        <f t="shared" si="77"/>
        <v>11</v>
      </c>
      <c r="F2445" s="1" t="str">
        <f>TEXT(SalesDataTable[[#This Row],[Order Date]],"MMM")</f>
        <v>Nov</v>
      </c>
      <c r="G2445" s="6" t="s">
        <v>28</v>
      </c>
      <c r="H2445" s="6" t="s">
        <v>42</v>
      </c>
      <c r="I2445" s="6" t="s">
        <v>19</v>
      </c>
      <c r="J2445" s="6" t="s">
        <v>30</v>
      </c>
      <c r="K2445" s="6" t="s">
        <v>26</v>
      </c>
      <c r="L2445" s="6" t="s">
        <v>63</v>
      </c>
      <c r="M2445" s="11">
        <v>1</v>
      </c>
      <c r="N2445" s="8">
        <v>70.099999999999994</v>
      </c>
      <c r="O2445" s="9">
        <v>0.15</v>
      </c>
      <c r="P2445" s="8">
        <v>32.28</v>
      </c>
      <c r="Q2445" s="8">
        <v>59.584999999999994</v>
      </c>
      <c r="R2445" s="8">
        <v>32.28</v>
      </c>
      <c r="S2445" s="8">
        <v>27.304999999999993</v>
      </c>
      <c r="T2445" s="10">
        <v>0.45825291600234952</v>
      </c>
      <c r="U2445" s="7"/>
      <c r="V2445" s="10"/>
      <c r="W2445" s="11"/>
      <c r="X2445" s="10"/>
    </row>
    <row r="2446" spans="1:24" ht="15.6">
      <c r="A2446" s="4">
        <v>2958</v>
      </c>
      <c r="B2446" s="5">
        <v>46351</v>
      </c>
      <c r="C2446" s="1">
        <f t="shared" si="76"/>
        <v>2026</v>
      </c>
      <c r="D2446" s="1" t="str">
        <f>"Q" &amp;ROUNDUP(MONTH(SalesDataTable[[#This Row],[Order Date]])/3,0)</f>
        <v>Q4</v>
      </c>
      <c r="E2446" s="1">
        <f t="shared" si="77"/>
        <v>11</v>
      </c>
      <c r="F2446" s="1" t="str">
        <f>TEXT(SalesDataTable[[#This Row],[Order Date]],"MMM")</f>
        <v>Nov</v>
      </c>
      <c r="G2446" s="6" t="s">
        <v>23</v>
      </c>
      <c r="H2446" s="6" t="s">
        <v>60</v>
      </c>
      <c r="I2446" s="6" t="s">
        <v>45</v>
      </c>
      <c r="J2446" s="6" t="s">
        <v>30</v>
      </c>
      <c r="K2446" s="6" t="s">
        <v>26</v>
      </c>
      <c r="L2446" s="6" t="s">
        <v>34</v>
      </c>
      <c r="M2446" s="11">
        <v>1</v>
      </c>
      <c r="N2446" s="8">
        <v>144.25</v>
      </c>
      <c r="O2446" s="9">
        <v>0.1</v>
      </c>
      <c r="P2446" s="8">
        <v>79.55</v>
      </c>
      <c r="Q2446" s="8">
        <v>129.82500000000002</v>
      </c>
      <c r="R2446" s="8">
        <v>79.55</v>
      </c>
      <c r="S2446" s="8">
        <v>50.27500000000002</v>
      </c>
      <c r="T2446" s="10">
        <v>0.38725207009435791</v>
      </c>
      <c r="U2446" s="7"/>
      <c r="V2446" s="10"/>
      <c r="W2446" s="11"/>
      <c r="X2446" s="10"/>
    </row>
    <row r="2447" spans="1:24" ht="15.6">
      <c r="A2447" s="4">
        <v>3527</v>
      </c>
      <c r="B2447" s="5">
        <v>46351</v>
      </c>
      <c r="C2447" s="1">
        <f t="shared" si="76"/>
        <v>2026</v>
      </c>
      <c r="D2447" s="1" t="str">
        <f>"Q" &amp;ROUNDUP(MONTH(SalesDataTable[[#This Row],[Order Date]])/3,0)</f>
        <v>Q4</v>
      </c>
      <c r="E2447" s="1">
        <f t="shared" si="77"/>
        <v>11</v>
      </c>
      <c r="F2447" s="1" t="str">
        <f>TEXT(SalesDataTable[[#This Row],[Order Date]],"MMM")</f>
        <v>Nov</v>
      </c>
      <c r="G2447" s="6" t="s">
        <v>23</v>
      </c>
      <c r="H2447" s="6" t="s">
        <v>44</v>
      </c>
      <c r="I2447" s="6" t="s">
        <v>45</v>
      </c>
      <c r="J2447" s="6" t="s">
        <v>20</v>
      </c>
      <c r="K2447" s="6" t="s">
        <v>26</v>
      </c>
      <c r="L2447" s="6" t="s">
        <v>34</v>
      </c>
      <c r="M2447" s="11">
        <v>4</v>
      </c>
      <c r="N2447" s="8">
        <v>146.19</v>
      </c>
      <c r="O2447" s="9">
        <v>0.1</v>
      </c>
      <c r="P2447" s="8">
        <v>79.569999999999993</v>
      </c>
      <c r="Q2447" s="8">
        <v>526.28399999999999</v>
      </c>
      <c r="R2447" s="8">
        <v>318.27999999999997</v>
      </c>
      <c r="S2447" s="8">
        <v>208.00400000000002</v>
      </c>
      <c r="T2447" s="10">
        <v>0.39523147198090769</v>
      </c>
      <c r="U2447" s="7"/>
      <c r="V2447" s="10"/>
      <c r="W2447" s="11"/>
      <c r="X2447" s="10"/>
    </row>
    <row r="2448" spans="1:24" ht="15.6">
      <c r="A2448" s="4">
        <v>3729</v>
      </c>
      <c r="B2448" s="5">
        <v>46351</v>
      </c>
      <c r="C2448" s="1">
        <f t="shared" si="76"/>
        <v>2026</v>
      </c>
      <c r="D2448" s="1" t="str">
        <f>"Q" &amp;ROUNDUP(MONTH(SalesDataTable[[#This Row],[Order Date]])/3,0)</f>
        <v>Q4</v>
      </c>
      <c r="E2448" s="1">
        <f t="shared" si="77"/>
        <v>11</v>
      </c>
      <c r="F2448" s="1" t="str">
        <f>TEXT(SalesDataTable[[#This Row],[Order Date]],"MMM")</f>
        <v>Nov</v>
      </c>
      <c r="G2448" s="6" t="s">
        <v>17</v>
      </c>
      <c r="H2448" s="6" t="s">
        <v>53</v>
      </c>
      <c r="I2448" s="6" t="s">
        <v>19</v>
      </c>
      <c r="J2448" s="6" t="s">
        <v>30</v>
      </c>
      <c r="K2448" s="6" t="s">
        <v>40</v>
      </c>
      <c r="L2448" s="6" t="s">
        <v>57</v>
      </c>
      <c r="M2448" s="11">
        <v>1</v>
      </c>
      <c r="N2448" s="8">
        <v>81.89</v>
      </c>
      <c r="O2448" s="9">
        <v>0.05</v>
      </c>
      <c r="P2448" s="8">
        <v>38.33</v>
      </c>
      <c r="Q2448" s="8">
        <v>77.79549999999999</v>
      </c>
      <c r="R2448" s="8">
        <v>38.33</v>
      </c>
      <c r="S2448" s="8">
        <v>39.465499999999992</v>
      </c>
      <c r="T2448" s="10">
        <v>0.50729797996028048</v>
      </c>
      <c r="U2448" s="7"/>
      <c r="V2448" s="10"/>
      <c r="W2448" s="11"/>
      <c r="X2448" s="10"/>
    </row>
    <row r="2449" spans="1:24" ht="15.6">
      <c r="A2449" s="4">
        <v>4961</v>
      </c>
      <c r="B2449" s="5">
        <v>46351</v>
      </c>
      <c r="C2449" s="1">
        <f t="shared" si="76"/>
        <v>2026</v>
      </c>
      <c r="D2449" s="1" t="str">
        <f>"Q" &amp;ROUNDUP(MONTH(SalesDataTable[[#This Row],[Order Date]])/3,0)</f>
        <v>Q4</v>
      </c>
      <c r="E2449" s="1">
        <f t="shared" si="77"/>
        <v>11</v>
      </c>
      <c r="F2449" s="1" t="str">
        <f>TEXT(SalesDataTable[[#This Row],[Order Date]],"MMM")</f>
        <v>Nov</v>
      </c>
      <c r="G2449" s="6" t="s">
        <v>28</v>
      </c>
      <c r="H2449" s="6" t="s">
        <v>29</v>
      </c>
      <c r="I2449" s="6" t="s">
        <v>36</v>
      </c>
      <c r="J2449" s="6" t="s">
        <v>30</v>
      </c>
      <c r="K2449" s="6" t="s">
        <v>40</v>
      </c>
      <c r="L2449" s="6" t="s">
        <v>46</v>
      </c>
      <c r="M2449" s="11">
        <v>2</v>
      </c>
      <c r="N2449" s="8">
        <v>194.78</v>
      </c>
      <c r="O2449" s="9">
        <v>0.15</v>
      </c>
      <c r="P2449" s="8">
        <v>102.51</v>
      </c>
      <c r="Q2449" s="8">
        <v>331.12599999999998</v>
      </c>
      <c r="R2449" s="8">
        <v>205.02</v>
      </c>
      <c r="S2449" s="8">
        <v>126.10599999999997</v>
      </c>
      <c r="T2449" s="10">
        <v>0.38083992196324051</v>
      </c>
      <c r="U2449" s="7"/>
      <c r="V2449" s="10"/>
      <c r="W2449" s="11"/>
      <c r="X2449" s="10"/>
    </row>
    <row r="2450" spans="1:24" ht="15.6">
      <c r="A2450" s="4">
        <v>5034</v>
      </c>
      <c r="B2450" s="5">
        <v>46351</v>
      </c>
      <c r="C2450" s="1">
        <f t="shared" si="76"/>
        <v>2026</v>
      </c>
      <c r="D2450" s="1" t="str">
        <f>"Q" &amp;ROUNDUP(MONTH(SalesDataTable[[#This Row],[Order Date]])/3,0)</f>
        <v>Q4</v>
      </c>
      <c r="E2450" s="1">
        <f t="shared" si="77"/>
        <v>11</v>
      </c>
      <c r="F2450" s="1" t="str">
        <f>TEXT(SalesDataTable[[#This Row],[Order Date]],"MMM")</f>
        <v>Nov</v>
      </c>
      <c r="G2450" s="6" t="s">
        <v>23</v>
      </c>
      <c r="H2450" s="6" t="s">
        <v>66</v>
      </c>
      <c r="I2450" s="6" t="s">
        <v>19</v>
      </c>
      <c r="J2450" s="6" t="s">
        <v>20</v>
      </c>
      <c r="K2450" s="6" t="s">
        <v>26</v>
      </c>
      <c r="L2450" s="6" t="s">
        <v>34</v>
      </c>
      <c r="M2450" s="11">
        <v>1</v>
      </c>
      <c r="N2450" s="8">
        <v>141.63</v>
      </c>
      <c r="O2450" s="9">
        <v>0.05</v>
      </c>
      <c r="P2450" s="8">
        <v>77.17</v>
      </c>
      <c r="Q2450" s="8">
        <v>134.54849999999999</v>
      </c>
      <c r="R2450" s="8">
        <v>77.17</v>
      </c>
      <c r="S2450" s="8">
        <v>57.378499999999988</v>
      </c>
      <c r="T2450" s="10">
        <v>0.42645217152179321</v>
      </c>
      <c r="U2450" s="7"/>
      <c r="V2450" s="10"/>
      <c r="W2450" s="11"/>
      <c r="X2450" s="10"/>
    </row>
    <row r="2451" spans="1:24" ht="15.6">
      <c r="A2451" s="4">
        <v>343</v>
      </c>
      <c r="B2451" s="5">
        <v>46352</v>
      </c>
      <c r="C2451" s="1">
        <f t="shared" si="76"/>
        <v>2026</v>
      </c>
      <c r="D2451" s="1" t="str">
        <f>"Q" &amp;ROUNDUP(MONTH(SalesDataTable[[#This Row],[Order Date]])/3,0)</f>
        <v>Q4</v>
      </c>
      <c r="E2451" s="1">
        <f t="shared" si="77"/>
        <v>11</v>
      </c>
      <c r="F2451" s="1" t="str">
        <f>TEXT(SalesDataTable[[#This Row],[Order Date]],"MMM")</f>
        <v>Nov</v>
      </c>
      <c r="G2451" s="6" t="s">
        <v>28</v>
      </c>
      <c r="H2451" s="6" t="s">
        <v>69</v>
      </c>
      <c r="I2451" s="6" t="s">
        <v>19</v>
      </c>
      <c r="J2451" s="6" t="s">
        <v>20</v>
      </c>
      <c r="K2451" s="6" t="s">
        <v>21</v>
      </c>
      <c r="L2451" s="6" t="s">
        <v>43</v>
      </c>
      <c r="M2451" s="11">
        <v>1</v>
      </c>
      <c r="N2451" s="8">
        <v>40.86</v>
      </c>
      <c r="O2451" s="9">
        <v>0.05</v>
      </c>
      <c r="P2451" s="8">
        <v>17.14</v>
      </c>
      <c r="Q2451" s="8">
        <v>38.817</v>
      </c>
      <c r="R2451" s="8">
        <v>17.14</v>
      </c>
      <c r="S2451" s="8">
        <v>21.677</v>
      </c>
      <c r="T2451" s="10">
        <v>0.55844088930107938</v>
      </c>
      <c r="U2451" s="7"/>
      <c r="V2451" s="10"/>
      <c r="W2451" s="11"/>
      <c r="X2451" s="10"/>
    </row>
    <row r="2452" spans="1:24" ht="15.6">
      <c r="A2452" s="4">
        <v>405</v>
      </c>
      <c r="B2452" s="5">
        <v>46352</v>
      </c>
      <c r="C2452" s="1">
        <f t="shared" si="76"/>
        <v>2026</v>
      </c>
      <c r="D2452" s="1" t="str">
        <f>"Q" &amp;ROUNDUP(MONTH(SalesDataTable[[#This Row],[Order Date]])/3,0)</f>
        <v>Q4</v>
      </c>
      <c r="E2452" s="1">
        <f t="shared" si="77"/>
        <v>11</v>
      </c>
      <c r="F2452" s="1" t="str">
        <f>TEXT(SalesDataTable[[#This Row],[Order Date]],"MMM")</f>
        <v>Nov</v>
      </c>
      <c r="G2452" s="6" t="s">
        <v>37</v>
      </c>
      <c r="H2452" s="6" t="s">
        <v>50</v>
      </c>
      <c r="I2452" s="6" t="s">
        <v>19</v>
      </c>
      <c r="J2452" s="6" t="s">
        <v>30</v>
      </c>
      <c r="K2452" s="6" t="s">
        <v>26</v>
      </c>
      <c r="L2452" s="6" t="s">
        <v>34</v>
      </c>
      <c r="M2452" s="11">
        <v>1</v>
      </c>
      <c r="N2452" s="8">
        <v>141.61000000000001</v>
      </c>
      <c r="O2452" s="9">
        <v>0.05</v>
      </c>
      <c r="P2452" s="8">
        <v>77.7</v>
      </c>
      <c r="Q2452" s="8">
        <v>134.52950000000001</v>
      </c>
      <c r="R2452" s="8">
        <v>77.7</v>
      </c>
      <c r="S2452" s="8">
        <v>56.82950000000001</v>
      </c>
      <c r="T2452" s="10">
        <v>0.42243151130421214</v>
      </c>
      <c r="U2452" s="7"/>
      <c r="V2452" s="10"/>
      <c r="W2452" s="11"/>
      <c r="X2452" s="10"/>
    </row>
    <row r="2453" spans="1:24" ht="15.6">
      <c r="A2453" s="4">
        <v>485</v>
      </c>
      <c r="B2453" s="5">
        <v>46352</v>
      </c>
      <c r="C2453" s="1">
        <f t="shared" si="76"/>
        <v>2026</v>
      </c>
      <c r="D2453" s="1" t="str">
        <f>"Q" &amp;ROUNDUP(MONTH(SalesDataTable[[#This Row],[Order Date]])/3,0)</f>
        <v>Q4</v>
      </c>
      <c r="E2453" s="1">
        <f t="shared" si="77"/>
        <v>11</v>
      </c>
      <c r="F2453" s="1" t="str">
        <f>TEXT(SalesDataTable[[#This Row],[Order Date]],"MMM")</f>
        <v>Nov</v>
      </c>
      <c r="G2453" s="6" t="s">
        <v>37</v>
      </c>
      <c r="H2453" s="6" t="s">
        <v>48</v>
      </c>
      <c r="I2453" s="6" t="s">
        <v>19</v>
      </c>
      <c r="J2453" s="6" t="s">
        <v>30</v>
      </c>
      <c r="K2453" s="6" t="s">
        <v>40</v>
      </c>
      <c r="L2453" s="6" t="s">
        <v>68</v>
      </c>
      <c r="M2453" s="11">
        <v>2</v>
      </c>
      <c r="N2453" s="8">
        <v>122.15</v>
      </c>
      <c r="O2453" s="9">
        <v>0.1</v>
      </c>
      <c r="P2453" s="8">
        <v>61.15</v>
      </c>
      <c r="Q2453" s="8">
        <v>219.87</v>
      </c>
      <c r="R2453" s="8">
        <v>122.3</v>
      </c>
      <c r="S2453" s="8">
        <v>97.570000000000007</v>
      </c>
      <c r="T2453" s="10">
        <v>0.44376222313185065</v>
      </c>
      <c r="U2453" s="7"/>
      <c r="V2453" s="10"/>
      <c r="W2453" s="11"/>
      <c r="X2453" s="10"/>
    </row>
    <row r="2454" spans="1:24" ht="15.6">
      <c r="A2454" s="4">
        <v>807</v>
      </c>
      <c r="B2454" s="5">
        <v>46352</v>
      </c>
      <c r="C2454" s="1">
        <f t="shared" si="76"/>
        <v>2026</v>
      </c>
      <c r="D2454" s="1" t="str">
        <f>"Q" &amp;ROUNDUP(MONTH(SalesDataTable[[#This Row],[Order Date]])/3,0)</f>
        <v>Q4</v>
      </c>
      <c r="E2454" s="1">
        <f t="shared" si="77"/>
        <v>11</v>
      </c>
      <c r="F2454" s="1" t="str">
        <f>TEXT(SalesDataTable[[#This Row],[Order Date]],"MMM")</f>
        <v>Nov</v>
      </c>
      <c r="G2454" s="6" t="s">
        <v>28</v>
      </c>
      <c r="H2454" s="6" t="s">
        <v>42</v>
      </c>
      <c r="I2454" s="6" t="s">
        <v>36</v>
      </c>
      <c r="J2454" s="6" t="s">
        <v>20</v>
      </c>
      <c r="K2454" s="6" t="s">
        <v>31</v>
      </c>
      <c r="L2454" s="6" t="s">
        <v>61</v>
      </c>
      <c r="M2454" s="11">
        <v>5</v>
      </c>
      <c r="N2454" s="8">
        <v>130.24</v>
      </c>
      <c r="O2454" s="9">
        <v>0.1</v>
      </c>
      <c r="P2454" s="8">
        <v>66.75</v>
      </c>
      <c r="Q2454" s="8">
        <v>586.08000000000004</v>
      </c>
      <c r="R2454" s="8">
        <v>333.75</v>
      </c>
      <c r="S2454" s="8">
        <v>252.33000000000004</v>
      </c>
      <c r="T2454" s="10">
        <v>0.43053849303849306</v>
      </c>
      <c r="U2454" s="7"/>
      <c r="V2454" s="10"/>
      <c r="W2454" s="11"/>
      <c r="X2454" s="10"/>
    </row>
    <row r="2455" spans="1:24" ht="15.6">
      <c r="A2455" s="4">
        <v>1666</v>
      </c>
      <c r="B2455" s="5">
        <v>46352</v>
      </c>
      <c r="C2455" s="1">
        <f t="shared" si="76"/>
        <v>2026</v>
      </c>
      <c r="D2455" s="1" t="str">
        <f>"Q" &amp;ROUNDUP(MONTH(SalesDataTable[[#This Row],[Order Date]])/3,0)</f>
        <v>Q4</v>
      </c>
      <c r="E2455" s="1">
        <f t="shared" si="77"/>
        <v>11</v>
      </c>
      <c r="F2455" s="1" t="str">
        <f>TEXT(SalesDataTable[[#This Row],[Order Date]],"MMM")</f>
        <v>Nov</v>
      </c>
      <c r="G2455" s="6" t="s">
        <v>17</v>
      </c>
      <c r="H2455" s="6" t="s">
        <v>67</v>
      </c>
      <c r="I2455" s="6" t="s">
        <v>25</v>
      </c>
      <c r="J2455" s="6" t="s">
        <v>20</v>
      </c>
      <c r="K2455" s="6" t="s">
        <v>21</v>
      </c>
      <c r="L2455" s="6" t="s">
        <v>39</v>
      </c>
      <c r="M2455" s="11">
        <v>3</v>
      </c>
      <c r="N2455" s="8">
        <v>50.18</v>
      </c>
      <c r="O2455" s="9">
        <v>0.1</v>
      </c>
      <c r="P2455" s="8">
        <v>23.12</v>
      </c>
      <c r="Q2455" s="8">
        <v>135.48599999999999</v>
      </c>
      <c r="R2455" s="8">
        <v>69.36</v>
      </c>
      <c r="S2455" s="8">
        <v>66.125999999999991</v>
      </c>
      <c r="T2455" s="10">
        <v>0.4880651875470528</v>
      </c>
      <c r="U2455" s="7"/>
      <c r="V2455" s="10"/>
      <c r="W2455" s="11"/>
      <c r="X2455" s="10"/>
    </row>
    <row r="2456" spans="1:24" ht="15.6">
      <c r="A2456" s="4">
        <v>3442</v>
      </c>
      <c r="B2456" s="5">
        <v>46352</v>
      </c>
      <c r="C2456" s="1">
        <f t="shared" si="76"/>
        <v>2026</v>
      </c>
      <c r="D2456" s="1" t="str">
        <f>"Q" &amp;ROUNDUP(MONTH(SalesDataTable[[#This Row],[Order Date]])/3,0)</f>
        <v>Q4</v>
      </c>
      <c r="E2456" s="1">
        <f t="shared" si="77"/>
        <v>11</v>
      </c>
      <c r="F2456" s="1" t="str">
        <f>TEXT(SalesDataTable[[#This Row],[Order Date]],"MMM")</f>
        <v>Nov</v>
      </c>
      <c r="G2456" s="6" t="s">
        <v>17</v>
      </c>
      <c r="H2456" s="6" t="s">
        <v>53</v>
      </c>
      <c r="I2456" s="6" t="s">
        <v>36</v>
      </c>
      <c r="J2456" s="6" t="s">
        <v>30</v>
      </c>
      <c r="K2456" s="6" t="s">
        <v>51</v>
      </c>
      <c r="L2456" s="6" t="s">
        <v>62</v>
      </c>
      <c r="M2456" s="11">
        <v>2</v>
      </c>
      <c r="N2456" s="8">
        <v>50.93</v>
      </c>
      <c r="O2456" s="9">
        <v>0.15</v>
      </c>
      <c r="P2456" s="8">
        <v>22.35</v>
      </c>
      <c r="Q2456" s="8">
        <v>86.581000000000003</v>
      </c>
      <c r="R2456" s="8">
        <v>44.7</v>
      </c>
      <c r="S2456" s="8">
        <v>41.881</v>
      </c>
      <c r="T2456" s="10">
        <v>0.48372044674928677</v>
      </c>
      <c r="U2456" s="7"/>
      <c r="V2456" s="10"/>
      <c r="W2456" s="11"/>
      <c r="X2456" s="10"/>
    </row>
    <row r="2457" spans="1:24" ht="15.6">
      <c r="A2457" s="4">
        <v>4177</v>
      </c>
      <c r="B2457" s="5">
        <v>46352</v>
      </c>
      <c r="C2457" s="1">
        <f t="shared" si="76"/>
        <v>2026</v>
      </c>
      <c r="D2457" s="1" t="str">
        <f>"Q" &amp;ROUNDUP(MONTH(SalesDataTable[[#This Row],[Order Date]])/3,0)</f>
        <v>Q4</v>
      </c>
      <c r="E2457" s="1">
        <f t="shared" si="77"/>
        <v>11</v>
      </c>
      <c r="F2457" s="1" t="str">
        <f>TEXT(SalesDataTable[[#This Row],[Order Date]],"MMM")</f>
        <v>Nov</v>
      </c>
      <c r="G2457" s="6" t="s">
        <v>28</v>
      </c>
      <c r="H2457" s="6" t="s">
        <v>56</v>
      </c>
      <c r="I2457" s="6" t="s">
        <v>19</v>
      </c>
      <c r="J2457" s="6" t="s">
        <v>33</v>
      </c>
      <c r="K2457" s="6" t="s">
        <v>21</v>
      </c>
      <c r="L2457" s="6" t="s">
        <v>39</v>
      </c>
      <c r="M2457" s="11">
        <v>1</v>
      </c>
      <c r="N2457" s="8">
        <v>49.6</v>
      </c>
      <c r="O2457" s="9">
        <v>0</v>
      </c>
      <c r="P2457" s="8">
        <v>22.62</v>
      </c>
      <c r="Q2457" s="8">
        <v>49.6</v>
      </c>
      <c r="R2457" s="8">
        <v>22.62</v>
      </c>
      <c r="S2457" s="8">
        <v>26.98</v>
      </c>
      <c r="T2457" s="10">
        <v>0.5439516129032258</v>
      </c>
      <c r="U2457" s="7"/>
      <c r="V2457" s="10"/>
      <c r="W2457" s="11"/>
      <c r="X2457" s="10"/>
    </row>
    <row r="2458" spans="1:24" ht="15.6">
      <c r="A2458" s="4">
        <v>4659</v>
      </c>
      <c r="B2458" s="5">
        <v>46352</v>
      </c>
      <c r="C2458" s="1">
        <f t="shared" si="76"/>
        <v>2026</v>
      </c>
      <c r="D2458" s="1" t="str">
        <f>"Q" &amp;ROUNDUP(MONTH(SalesDataTable[[#This Row],[Order Date]])/3,0)</f>
        <v>Q4</v>
      </c>
      <c r="E2458" s="1">
        <f t="shared" si="77"/>
        <v>11</v>
      </c>
      <c r="F2458" s="1" t="str">
        <f>TEXT(SalesDataTable[[#This Row],[Order Date]],"MMM")</f>
        <v>Nov</v>
      </c>
      <c r="G2458" s="6" t="s">
        <v>23</v>
      </c>
      <c r="H2458" s="6" t="s">
        <v>58</v>
      </c>
      <c r="I2458" s="6" t="s">
        <v>25</v>
      </c>
      <c r="J2458" s="6" t="s">
        <v>33</v>
      </c>
      <c r="K2458" s="6" t="s">
        <v>40</v>
      </c>
      <c r="L2458" s="6" t="s">
        <v>57</v>
      </c>
      <c r="M2458" s="11">
        <v>3</v>
      </c>
      <c r="N2458" s="8">
        <v>83.3</v>
      </c>
      <c r="O2458" s="9">
        <v>0.15</v>
      </c>
      <c r="P2458" s="8">
        <v>38.74</v>
      </c>
      <c r="Q2458" s="8">
        <v>212.41499999999996</v>
      </c>
      <c r="R2458" s="8">
        <v>116.22</v>
      </c>
      <c r="S2458" s="8">
        <v>96.194999999999965</v>
      </c>
      <c r="T2458" s="10">
        <v>0.45286349834051259</v>
      </c>
      <c r="U2458" s="7"/>
      <c r="V2458" s="10"/>
      <c r="W2458" s="11"/>
      <c r="X2458" s="10"/>
    </row>
    <row r="2459" spans="1:24" ht="15.6">
      <c r="A2459" s="4">
        <v>4667</v>
      </c>
      <c r="B2459" s="5">
        <v>46352</v>
      </c>
      <c r="C2459" s="1">
        <f t="shared" si="76"/>
        <v>2026</v>
      </c>
      <c r="D2459" s="1" t="str">
        <f>"Q" &amp;ROUNDUP(MONTH(SalesDataTable[[#This Row],[Order Date]])/3,0)</f>
        <v>Q4</v>
      </c>
      <c r="E2459" s="1">
        <f t="shared" si="77"/>
        <v>11</v>
      </c>
      <c r="F2459" s="1" t="str">
        <f>TEXT(SalesDataTable[[#This Row],[Order Date]],"MMM")</f>
        <v>Nov</v>
      </c>
      <c r="G2459" s="6" t="s">
        <v>23</v>
      </c>
      <c r="H2459" s="6" t="s">
        <v>66</v>
      </c>
      <c r="I2459" s="6" t="s">
        <v>45</v>
      </c>
      <c r="J2459" s="6" t="s">
        <v>33</v>
      </c>
      <c r="K2459" s="6" t="s">
        <v>31</v>
      </c>
      <c r="L2459" s="6" t="s">
        <v>32</v>
      </c>
      <c r="M2459" s="11">
        <v>1</v>
      </c>
      <c r="N2459" s="8">
        <v>35.89</v>
      </c>
      <c r="O2459" s="9">
        <v>0.05</v>
      </c>
      <c r="P2459" s="8">
        <v>13.53</v>
      </c>
      <c r="Q2459" s="8">
        <v>34.095500000000001</v>
      </c>
      <c r="R2459" s="8">
        <v>13.53</v>
      </c>
      <c r="S2459" s="8">
        <v>20.5655</v>
      </c>
      <c r="T2459" s="10">
        <v>0.60317343931017287</v>
      </c>
      <c r="U2459" s="7"/>
      <c r="V2459" s="10"/>
      <c r="W2459" s="11"/>
      <c r="X2459" s="10"/>
    </row>
    <row r="2460" spans="1:24" ht="15.6">
      <c r="A2460" s="4">
        <v>197</v>
      </c>
      <c r="B2460" s="5">
        <v>46353</v>
      </c>
      <c r="C2460" s="1">
        <f t="shared" si="76"/>
        <v>2026</v>
      </c>
      <c r="D2460" s="1" t="str">
        <f>"Q" &amp;ROUNDUP(MONTH(SalesDataTable[[#This Row],[Order Date]])/3,0)</f>
        <v>Q4</v>
      </c>
      <c r="E2460" s="1">
        <f t="shared" si="77"/>
        <v>11</v>
      </c>
      <c r="F2460" s="1" t="str">
        <f>TEXT(SalesDataTable[[#This Row],[Order Date]],"MMM")</f>
        <v>Nov</v>
      </c>
      <c r="G2460" s="6" t="s">
        <v>37</v>
      </c>
      <c r="H2460" s="6" t="s">
        <v>38</v>
      </c>
      <c r="I2460" s="6" t="s">
        <v>36</v>
      </c>
      <c r="J2460" s="6" t="s">
        <v>30</v>
      </c>
      <c r="K2460" s="6" t="s">
        <v>40</v>
      </c>
      <c r="L2460" s="6" t="s">
        <v>46</v>
      </c>
      <c r="M2460" s="11">
        <v>1</v>
      </c>
      <c r="N2460" s="8">
        <v>195.32</v>
      </c>
      <c r="O2460" s="9">
        <v>0</v>
      </c>
      <c r="P2460" s="8">
        <v>103.21</v>
      </c>
      <c r="Q2460" s="8">
        <v>195.32</v>
      </c>
      <c r="R2460" s="8">
        <v>103.21</v>
      </c>
      <c r="S2460" s="8">
        <v>92.11</v>
      </c>
      <c r="T2460" s="10">
        <v>0.47158509113250052</v>
      </c>
      <c r="U2460" s="7"/>
      <c r="V2460" s="10"/>
      <c r="W2460" s="11"/>
      <c r="X2460" s="10"/>
    </row>
    <row r="2461" spans="1:24" ht="15.6">
      <c r="A2461" s="4">
        <v>361</v>
      </c>
      <c r="B2461" s="5">
        <v>46353</v>
      </c>
      <c r="C2461" s="1">
        <f t="shared" si="76"/>
        <v>2026</v>
      </c>
      <c r="D2461" s="1" t="str">
        <f>"Q" &amp;ROUNDUP(MONTH(SalesDataTable[[#This Row],[Order Date]])/3,0)</f>
        <v>Q4</v>
      </c>
      <c r="E2461" s="1">
        <f t="shared" si="77"/>
        <v>11</v>
      </c>
      <c r="F2461" s="1" t="str">
        <f>TEXT(SalesDataTable[[#This Row],[Order Date]],"MMM")</f>
        <v>Nov</v>
      </c>
      <c r="G2461" s="6" t="s">
        <v>23</v>
      </c>
      <c r="H2461" s="6" t="s">
        <v>44</v>
      </c>
      <c r="I2461" s="6" t="s">
        <v>19</v>
      </c>
      <c r="J2461" s="6" t="s">
        <v>20</v>
      </c>
      <c r="K2461" s="6" t="s">
        <v>31</v>
      </c>
      <c r="L2461" s="6" t="s">
        <v>32</v>
      </c>
      <c r="M2461" s="11">
        <v>1</v>
      </c>
      <c r="N2461" s="8">
        <v>36.36</v>
      </c>
      <c r="O2461" s="9">
        <v>0.05</v>
      </c>
      <c r="P2461" s="8">
        <v>13.33</v>
      </c>
      <c r="Q2461" s="8">
        <v>34.541999999999994</v>
      </c>
      <c r="R2461" s="8">
        <v>13.33</v>
      </c>
      <c r="S2461" s="8">
        <v>21.211999999999996</v>
      </c>
      <c r="T2461" s="10">
        <v>0.61409298824619307</v>
      </c>
      <c r="U2461" s="7"/>
      <c r="V2461" s="10"/>
      <c r="W2461" s="11"/>
      <c r="X2461" s="10"/>
    </row>
    <row r="2462" spans="1:24" ht="15.6">
      <c r="A2462" s="4">
        <v>841</v>
      </c>
      <c r="B2462" s="5">
        <v>46353</v>
      </c>
      <c r="C2462" s="1">
        <f t="shared" si="76"/>
        <v>2026</v>
      </c>
      <c r="D2462" s="1" t="str">
        <f>"Q" &amp;ROUNDUP(MONTH(SalesDataTable[[#This Row],[Order Date]])/3,0)</f>
        <v>Q4</v>
      </c>
      <c r="E2462" s="1">
        <f t="shared" si="77"/>
        <v>11</v>
      </c>
      <c r="F2462" s="1" t="str">
        <f>TEXT(SalesDataTable[[#This Row],[Order Date]],"MMM")</f>
        <v>Nov</v>
      </c>
      <c r="G2462" s="6" t="s">
        <v>23</v>
      </c>
      <c r="H2462" s="6" t="s">
        <v>60</v>
      </c>
      <c r="I2462" s="6" t="s">
        <v>19</v>
      </c>
      <c r="J2462" s="6" t="s">
        <v>20</v>
      </c>
      <c r="K2462" s="6" t="s">
        <v>31</v>
      </c>
      <c r="L2462" s="6" t="s">
        <v>32</v>
      </c>
      <c r="M2462" s="11">
        <v>2</v>
      </c>
      <c r="N2462" s="8">
        <v>35.85</v>
      </c>
      <c r="O2462" s="9">
        <v>0.05</v>
      </c>
      <c r="P2462" s="8">
        <v>13.69</v>
      </c>
      <c r="Q2462" s="8">
        <v>68.114999999999995</v>
      </c>
      <c r="R2462" s="8">
        <v>27.38</v>
      </c>
      <c r="S2462" s="8">
        <v>40.734999999999999</v>
      </c>
      <c r="T2462" s="10">
        <v>0.59803273875064233</v>
      </c>
      <c r="U2462" s="7"/>
      <c r="V2462" s="10"/>
      <c r="W2462" s="11"/>
      <c r="X2462" s="10"/>
    </row>
    <row r="2463" spans="1:24" ht="15.6">
      <c r="A2463" s="4">
        <v>903</v>
      </c>
      <c r="B2463" s="5">
        <v>46353</v>
      </c>
      <c r="C2463" s="1">
        <f t="shared" si="76"/>
        <v>2026</v>
      </c>
      <c r="D2463" s="1" t="str">
        <f>"Q" &amp;ROUNDUP(MONTH(SalesDataTable[[#This Row],[Order Date]])/3,0)</f>
        <v>Q4</v>
      </c>
      <c r="E2463" s="1">
        <f t="shared" si="77"/>
        <v>11</v>
      </c>
      <c r="F2463" s="1" t="str">
        <f>TEXT(SalesDataTable[[#This Row],[Order Date]],"MMM")</f>
        <v>Nov</v>
      </c>
      <c r="G2463" s="6" t="s">
        <v>37</v>
      </c>
      <c r="H2463" s="6" t="s">
        <v>50</v>
      </c>
      <c r="I2463" s="6" t="s">
        <v>19</v>
      </c>
      <c r="J2463" s="6" t="s">
        <v>30</v>
      </c>
      <c r="K2463" s="6" t="s">
        <v>31</v>
      </c>
      <c r="L2463" s="6" t="s">
        <v>49</v>
      </c>
      <c r="M2463" s="11">
        <v>4</v>
      </c>
      <c r="N2463" s="8">
        <v>46.73</v>
      </c>
      <c r="O2463" s="9">
        <v>0</v>
      </c>
      <c r="P2463" s="8">
        <v>17.989999999999998</v>
      </c>
      <c r="Q2463" s="8">
        <v>186.92</v>
      </c>
      <c r="R2463" s="8">
        <v>71.959999999999994</v>
      </c>
      <c r="S2463" s="8">
        <v>114.96</v>
      </c>
      <c r="T2463" s="10">
        <v>0.61502246950567085</v>
      </c>
      <c r="U2463" s="7"/>
      <c r="V2463" s="10"/>
      <c r="W2463" s="11"/>
      <c r="X2463" s="10"/>
    </row>
    <row r="2464" spans="1:24" ht="15.6">
      <c r="A2464" s="4">
        <v>1278</v>
      </c>
      <c r="B2464" s="5">
        <v>46353</v>
      </c>
      <c r="C2464" s="1">
        <f t="shared" si="76"/>
        <v>2026</v>
      </c>
      <c r="D2464" s="1" t="str">
        <f>"Q" &amp;ROUNDUP(MONTH(SalesDataTable[[#This Row],[Order Date]])/3,0)</f>
        <v>Q4</v>
      </c>
      <c r="E2464" s="1">
        <f t="shared" si="77"/>
        <v>11</v>
      </c>
      <c r="F2464" s="1" t="str">
        <f>TEXT(SalesDataTable[[#This Row],[Order Date]],"MMM")</f>
        <v>Nov</v>
      </c>
      <c r="G2464" s="6" t="s">
        <v>37</v>
      </c>
      <c r="H2464" s="6" t="s">
        <v>64</v>
      </c>
      <c r="I2464" s="6" t="s">
        <v>36</v>
      </c>
      <c r="J2464" s="6" t="s">
        <v>20</v>
      </c>
      <c r="K2464" s="6" t="s">
        <v>26</v>
      </c>
      <c r="L2464" s="6" t="s">
        <v>34</v>
      </c>
      <c r="M2464" s="11">
        <v>3</v>
      </c>
      <c r="N2464" s="8">
        <v>143.72</v>
      </c>
      <c r="O2464" s="9">
        <v>0.15</v>
      </c>
      <c r="P2464" s="8">
        <v>78.56</v>
      </c>
      <c r="Q2464" s="8">
        <v>366.48599999999999</v>
      </c>
      <c r="R2464" s="8">
        <v>235.68</v>
      </c>
      <c r="S2464" s="8">
        <v>130.80599999999998</v>
      </c>
      <c r="T2464" s="10">
        <v>0.35691950033561987</v>
      </c>
      <c r="U2464" s="7"/>
      <c r="V2464" s="10"/>
      <c r="W2464" s="11"/>
      <c r="X2464" s="10"/>
    </row>
    <row r="2465" spans="1:24" ht="15.6">
      <c r="A2465" s="4">
        <v>2091</v>
      </c>
      <c r="B2465" s="5">
        <v>46353</v>
      </c>
      <c r="C2465" s="1">
        <f t="shared" si="76"/>
        <v>2026</v>
      </c>
      <c r="D2465" s="1" t="str">
        <f>"Q" &amp;ROUNDUP(MONTH(SalesDataTable[[#This Row],[Order Date]])/3,0)</f>
        <v>Q4</v>
      </c>
      <c r="E2465" s="1">
        <f t="shared" si="77"/>
        <v>11</v>
      </c>
      <c r="F2465" s="1" t="str">
        <f>TEXT(SalesDataTable[[#This Row],[Order Date]],"MMM")</f>
        <v>Nov</v>
      </c>
      <c r="G2465" s="6" t="s">
        <v>23</v>
      </c>
      <c r="H2465" s="6" t="s">
        <v>60</v>
      </c>
      <c r="I2465" s="6" t="s">
        <v>45</v>
      </c>
      <c r="J2465" s="6" t="s">
        <v>30</v>
      </c>
      <c r="K2465" s="6" t="s">
        <v>51</v>
      </c>
      <c r="L2465" s="6" t="s">
        <v>59</v>
      </c>
      <c r="M2465" s="11">
        <v>1</v>
      </c>
      <c r="N2465" s="8">
        <v>35.590000000000003</v>
      </c>
      <c r="O2465" s="9">
        <v>0</v>
      </c>
      <c r="P2465" s="8">
        <v>13.57</v>
      </c>
      <c r="Q2465" s="8">
        <v>35.590000000000003</v>
      </c>
      <c r="R2465" s="8">
        <v>13.57</v>
      </c>
      <c r="S2465" s="8">
        <v>22.020000000000003</v>
      </c>
      <c r="T2465" s="10">
        <v>0.61871312166338865</v>
      </c>
      <c r="U2465" s="7"/>
      <c r="V2465" s="10"/>
      <c r="W2465" s="11"/>
      <c r="X2465" s="10"/>
    </row>
    <row r="2466" spans="1:24" ht="15.6">
      <c r="A2466" s="4">
        <v>3070</v>
      </c>
      <c r="B2466" s="5">
        <v>46353</v>
      </c>
      <c r="C2466" s="1">
        <f t="shared" si="76"/>
        <v>2026</v>
      </c>
      <c r="D2466" s="1" t="str">
        <f>"Q" &amp;ROUNDUP(MONTH(SalesDataTable[[#This Row],[Order Date]])/3,0)</f>
        <v>Q4</v>
      </c>
      <c r="E2466" s="1">
        <f t="shared" si="77"/>
        <v>11</v>
      </c>
      <c r="F2466" s="1" t="str">
        <f>TEXT(SalesDataTable[[#This Row],[Order Date]],"MMM")</f>
        <v>Nov</v>
      </c>
      <c r="G2466" s="6" t="s">
        <v>37</v>
      </c>
      <c r="H2466" s="6" t="s">
        <v>64</v>
      </c>
      <c r="I2466" s="6" t="s">
        <v>45</v>
      </c>
      <c r="J2466" s="6" t="s">
        <v>20</v>
      </c>
      <c r="K2466" s="6" t="s">
        <v>26</v>
      </c>
      <c r="L2466" s="6" t="s">
        <v>63</v>
      </c>
      <c r="M2466" s="11">
        <v>4</v>
      </c>
      <c r="N2466" s="8">
        <v>71.11</v>
      </c>
      <c r="O2466" s="9">
        <v>0.05</v>
      </c>
      <c r="P2466" s="8">
        <v>32.25</v>
      </c>
      <c r="Q2466" s="8">
        <v>270.21799999999996</v>
      </c>
      <c r="R2466" s="8">
        <v>129</v>
      </c>
      <c r="S2466" s="8">
        <v>141.21799999999996</v>
      </c>
      <c r="T2466" s="10">
        <v>0.52260767232382732</v>
      </c>
      <c r="U2466" s="7"/>
      <c r="V2466" s="10"/>
      <c r="W2466" s="11"/>
      <c r="X2466" s="10"/>
    </row>
    <row r="2467" spans="1:24" ht="15.6">
      <c r="A2467" s="4">
        <v>4007</v>
      </c>
      <c r="B2467" s="5">
        <v>46353</v>
      </c>
      <c r="C2467" s="1">
        <f t="shared" si="76"/>
        <v>2026</v>
      </c>
      <c r="D2467" s="1" t="str">
        <f>"Q" &amp;ROUNDUP(MONTH(SalesDataTable[[#This Row],[Order Date]])/3,0)</f>
        <v>Q4</v>
      </c>
      <c r="E2467" s="1">
        <f t="shared" si="77"/>
        <v>11</v>
      </c>
      <c r="F2467" s="1" t="str">
        <f>TEXT(SalesDataTable[[#This Row],[Order Date]],"MMM")</f>
        <v>Nov</v>
      </c>
      <c r="G2467" s="6" t="s">
        <v>17</v>
      </c>
      <c r="H2467" s="6" t="s">
        <v>53</v>
      </c>
      <c r="I2467" s="6" t="s">
        <v>45</v>
      </c>
      <c r="J2467" s="6" t="s">
        <v>33</v>
      </c>
      <c r="K2467" s="6" t="s">
        <v>21</v>
      </c>
      <c r="L2467" s="6" t="s">
        <v>39</v>
      </c>
      <c r="M2467" s="11">
        <v>5</v>
      </c>
      <c r="N2467" s="8">
        <v>51.04</v>
      </c>
      <c r="O2467" s="9">
        <v>0</v>
      </c>
      <c r="P2467" s="8">
        <v>22.69</v>
      </c>
      <c r="Q2467" s="8">
        <v>255.2</v>
      </c>
      <c r="R2467" s="8">
        <v>113.45</v>
      </c>
      <c r="S2467" s="8">
        <v>141.75</v>
      </c>
      <c r="T2467" s="10">
        <v>0.55544670846394983</v>
      </c>
      <c r="U2467" s="7"/>
      <c r="V2467" s="10"/>
      <c r="W2467" s="11"/>
      <c r="X2467" s="10"/>
    </row>
    <row r="2468" spans="1:24" ht="15.6">
      <c r="A2468" s="4">
        <v>4488</v>
      </c>
      <c r="B2468" s="5">
        <v>46353</v>
      </c>
      <c r="C2468" s="1">
        <f t="shared" si="76"/>
        <v>2026</v>
      </c>
      <c r="D2468" s="1" t="str">
        <f>"Q" &amp;ROUNDUP(MONTH(SalesDataTable[[#This Row],[Order Date]])/3,0)</f>
        <v>Q4</v>
      </c>
      <c r="E2468" s="1">
        <f t="shared" si="77"/>
        <v>11</v>
      </c>
      <c r="F2468" s="1" t="str">
        <f>TEXT(SalesDataTable[[#This Row],[Order Date]],"MMM")</f>
        <v>Nov</v>
      </c>
      <c r="G2468" s="6" t="s">
        <v>23</v>
      </c>
      <c r="H2468" s="6" t="s">
        <v>66</v>
      </c>
      <c r="I2468" s="6" t="s">
        <v>36</v>
      </c>
      <c r="J2468" s="6" t="s">
        <v>20</v>
      </c>
      <c r="K2468" s="6" t="s">
        <v>31</v>
      </c>
      <c r="L2468" s="6" t="s">
        <v>65</v>
      </c>
      <c r="M2468" s="11">
        <v>3</v>
      </c>
      <c r="N2468" s="8">
        <v>161.66</v>
      </c>
      <c r="O2468" s="9">
        <v>0.05</v>
      </c>
      <c r="P2468" s="8">
        <v>88.3</v>
      </c>
      <c r="Q2468" s="8">
        <v>460.73099999999999</v>
      </c>
      <c r="R2468" s="8">
        <v>264.89999999999998</v>
      </c>
      <c r="S2468" s="8">
        <v>195.83100000000002</v>
      </c>
      <c r="T2468" s="10">
        <v>0.42504411467863029</v>
      </c>
      <c r="U2468" s="7"/>
      <c r="V2468" s="10"/>
      <c r="W2468" s="11"/>
      <c r="X2468" s="10"/>
    </row>
    <row r="2469" spans="1:24" ht="15.6">
      <c r="A2469" s="4">
        <v>5159</v>
      </c>
      <c r="B2469" s="5">
        <v>46353</v>
      </c>
      <c r="C2469" s="1">
        <f t="shared" si="76"/>
        <v>2026</v>
      </c>
      <c r="D2469" s="1" t="str">
        <f>"Q" &amp;ROUNDUP(MONTH(SalesDataTable[[#This Row],[Order Date]])/3,0)</f>
        <v>Q4</v>
      </c>
      <c r="E2469" s="1">
        <f t="shared" si="77"/>
        <v>11</v>
      </c>
      <c r="F2469" s="1" t="str">
        <f>TEXT(SalesDataTable[[#This Row],[Order Date]],"MMM")</f>
        <v>Nov</v>
      </c>
      <c r="G2469" s="6" t="s">
        <v>37</v>
      </c>
      <c r="H2469" s="6" t="s">
        <v>64</v>
      </c>
      <c r="I2469" s="6" t="s">
        <v>19</v>
      </c>
      <c r="J2469" s="6" t="s">
        <v>33</v>
      </c>
      <c r="K2469" s="6" t="s">
        <v>40</v>
      </c>
      <c r="L2469" s="6" t="s">
        <v>57</v>
      </c>
      <c r="M2469" s="11">
        <v>2</v>
      </c>
      <c r="N2469" s="8">
        <v>80.400000000000006</v>
      </c>
      <c r="O2469" s="9">
        <v>0.15</v>
      </c>
      <c r="P2469" s="8">
        <v>38.869999999999997</v>
      </c>
      <c r="Q2469" s="8">
        <v>136.68</v>
      </c>
      <c r="R2469" s="8">
        <v>77.739999999999995</v>
      </c>
      <c r="S2469" s="8">
        <v>58.940000000000012</v>
      </c>
      <c r="T2469" s="10">
        <v>0.43122622183201648</v>
      </c>
      <c r="U2469" s="7"/>
      <c r="V2469" s="10"/>
      <c r="W2469" s="11"/>
      <c r="X2469" s="10"/>
    </row>
    <row r="2470" spans="1:24" ht="15.6">
      <c r="A2470" s="4">
        <v>669</v>
      </c>
      <c r="B2470" s="5">
        <v>46354</v>
      </c>
      <c r="C2470" s="1">
        <f t="shared" si="76"/>
        <v>2026</v>
      </c>
      <c r="D2470" s="1" t="str">
        <f>"Q" &amp;ROUNDUP(MONTH(SalesDataTable[[#This Row],[Order Date]])/3,0)</f>
        <v>Q4</v>
      </c>
      <c r="E2470" s="1">
        <f t="shared" si="77"/>
        <v>11</v>
      </c>
      <c r="F2470" s="1" t="str">
        <f>TEXT(SalesDataTable[[#This Row],[Order Date]],"MMM")</f>
        <v>Nov</v>
      </c>
      <c r="G2470" s="6" t="s">
        <v>28</v>
      </c>
      <c r="H2470" s="6" t="s">
        <v>35</v>
      </c>
      <c r="I2470" s="6" t="s">
        <v>19</v>
      </c>
      <c r="J2470" s="6" t="s">
        <v>20</v>
      </c>
      <c r="K2470" s="6" t="s">
        <v>51</v>
      </c>
      <c r="L2470" s="6" t="s">
        <v>59</v>
      </c>
      <c r="M2470" s="11">
        <v>3</v>
      </c>
      <c r="N2470" s="8">
        <v>36.81</v>
      </c>
      <c r="O2470" s="9">
        <v>0.05</v>
      </c>
      <c r="P2470" s="8">
        <v>13.82</v>
      </c>
      <c r="Q2470" s="8">
        <v>104.9085</v>
      </c>
      <c r="R2470" s="8">
        <v>41.46</v>
      </c>
      <c r="S2470" s="8">
        <v>63.448500000000003</v>
      </c>
      <c r="T2470" s="10">
        <v>0.60479846723573405</v>
      </c>
      <c r="U2470" s="7"/>
      <c r="V2470" s="10"/>
      <c r="W2470" s="11"/>
      <c r="X2470" s="10"/>
    </row>
    <row r="2471" spans="1:24" ht="15.6">
      <c r="A2471" s="4">
        <v>686</v>
      </c>
      <c r="B2471" s="5">
        <v>46354</v>
      </c>
      <c r="C2471" s="1">
        <f t="shared" si="76"/>
        <v>2026</v>
      </c>
      <c r="D2471" s="1" t="str">
        <f>"Q" &amp;ROUNDUP(MONTH(SalesDataTable[[#This Row],[Order Date]])/3,0)</f>
        <v>Q4</v>
      </c>
      <c r="E2471" s="1">
        <f t="shared" si="77"/>
        <v>11</v>
      </c>
      <c r="F2471" s="1" t="str">
        <f>TEXT(SalesDataTable[[#This Row],[Order Date]],"MMM")</f>
        <v>Nov</v>
      </c>
      <c r="G2471" s="6" t="s">
        <v>23</v>
      </c>
      <c r="H2471" s="6" t="s">
        <v>60</v>
      </c>
      <c r="I2471" s="6" t="s">
        <v>45</v>
      </c>
      <c r="J2471" s="6" t="s">
        <v>20</v>
      </c>
      <c r="K2471" s="6" t="s">
        <v>31</v>
      </c>
      <c r="L2471" s="6" t="s">
        <v>61</v>
      </c>
      <c r="M2471" s="11">
        <v>2</v>
      </c>
      <c r="N2471" s="8">
        <v>132.61000000000001</v>
      </c>
      <c r="O2471" s="9">
        <v>0.1</v>
      </c>
      <c r="P2471" s="8">
        <v>67.3</v>
      </c>
      <c r="Q2471" s="8">
        <v>238.69800000000004</v>
      </c>
      <c r="R2471" s="8">
        <v>134.6</v>
      </c>
      <c r="S2471" s="8">
        <v>104.09800000000004</v>
      </c>
      <c r="T2471" s="10">
        <v>0.43610755012610086</v>
      </c>
      <c r="U2471" s="7"/>
      <c r="V2471" s="10"/>
      <c r="W2471" s="11"/>
      <c r="X2471" s="10"/>
    </row>
    <row r="2472" spans="1:24" ht="15.6">
      <c r="A2472" s="4">
        <v>990</v>
      </c>
      <c r="B2472" s="5">
        <v>46354</v>
      </c>
      <c r="C2472" s="1">
        <f t="shared" si="76"/>
        <v>2026</v>
      </c>
      <c r="D2472" s="1" t="str">
        <f>"Q" &amp;ROUNDUP(MONTH(SalesDataTable[[#This Row],[Order Date]])/3,0)</f>
        <v>Q4</v>
      </c>
      <c r="E2472" s="1">
        <f t="shared" si="77"/>
        <v>11</v>
      </c>
      <c r="F2472" s="1" t="str">
        <f>TEXT(SalesDataTable[[#This Row],[Order Date]],"MMM")</f>
        <v>Nov</v>
      </c>
      <c r="G2472" s="6" t="s">
        <v>17</v>
      </c>
      <c r="H2472" s="6" t="s">
        <v>67</v>
      </c>
      <c r="I2472" s="6" t="s">
        <v>19</v>
      </c>
      <c r="J2472" s="6" t="s">
        <v>20</v>
      </c>
      <c r="K2472" s="6" t="s">
        <v>21</v>
      </c>
      <c r="L2472" s="6" t="s">
        <v>43</v>
      </c>
      <c r="M2472" s="11">
        <v>5</v>
      </c>
      <c r="N2472" s="8">
        <v>39.79</v>
      </c>
      <c r="O2472" s="9">
        <v>0.1</v>
      </c>
      <c r="P2472" s="8">
        <v>17.09</v>
      </c>
      <c r="Q2472" s="8">
        <v>179.05500000000001</v>
      </c>
      <c r="R2472" s="8">
        <v>85.45</v>
      </c>
      <c r="S2472" s="8">
        <v>93.605000000000004</v>
      </c>
      <c r="T2472" s="10">
        <v>0.52277233252352628</v>
      </c>
      <c r="U2472" s="7"/>
      <c r="V2472" s="10"/>
      <c r="W2472" s="11"/>
      <c r="X2472" s="10"/>
    </row>
    <row r="2473" spans="1:24" ht="15.6">
      <c r="A2473" s="4">
        <v>1134</v>
      </c>
      <c r="B2473" s="5">
        <v>46354</v>
      </c>
      <c r="C2473" s="1">
        <f t="shared" si="76"/>
        <v>2026</v>
      </c>
      <c r="D2473" s="1" t="str">
        <f>"Q" &amp;ROUNDUP(MONTH(SalesDataTable[[#This Row],[Order Date]])/3,0)</f>
        <v>Q4</v>
      </c>
      <c r="E2473" s="1">
        <f t="shared" si="77"/>
        <v>11</v>
      </c>
      <c r="F2473" s="1" t="str">
        <f>TEXT(SalesDataTable[[#This Row],[Order Date]],"MMM")</f>
        <v>Nov</v>
      </c>
      <c r="G2473" s="6" t="s">
        <v>37</v>
      </c>
      <c r="H2473" s="6" t="s">
        <v>38</v>
      </c>
      <c r="I2473" s="6" t="s">
        <v>19</v>
      </c>
      <c r="J2473" s="6" t="s">
        <v>20</v>
      </c>
      <c r="K2473" s="6" t="s">
        <v>31</v>
      </c>
      <c r="L2473" s="6" t="s">
        <v>32</v>
      </c>
      <c r="M2473" s="11">
        <v>2</v>
      </c>
      <c r="N2473" s="8">
        <v>36.119999999999997</v>
      </c>
      <c r="O2473" s="9">
        <v>0.1</v>
      </c>
      <c r="P2473" s="8">
        <v>13.61</v>
      </c>
      <c r="Q2473" s="8">
        <v>65.015999999999991</v>
      </c>
      <c r="R2473" s="8">
        <v>27.22</v>
      </c>
      <c r="S2473" s="8">
        <v>37.795999999999992</v>
      </c>
      <c r="T2473" s="10">
        <v>0.58133382551987201</v>
      </c>
      <c r="U2473" s="7"/>
      <c r="V2473" s="10"/>
      <c r="W2473" s="11"/>
      <c r="X2473" s="10"/>
    </row>
    <row r="2474" spans="1:24" ht="15.6">
      <c r="A2474" s="4">
        <v>1770</v>
      </c>
      <c r="B2474" s="5">
        <v>46354</v>
      </c>
      <c r="C2474" s="1">
        <f t="shared" si="76"/>
        <v>2026</v>
      </c>
      <c r="D2474" s="1" t="str">
        <f>"Q" &amp;ROUNDUP(MONTH(SalesDataTable[[#This Row],[Order Date]])/3,0)</f>
        <v>Q4</v>
      </c>
      <c r="E2474" s="1">
        <f t="shared" si="77"/>
        <v>11</v>
      </c>
      <c r="F2474" s="1" t="str">
        <f>TEXT(SalesDataTable[[#This Row],[Order Date]],"MMM")</f>
        <v>Nov</v>
      </c>
      <c r="G2474" s="6" t="s">
        <v>37</v>
      </c>
      <c r="H2474" s="6" t="s">
        <v>48</v>
      </c>
      <c r="I2474" s="6" t="s">
        <v>36</v>
      </c>
      <c r="J2474" s="6" t="s">
        <v>20</v>
      </c>
      <c r="K2474" s="6" t="s">
        <v>26</v>
      </c>
      <c r="L2474" s="6" t="s">
        <v>54</v>
      </c>
      <c r="M2474" s="11">
        <v>5</v>
      </c>
      <c r="N2474" s="8">
        <v>153.93</v>
      </c>
      <c r="O2474" s="9">
        <v>0.05</v>
      </c>
      <c r="P2474" s="8">
        <v>77.27</v>
      </c>
      <c r="Q2474" s="8">
        <v>731.16750000000002</v>
      </c>
      <c r="R2474" s="8">
        <v>386.34999999999997</v>
      </c>
      <c r="S2474" s="8">
        <v>344.81750000000005</v>
      </c>
      <c r="T2474" s="10">
        <v>0.4715985051304934</v>
      </c>
      <c r="U2474" s="7"/>
      <c r="V2474" s="10"/>
      <c r="W2474" s="11"/>
      <c r="X2474" s="10"/>
    </row>
    <row r="2475" spans="1:24" ht="15.6">
      <c r="A2475" s="4">
        <v>3396</v>
      </c>
      <c r="B2475" s="5">
        <v>46354</v>
      </c>
      <c r="C2475" s="1">
        <f t="shared" si="76"/>
        <v>2026</v>
      </c>
      <c r="D2475" s="1" t="str">
        <f>"Q" &amp;ROUNDUP(MONTH(SalesDataTable[[#This Row],[Order Date]])/3,0)</f>
        <v>Q4</v>
      </c>
      <c r="E2475" s="1">
        <f t="shared" si="77"/>
        <v>11</v>
      </c>
      <c r="F2475" s="1" t="str">
        <f>TEXT(SalesDataTable[[#This Row],[Order Date]],"MMM")</f>
        <v>Nov</v>
      </c>
      <c r="G2475" s="6" t="s">
        <v>28</v>
      </c>
      <c r="H2475" s="6" t="s">
        <v>35</v>
      </c>
      <c r="I2475" s="6" t="s">
        <v>36</v>
      </c>
      <c r="J2475" s="6" t="s">
        <v>30</v>
      </c>
      <c r="K2475" s="6" t="s">
        <v>51</v>
      </c>
      <c r="L2475" s="6" t="s">
        <v>62</v>
      </c>
      <c r="M2475" s="11">
        <v>3</v>
      </c>
      <c r="N2475" s="8">
        <v>50.67</v>
      </c>
      <c r="O2475" s="9">
        <v>0.05</v>
      </c>
      <c r="P2475" s="8">
        <v>22.25</v>
      </c>
      <c r="Q2475" s="8">
        <v>144.40949999999998</v>
      </c>
      <c r="R2475" s="8">
        <v>66.75</v>
      </c>
      <c r="S2475" s="8">
        <v>77.65949999999998</v>
      </c>
      <c r="T2475" s="10">
        <v>0.53777279195620775</v>
      </c>
      <c r="U2475" s="7"/>
      <c r="V2475" s="10"/>
      <c r="W2475" s="11"/>
      <c r="X2475" s="10"/>
    </row>
    <row r="2476" spans="1:24" ht="15.6">
      <c r="A2476" s="4">
        <v>4259</v>
      </c>
      <c r="B2476" s="5">
        <v>46354</v>
      </c>
      <c r="C2476" s="1">
        <f t="shared" si="76"/>
        <v>2026</v>
      </c>
      <c r="D2476" s="1" t="str">
        <f>"Q" &amp;ROUNDUP(MONTH(SalesDataTable[[#This Row],[Order Date]])/3,0)</f>
        <v>Q4</v>
      </c>
      <c r="E2476" s="1">
        <f t="shared" si="77"/>
        <v>11</v>
      </c>
      <c r="F2476" s="1" t="str">
        <f>TEXT(SalesDataTable[[#This Row],[Order Date]],"MMM")</f>
        <v>Nov</v>
      </c>
      <c r="G2476" s="6" t="s">
        <v>28</v>
      </c>
      <c r="H2476" s="6" t="s">
        <v>35</v>
      </c>
      <c r="I2476" s="6" t="s">
        <v>19</v>
      </c>
      <c r="J2476" s="6" t="s">
        <v>20</v>
      </c>
      <c r="K2476" s="6" t="s">
        <v>26</v>
      </c>
      <c r="L2476" s="6" t="s">
        <v>63</v>
      </c>
      <c r="M2476" s="11">
        <v>4</v>
      </c>
      <c r="N2476" s="8">
        <v>72.77</v>
      </c>
      <c r="O2476" s="9">
        <v>0</v>
      </c>
      <c r="P2476" s="8">
        <v>32.090000000000003</v>
      </c>
      <c r="Q2476" s="8">
        <v>291.08</v>
      </c>
      <c r="R2476" s="8">
        <v>128.36000000000001</v>
      </c>
      <c r="S2476" s="8">
        <v>162.71999999999997</v>
      </c>
      <c r="T2476" s="10">
        <v>0.55902157482479031</v>
      </c>
      <c r="U2476" s="7"/>
      <c r="V2476" s="10"/>
      <c r="W2476" s="11"/>
      <c r="X2476" s="10"/>
    </row>
    <row r="2477" spans="1:24" ht="15.6">
      <c r="A2477" s="4">
        <v>4440</v>
      </c>
      <c r="B2477" s="5">
        <v>46354</v>
      </c>
      <c r="C2477" s="1">
        <f t="shared" si="76"/>
        <v>2026</v>
      </c>
      <c r="D2477" s="1" t="str">
        <f>"Q" &amp;ROUNDUP(MONTH(SalesDataTable[[#This Row],[Order Date]])/3,0)</f>
        <v>Q4</v>
      </c>
      <c r="E2477" s="1">
        <f t="shared" si="77"/>
        <v>11</v>
      </c>
      <c r="F2477" s="1" t="str">
        <f>TEXT(SalesDataTable[[#This Row],[Order Date]],"MMM")</f>
        <v>Nov</v>
      </c>
      <c r="G2477" s="6" t="s">
        <v>28</v>
      </c>
      <c r="H2477" s="6" t="s">
        <v>56</v>
      </c>
      <c r="I2477" s="6" t="s">
        <v>45</v>
      </c>
      <c r="J2477" s="6" t="s">
        <v>30</v>
      </c>
      <c r="K2477" s="6" t="s">
        <v>31</v>
      </c>
      <c r="L2477" s="6" t="s">
        <v>49</v>
      </c>
      <c r="M2477" s="11">
        <v>1</v>
      </c>
      <c r="N2477" s="8">
        <v>46.45</v>
      </c>
      <c r="O2477" s="9">
        <v>0.1</v>
      </c>
      <c r="P2477" s="8">
        <v>17.96</v>
      </c>
      <c r="Q2477" s="8">
        <v>41.805000000000007</v>
      </c>
      <c r="R2477" s="8">
        <v>17.96</v>
      </c>
      <c r="S2477" s="8">
        <v>23.845000000000006</v>
      </c>
      <c r="T2477" s="10">
        <v>0.57038631742614521</v>
      </c>
      <c r="U2477" s="7"/>
      <c r="V2477" s="10"/>
      <c r="W2477" s="11"/>
      <c r="X2477" s="10"/>
    </row>
    <row r="2478" spans="1:24" ht="15.6">
      <c r="A2478" s="4">
        <v>5115</v>
      </c>
      <c r="B2478" s="5">
        <v>46354</v>
      </c>
      <c r="C2478" s="1">
        <f t="shared" si="76"/>
        <v>2026</v>
      </c>
      <c r="D2478" s="1" t="str">
        <f>"Q" &amp;ROUNDUP(MONTH(SalesDataTable[[#This Row],[Order Date]])/3,0)</f>
        <v>Q4</v>
      </c>
      <c r="E2478" s="1">
        <f t="shared" si="77"/>
        <v>11</v>
      </c>
      <c r="F2478" s="1" t="str">
        <f>TEXT(SalesDataTable[[#This Row],[Order Date]],"MMM")</f>
        <v>Nov</v>
      </c>
      <c r="G2478" s="6" t="s">
        <v>17</v>
      </c>
      <c r="H2478" s="6" t="s">
        <v>67</v>
      </c>
      <c r="I2478" s="6" t="s">
        <v>19</v>
      </c>
      <c r="J2478" s="6" t="s">
        <v>30</v>
      </c>
      <c r="K2478" s="6" t="s">
        <v>31</v>
      </c>
      <c r="L2478" s="6" t="s">
        <v>65</v>
      </c>
      <c r="M2478" s="11">
        <v>1</v>
      </c>
      <c r="N2478" s="8">
        <v>165.75</v>
      </c>
      <c r="O2478" s="9">
        <v>0.2</v>
      </c>
      <c r="P2478" s="8">
        <v>89.16</v>
      </c>
      <c r="Q2478" s="8">
        <v>132.6</v>
      </c>
      <c r="R2478" s="8">
        <v>89.16</v>
      </c>
      <c r="S2478" s="8">
        <v>43.44</v>
      </c>
      <c r="T2478" s="10">
        <v>0.32760180995475113</v>
      </c>
      <c r="U2478" s="7"/>
      <c r="V2478" s="10"/>
      <c r="W2478" s="11"/>
      <c r="X2478" s="10"/>
    </row>
    <row r="2479" spans="1:24" ht="15.6">
      <c r="A2479" s="4">
        <v>5136</v>
      </c>
      <c r="B2479" s="5">
        <v>46354</v>
      </c>
      <c r="C2479" s="1">
        <f t="shared" si="76"/>
        <v>2026</v>
      </c>
      <c r="D2479" s="1" t="str">
        <f>"Q" &amp;ROUNDUP(MONTH(SalesDataTable[[#This Row],[Order Date]])/3,0)</f>
        <v>Q4</v>
      </c>
      <c r="E2479" s="1">
        <f t="shared" si="77"/>
        <v>11</v>
      </c>
      <c r="F2479" s="1" t="str">
        <f>TEXT(SalesDataTable[[#This Row],[Order Date]],"MMM")</f>
        <v>Nov</v>
      </c>
      <c r="G2479" s="6" t="s">
        <v>28</v>
      </c>
      <c r="H2479" s="6" t="s">
        <v>29</v>
      </c>
      <c r="I2479" s="6" t="s">
        <v>45</v>
      </c>
      <c r="J2479" s="6" t="s">
        <v>30</v>
      </c>
      <c r="K2479" s="6" t="s">
        <v>40</v>
      </c>
      <c r="L2479" s="6" t="s">
        <v>46</v>
      </c>
      <c r="M2479" s="11">
        <v>4</v>
      </c>
      <c r="N2479" s="8">
        <v>198.02</v>
      </c>
      <c r="O2479" s="9">
        <v>0.05</v>
      </c>
      <c r="P2479" s="8">
        <v>103.82</v>
      </c>
      <c r="Q2479" s="8">
        <v>752.476</v>
      </c>
      <c r="R2479" s="8">
        <v>415.28</v>
      </c>
      <c r="S2479" s="8">
        <v>337.19600000000003</v>
      </c>
      <c r="T2479" s="10">
        <v>0.44811528872681655</v>
      </c>
      <c r="U2479" s="7"/>
      <c r="V2479" s="10"/>
      <c r="W2479" s="11"/>
      <c r="X2479" s="10"/>
    </row>
    <row r="2480" spans="1:24" ht="15.6">
      <c r="A2480" s="4">
        <v>562</v>
      </c>
      <c r="B2480" s="5">
        <v>46355</v>
      </c>
      <c r="C2480" s="1">
        <f t="shared" si="76"/>
        <v>2026</v>
      </c>
      <c r="D2480" s="1" t="str">
        <f>"Q" &amp;ROUNDUP(MONTH(SalesDataTable[[#This Row],[Order Date]])/3,0)</f>
        <v>Q4</v>
      </c>
      <c r="E2480" s="1">
        <f t="shared" si="77"/>
        <v>11</v>
      </c>
      <c r="F2480" s="1" t="str">
        <f>TEXT(SalesDataTable[[#This Row],[Order Date]],"MMM")</f>
        <v>Nov</v>
      </c>
      <c r="G2480" s="6" t="s">
        <v>23</v>
      </c>
      <c r="H2480" s="6" t="s">
        <v>60</v>
      </c>
      <c r="I2480" s="6" t="s">
        <v>19</v>
      </c>
      <c r="J2480" s="6" t="s">
        <v>30</v>
      </c>
      <c r="K2480" s="6" t="s">
        <v>31</v>
      </c>
      <c r="L2480" s="6" t="s">
        <v>49</v>
      </c>
      <c r="M2480" s="11">
        <v>1</v>
      </c>
      <c r="N2480" s="8">
        <v>46.3</v>
      </c>
      <c r="O2480" s="9">
        <v>0.2</v>
      </c>
      <c r="P2480" s="8">
        <v>18.78</v>
      </c>
      <c r="Q2480" s="8">
        <v>37.04</v>
      </c>
      <c r="R2480" s="8">
        <v>18.78</v>
      </c>
      <c r="S2480" s="8">
        <v>18.259999999999998</v>
      </c>
      <c r="T2480" s="10">
        <v>0.49298056155507552</v>
      </c>
      <c r="U2480" s="7"/>
      <c r="V2480" s="10"/>
      <c r="W2480" s="11"/>
      <c r="X2480" s="10"/>
    </row>
    <row r="2481" spans="1:24" ht="15.6">
      <c r="A2481" s="4">
        <v>806</v>
      </c>
      <c r="B2481" s="5">
        <v>46355</v>
      </c>
      <c r="C2481" s="1">
        <f t="shared" si="76"/>
        <v>2026</v>
      </c>
      <c r="D2481" s="1" t="str">
        <f>"Q" &amp;ROUNDUP(MONTH(SalesDataTable[[#This Row],[Order Date]])/3,0)</f>
        <v>Q4</v>
      </c>
      <c r="E2481" s="1">
        <f t="shared" si="77"/>
        <v>11</v>
      </c>
      <c r="F2481" s="1" t="str">
        <f>TEXT(SalesDataTable[[#This Row],[Order Date]],"MMM")</f>
        <v>Nov</v>
      </c>
      <c r="G2481" s="6" t="s">
        <v>17</v>
      </c>
      <c r="H2481" s="6" t="s">
        <v>67</v>
      </c>
      <c r="I2481" s="6" t="s">
        <v>45</v>
      </c>
      <c r="J2481" s="6" t="s">
        <v>20</v>
      </c>
      <c r="K2481" s="6" t="s">
        <v>51</v>
      </c>
      <c r="L2481" s="6" t="s">
        <v>52</v>
      </c>
      <c r="M2481" s="11">
        <v>1</v>
      </c>
      <c r="N2481" s="8">
        <v>39.659999999999997</v>
      </c>
      <c r="O2481" s="9">
        <v>0</v>
      </c>
      <c r="P2481" s="8">
        <v>14.76</v>
      </c>
      <c r="Q2481" s="8">
        <v>39.659999999999997</v>
      </c>
      <c r="R2481" s="8">
        <v>14.76</v>
      </c>
      <c r="S2481" s="8">
        <v>24.9</v>
      </c>
      <c r="T2481" s="10">
        <v>0.62783661119515888</v>
      </c>
      <c r="U2481" s="7"/>
      <c r="V2481" s="10"/>
      <c r="W2481" s="11"/>
      <c r="X2481" s="10"/>
    </row>
    <row r="2482" spans="1:24" ht="15.6">
      <c r="A2482" s="4">
        <v>3150</v>
      </c>
      <c r="B2482" s="5">
        <v>46355</v>
      </c>
      <c r="C2482" s="1">
        <f t="shared" si="76"/>
        <v>2026</v>
      </c>
      <c r="D2482" s="1" t="str">
        <f>"Q" &amp;ROUNDUP(MONTH(SalesDataTable[[#This Row],[Order Date]])/3,0)</f>
        <v>Q4</v>
      </c>
      <c r="E2482" s="1">
        <f t="shared" si="77"/>
        <v>11</v>
      </c>
      <c r="F2482" s="1" t="str">
        <f>TEXT(SalesDataTable[[#This Row],[Order Date]],"MMM")</f>
        <v>Nov</v>
      </c>
      <c r="G2482" s="6" t="s">
        <v>23</v>
      </c>
      <c r="H2482" s="6" t="s">
        <v>44</v>
      </c>
      <c r="I2482" s="6" t="s">
        <v>19</v>
      </c>
      <c r="J2482" s="6" t="s">
        <v>30</v>
      </c>
      <c r="K2482" s="6" t="s">
        <v>40</v>
      </c>
      <c r="L2482" s="6" t="s">
        <v>57</v>
      </c>
      <c r="M2482" s="11">
        <v>3</v>
      </c>
      <c r="N2482" s="8">
        <v>80.72</v>
      </c>
      <c r="O2482" s="9">
        <v>0.05</v>
      </c>
      <c r="P2482" s="8">
        <v>39.130000000000003</v>
      </c>
      <c r="Q2482" s="8">
        <v>230.05199999999999</v>
      </c>
      <c r="R2482" s="8">
        <v>117.39000000000001</v>
      </c>
      <c r="S2482" s="8">
        <v>112.66199999999998</v>
      </c>
      <c r="T2482" s="10">
        <v>0.48972406238589528</v>
      </c>
      <c r="U2482" s="7"/>
      <c r="V2482" s="10"/>
      <c r="W2482" s="11"/>
      <c r="X2482" s="10"/>
    </row>
    <row r="2483" spans="1:24" ht="15.6">
      <c r="A2483" s="4">
        <v>4847</v>
      </c>
      <c r="B2483" s="5">
        <v>46355</v>
      </c>
      <c r="C2483" s="1">
        <f t="shared" si="76"/>
        <v>2026</v>
      </c>
      <c r="D2483" s="1" t="str">
        <f>"Q" &amp;ROUNDUP(MONTH(SalesDataTable[[#This Row],[Order Date]])/3,0)</f>
        <v>Q4</v>
      </c>
      <c r="E2483" s="1">
        <f t="shared" si="77"/>
        <v>11</v>
      </c>
      <c r="F2483" s="1" t="str">
        <f>TEXT(SalesDataTable[[#This Row],[Order Date]],"MMM")</f>
        <v>Nov</v>
      </c>
      <c r="G2483" s="6" t="s">
        <v>23</v>
      </c>
      <c r="H2483" s="6" t="s">
        <v>66</v>
      </c>
      <c r="I2483" s="6" t="s">
        <v>45</v>
      </c>
      <c r="J2483" s="6" t="s">
        <v>30</v>
      </c>
      <c r="K2483" s="6" t="s">
        <v>31</v>
      </c>
      <c r="L2483" s="6" t="s">
        <v>32</v>
      </c>
      <c r="M2483" s="11">
        <v>2</v>
      </c>
      <c r="N2483" s="8">
        <v>35.51</v>
      </c>
      <c r="O2483" s="9">
        <v>0.05</v>
      </c>
      <c r="P2483" s="8">
        <v>13.24</v>
      </c>
      <c r="Q2483" s="8">
        <v>67.468999999999994</v>
      </c>
      <c r="R2483" s="8">
        <v>26.48</v>
      </c>
      <c r="S2483" s="8">
        <v>40.98899999999999</v>
      </c>
      <c r="T2483" s="10">
        <v>0.60752345521646967</v>
      </c>
      <c r="U2483" s="7"/>
      <c r="V2483" s="10"/>
      <c r="W2483" s="11"/>
      <c r="X2483" s="10"/>
    </row>
    <row r="2484" spans="1:24" ht="15.6">
      <c r="A2484" s="4">
        <v>221</v>
      </c>
      <c r="B2484" s="5">
        <v>46356</v>
      </c>
      <c r="C2484" s="1">
        <f t="shared" si="76"/>
        <v>2026</v>
      </c>
      <c r="D2484" s="1" t="str">
        <f>"Q" &amp;ROUNDUP(MONTH(SalesDataTable[[#This Row],[Order Date]])/3,0)</f>
        <v>Q4</v>
      </c>
      <c r="E2484" s="1">
        <f t="shared" si="77"/>
        <v>11</v>
      </c>
      <c r="F2484" s="1" t="str">
        <f>TEXT(SalesDataTable[[#This Row],[Order Date]],"MMM")</f>
        <v>Nov</v>
      </c>
      <c r="G2484" s="6" t="s">
        <v>37</v>
      </c>
      <c r="H2484" s="6" t="s">
        <v>50</v>
      </c>
      <c r="I2484" s="6" t="s">
        <v>36</v>
      </c>
      <c r="J2484" s="6" t="s">
        <v>33</v>
      </c>
      <c r="K2484" s="6" t="s">
        <v>31</v>
      </c>
      <c r="L2484" s="6" t="s">
        <v>61</v>
      </c>
      <c r="M2484" s="11">
        <v>1</v>
      </c>
      <c r="N2484" s="8">
        <v>132.06</v>
      </c>
      <c r="O2484" s="9">
        <v>0.15</v>
      </c>
      <c r="P2484" s="8">
        <v>67.53</v>
      </c>
      <c r="Q2484" s="8">
        <v>112.251</v>
      </c>
      <c r="R2484" s="8">
        <v>67.53</v>
      </c>
      <c r="S2484" s="8">
        <v>44.721000000000004</v>
      </c>
      <c r="T2484" s="10">
        <v>0.39840179597509157</v>
      </c>
      <c r="U2484" s="7"/>
      <c r="V2484" s="10"/>
      <c r="W2484" s="11"/>
      <c r="X2484" s="10"/>
    </row>
    <row r="2485" spans="1:24" ht="15.6">
      <c r="A2485" s="4">
        <v>630</v>
      </c>
      <c r="B2485" s="5">
        <v>46356</v>
      </c>
      <c r="C2485" s="1">
        <f t="shared" si="76"/>
        <v>2026</v>
      </c>
      <c r="D2485" s="1" t="str">
        <f>"Q" &amp;ROUNDUP(MONTH(SalesDataTable[[#This Row],[Order Date]])/3,0)</f>
        <v>Q4</v>
      </c>
      <c r="E2485" s="1">
        <f t="shared" si="77"/>
        <v>11</v>
      </c>
      <c r="F2485" s="1" t="str">
        <f>TEXT(SalesDataTable[[#This Row],[Order Date]],"MMM")</f>
        <v>Nov</v>
      </c>
      <c r="G2485" s="6" t="s">
        <v>37</v>
      </c>
      <c r="H2485" s="6" t="s">
        <v>50</v>
      </c>
      <c r="I2485" s="6" t="s">
        <v>19</v>
      </c>
      <c r="J2485" s="6" t="s">
        <v>33</v>
      </c>
      <c r="K2485" s="6" t="s">
        <v>21</v>
      </c>
      <c r="L2485" s="6" t="s">
        <v>43</v>
      </c>
      <c r="M2485" s="11">
        <v>3</v>
      </c>
      <c r="N2485" s="8">
        <v>41.07</v>
      </c>
      <c r="O2485" s="9">
        <v>0.1</v>
      </c>
      <c r="P2485" s="8">
        <v>16.86</v>
      </c>
      <c r="Q2485" s="8">
        <v>110.88900000000001</v>
      </c>
      <c r="R2485" s="8">
        <v>50.58</v>
      </c>
      <c r="S2485" s="8">
        <v>60.309000000000012</v>
      </c>
      <c r="T2485" s="10">
        <v>0.54386819251684126</v>
      </c>
      <c r="U2485" s="7"/>
      <c r="V2485" s="10"/>
      <c r="W2485" s="11"/>
      <c r="X2485" s="10"/>
    </row>
    <row r="2486" spans="1:24" ht="15.6">
      <c r="A2486" s="4">
        <v>1789</v>
      </c>
      <c r="B2486" s="5">
        <v>46356</v>
      </c>
      <c r="C2486" s="1">
        <f t="shared" si="76"/>
        <v>2026</v>
      </c>
      <c r="D2486" s="1" t="str">
        <f>"Q" &amp;ROUNDUP(MONTH(SalesDataTable[[#This Row],[Order Date]])/3,0)</f>
        <v>Q4</v>
      </c>
      <c r="E2486" s="1">
        <f t="shared" si="77"/>
        <v>11</v>
      </c>
      <c r="F2486" s="1" t="str">
        <f>TEXT(SalesDataTable[[#This Row],[Order Date]],"MMM")</f>
        <v>Nov</v>
      </c>
      <c r="G2486" s="6" t="s">
        <v>23</v>
      </c>
      <c r="H2486" s="6" t="s">
        <v>60</v>
      </c>
      <c r="I2486" s="6" t="s">
        <v>19</v>
      </c>
      <c r="J2486" s="6" t="s">
        <v>30</v>
      </c>
      <c r="K2486" s="6" t="s">
        <v>26</v>
      </c>
      <c r="L2486" s="6" t="s">
        <v>54</v>
      </c>
      <c r="M2486" s="11">
        <v>2</v>
      </c>
      <c r="N2486" s="8">
        <v>151.49</v>
      </c>
      <c r="O2486" s="9">
        <v>0.1</v>
      </c>
      <c r="P2486" s="8">
        <v>81.39</v>
      </c>
      <c r="Q2486" s="8">
        <v>272.68200000000002</v>
      </c>
      <c r="R2486" s="8">
        <v>162.78</v>
      </c>
      <c r="S2486" s="8">
        <v>109.90200000000002</v>
      </c>
      <c r="T2486" s="10">
        <v>0.40304090479019522</v>
      </c>
      <c r="U2486" s="7"/>
      <c r="V2486" s="10"/>
      <c r="W2486" s="11"/>
      <c r="X2486" s="10"/>
    </row>
    <row r="2487" spans="1:24" ht="15.6">
      <c r="A2487" s="4">
        <v>1947</v>
      </c>
      <c r="B2487" s="5">
        <v>46356</v>
      </c>
      <c r="C2487" s="1">
        <f t="shared" si="76"/>
        <v>2026</v>
      </c>
      <c r="D2487" s="1" t="str">
        <f>"Q" &amp;ROUNDUP(MONTH(SalesDataTable[[#This Row],[Order Date]])/3,0)</f>
        <v>Q4</v>
      </c>
      <c r="E2487" s="1">
        <f t="shared" si="77"/>
        <v>11</v>
      </c>
      <c r="F2487" s="1" t="str">
        <f>TEXT(SalesDataTable[[#This Row],[Order Date]],"MMM")</f>
        <v>Nov</v>
      </c>
      <c r="G2487" s="6" t="s">
        <v>17</v>
      </c>
      <c r="H2487" s="6" t="s">
        <v>18</v>
      </c>
      <c r="I2487" s="6" t="s">
        <v>36</v>
      </c>
      <c r="J2487" s="6" t="s">
        <v>33</v>
      </c>
      <c r="K2487" s="6" t="s">
        <v>51</v>
      </c>
      <c r="L2487" s="6" t="s">
        <v>59</v>
      </c>
      <c r="M2487" s="11">
        <v>1</v>
      </c>
      <c r="N2487" s="8">
        <v>35.729999999999997</v>
      </c>
      <c r="O2487" s="9">
        <v>0.2</v>
      </c>
      <c r="P2487" s="8">
        <v>14.33</v>
      </c>
      <c r="Q2487" s="8">
        <v>28.584</v>
      </c>
      <c r="R2487" s="8">
        <v>14.33</v>
      </c>
      <c r="S2487" s="8">
        <v>14.254</v>
      </c>
      <c r="T2487" s="10">
        <v>0.49867058494262523</v>
      </c>
      <c r="U2487" s="7"/>
      <c r="V2487" s="10"/>
      <c r="W2487" s="11"/>
      <c r="X2487" s="10"/>
    </row>
    <row r="2488" spans="1:24" ht="15.6">
      <c r="A2488" s="4">
        <v>2279</v>
      </c>
      <c r="B2488" s="5">
        <v>46356</v>
      </c>
      <c r="C2488" s="1">
        <f t="shared" si="76"/>
        <v>2026</v>
      </c>
      <c r="D2488" s="1" t="str">
        <f>"Q" &amp;ROUNDUP(MONTH(SalesDataTable[[#This Row],[Order Date]])/3,0)</f>
        <v>Q4</v>
      </c>
      <c r="E2488" s="1">
        <f t="shared" si="77"/>
        <v>11</v>
      </c>
      <c r="F2488" s="1" t="str">
        <f>TEXT(SalesDataTable[[#This Row],[Order Date]],"MMM")</f>
        <v>Nov</v>
      </c>
      <c r="G2488" s="6" t="s">
        <v>17</v>
      </c>
      <c r="H2488" s="6" t="s">
        <v>18</v>
      </c>
      <c r="I2488" s="6" t="s">
        <v>36</v>
      </c>
      <c r="J2488" s="6" t="s">
        <v>20</v>
      </c>
      <c r="K2488" s="6" t="s">
        <v>21</v>
      </c>
      <c r="L2488" s="6" t="s">
        <v>39</v>
      </c>
      <c r="M2488" s="11">
        <v>2</v>
      </c>
      <c r="N2488" s="8">
        <v>50.38</v>
      </c>
      <c r="O2488" s="9">
        <v>0.1</v>
      </c>
      <c r="P2488" s="8">
        <v>22.41</v>
      </c>
      <c r="Q2488" s="8">
        <v>90.684000000000012</v>
      </c>
      <c r="R2488" s="8">
        <v>44.82</v>
      </c>
      <c r="S2488" s="8">
        <v>45.864000000000011</v>
      </c>
      <c r="T2488" s="10">
        <v>0.50575625248114342</v>
      </c>
      <c r="U2488" s="7"/>
      <c r="V2488" s="10"/>
      <c r="W2488" s="11"/>
      <c r="X2488" s="10"/>
    </row>
    <row r="2489" spans="1:24" ht="15.6">
      <c r="A2489" s="4">
        <v>2439</v>
      </c>
      <c r="B2489" s="5">
        <v>46356</v>
      </c>
      <c r="C2489" s="1">
        <f t="shared" si="76"/>
        <v>2026</v>
      </c>
      <c r="D2489" s="1" t="str">
        <f>"Q" &amp;ROUNDUP(MONTH(SalesDataTable[[#This Row],[Order Date]])/3,0)</f>
        <v>Q4</v>
      </c>
      <c r="E2489" s="1">
        <f t="shared" si="77"/>
        <v>11</v>
      </c>
      <c r="F2489" s="1" t="str">
        <f>TEXT(SalesDataTable[[#This Row],[Order Date]],"MMM")</f>
        <v>Nov</v>
      </c>
      <c r="G2489" s="6" t="s">
        <v>17</v>
      </c>
      <c r="H2489" s="6" t="s">
        <v>53</v>
      </c>
      <c r="I2489" s="6" t="s">
        <v>19</v>
      </c>
      <c r="J2489" s="6" t="s">
        <v>33</v>
      </c>
      <c r="K2489" s="6" t="s">
        <v>51</v>
      </c>
      <c r="L2489" s="6" t="s">
        <v>59</v>
      </c>
      <c r="M2489" s="11">
        <v>1</v>
      </c>
      <c r="N2489" s="8">
        <v>35.67</v>
      </c>
      <c r="O2489" s="9">
        <v>0.1</v>
      </c>
      <c r="P2489" s="8">
        <v>13.81</v>
      </c>
      <c r="Q2489" s="8">
        <v>32.103000000000002</v>
      </c>
      <c r="R2489" s="8">
        <v>13.81</v>
      </c>
      <c r="S2489" s="8">
        <v>18.292999999999999</v>
      </c>
      <c r="T2489" s="10">
        <v>0.5698221350029592</v>
      </c>
      <c r="U2489" s="7"/>
      <c r="V2489" s="10"/>
      <c r="W2489" s="11"/>
      <c r="X2489" s="10"/>
    </row>
    <row r="2490" spans="1:24" ht="15.6">
      <c r="A2490" s="4">
        <v>2540</v>
      </c>
      <c r="B2490" s="5">
        <v>46356</v>
      </c>
      <c r="C2490" s="1">
        <f t="shared" si="76"/>
        <v>2026</v>
      </c>
      <c r="D2490" s="1" t="str">
        <f>"Q" &amp;ROUNDUP(MONTH(SalesDataTable[[#This Row],[Order Date]])/3,0)</f>
        <v>Q4</v>
      </c>
      <c r="E2490" s="1">
        <f t="shared" si="77"/>
        <v>11</v>
      </c>
      <c r="F2490" s="1" t="str">
        <f>TEXT(SalesDataTable[[#This Row],[Order Date]],"MMM")</f>
        <v>Nov</v>
      </c>
      <c r="G2490" s="6" t="s">
        <v>23</v>
      </c>
      <c r="H2490" s="6" t="s">
        <v>66</v>
      </c>
      <c r="I2490" s="6" t="s">
        <v>25</v>
      </c>
      <c r="J2490" s="6" t="s">
        <v>33</v>
      </c>
      <c r="K2490" s="6" t="s">
        <v>40</v>
      </c>
      <c r="L2490" s="6" t="s">
        <v>57</v>
      </c>
      <c r="M2490" s="11">
        <v>12</v>
      </c>
      <c r="N2490" s="8">
        <v>81.150000000000006</v>
      </c>
      <c r="O2490" s="9">
        <v>0.15</v>
      </c>
      <c r="P2490" s="8">
        <v>39.590000000000003</v>
      </c>
      <c r="Q2490" s="8">
        <v>827.73</v>
      </c>
      <c r="R2490" s="8">
        <v>475.08000000000004</v>
      </c>
      <c r="S2490" s="8">
        <v>352.65</v>
      </c>
      <c r="T2490" s="10">
        <v>0.42604472472907828</v>
      </c>
      <c r="U2490" s="7"/>
      <c r="V2490" s="10"/>
      <c r="W2490" s="11"/>
      <c r="X2490" s="10"/>
    </row>
    <row r="2491" spans="1:24" ht="15.6">
      <c r="A2491" s="4">
        <v>2747</v>
      </c>
      <c r="B2491" s="5">
        <v>46356</v>
      </c>
      <c r="C2491" s="1">
        <f t="shared" si="76"/>
        <v>2026</v>
      </c>
      <c r="D2491" s="1" t="str">
        <f>"Q" &amp;ROUNDUP(MONTH(SalesDataTable[[#This Row],[Order Date]])/3,0)</f>
        <v>Q4</v>
      </c>
      <c r="E2491" s="1">
        <f t="shared" si="77"/>
        <v>11</v>
      </c>
      <c r="F2491" s="1" t="str">
        <f>TEXT(SalesDataTable[[#This Row],[Order Date]],"MMM")</f>
        <v>Nov</v>
      </c>
      <c r="G2491" s="6" t="s">
        <v>17</v>
      </c>
      <c r="H2491" s="6" t="s">
        <v>67</v>
      </c>
      <c r="I2491" s="6" t="s">
        <v>36</v>
      </c>
      <c r="J2491" s="6" t="s">
        <v>20</v>
      </c>
      <c r="K2491" s="6" t="s">
        <v>40</v>
      </c>
      <c r="L2491" s="6" t="s">
        <v>46</v>
      </c>
      <c r="M2491" s="11">
        <v>1</v>
      </c>
      <c r="N2491" s="8">
        <v>194.73</v>
      </c>
      <c r="O2491" s="9">
        <v>0</v>
      </c>
      <c r="P2491" s="8">
        <v>104.48</v>
      </c>
      <c r="Q2491" s="8">
        <v>194.73</v>
      </c>
      <c r="R2491" s="8">
        <v>104.48</v>
      </c>
      <c r="S2491" s="8">
        <v>90.249999999999986</v>
      </c>
      <c r="T2491" s="10">
        <v>0.46346222975401835</v>
      </c>
      <c r="U2491" s="7"/>
      <c r="V2491" s="10"/>
      <c r="W2491" s="11"/>
      <c r="X2491" s="10"/>
    </row>
    <row r="2492" spans="1:24" ht="15.6">
      <c r="A2492" s="4">
        <v>3094</v>
      </c>
      <c r="B2492" s="5">
        <v>46356</v>
      </c>
      <c r="C2492" s="1">
        <f t="shared" si="76"/>
        <v>2026</v>
      </c>
      <c r="D2492" s="1" t="str">
        <f>"Q" &amp;ROUNDUP(MONTH(SalesDataTable[[#This Row],[Order Date]])/3,0)</f>
        <v>Q4</v>
      </c>
      <c r="E2492" s="1">
        <f t="shared" si="77"/>
        <v>11</v>
      </c>
      <c r="F2492" s="1" t="str">
        <f>TEXT(SalesDataTable[[#This Row],[Order Date]],"MMM")</f>
        <v>Nov</v>
      </c>
      <c r="G2492" s="6" t="s">
        <v>23</v>
      </c>
      <c r="H2492" s="6" t="s">
        <v>24</v>
      </c>
      <c r="I2492" s="6" t="s">
        <v>45</v>
      </c>
      <c r="J2492" s="6" t="s">
        <v>33</v>
      </c>
      <c r="K2492" s="6" t="s">
        <v>40</v>
      </c>
      <c r="L2492" s="6" t="s">
        <v>68</v>
      </c>
      <c r="M2492" s="11">
        <v>2</v>
      </c>
      <c r="N2492" s="8">
        <v>122.18</v>
      </c>
      <c r="O2492" s="9">
        <v>0.15</v>
      </c>
      <c r="P2492" s="8">
        <v>61.3</v>
      </c>
      <c r="Q2492" s="8">
        <v>207.70600000000002</v>
      </c>
      <c r="R2492" s="8">
        <v>122.6</v>
      </c>
      <c r="S2492" s="8">
        <v>85.106000000000023</v>
      </c>
      <c r="T2492" s="10">
        <v>0.40974261696821479</v>
      </c>
      <c r="U2492" s="7"/>
      <c r="V2492" s="10"/>
      <c r="W2492" s="11"/>
      <c r="X2492" s="10"/>
    </row>
    <row r="2493" spans="1:24" ht="15.6">
      <c r="A2493" s="4">
        <v>3359</v>
      </c>
      <c r="B2493" s="5">
        <v>46356</v>
      </c>
      <c r="C2493" s="1">
        <f t="shared" si="76"/>
        <v>2026</v>
      </c>
      <c r="D2493" s="1" t="str">
        <f>"Q" &amp;ROUNDUP(MONTH(SalesDataTable[[#This Row],[Order Date]])/3,0)</f>
        <v>Q4</v>
      </c>
      <c r="E2493" s="1">
        <f t="shared" si="77"/>
        <v>11</v>
      </c>
      <c r="F2493" s="1" t="str">
        <f>TEXT(SalesDataTable[[#This Row],[Order Date]],"MMM")</f>
        <v>Nov</v>
      </c>
      <c r="G2493" s="6" t="s">
        <v>37</v>
      </c>
      <c r="H2493" s="6" t="s">
        <v>64</v>
      </c>
      <c r="I2493" s="6" t="s">
        <v>19</v>
      </c>
      <c r="J2493" s="6" t="s">
        <v>20</v>
      </c>
      <c r="K2493" s="6" t="s">
        <v>40</v>
      </c>
      <c r="L2493" s="6" t="s">
        <v>57</v>
      </c>
      <c r="M2493" s="11">
        <v>1</v>
      </c>
      <c r="N2493" s="8">
        <v>83.14</v>
      </c>
      <c r="O2493" s="9">
        <v>0</v>
      </c>
      <c r="P2493" s="8">
        <v>39.369999999999997</v>
      </c>
      <c r="Q2493" s="8">
        <v>83.14</v>
      </c>
      <c r="R2493" s="8">
        <v>39.369999999999997</v>
      </c>
      <c r="S2493" s="8">
        <v>43.77</v>
      </c>
      <c r="T2493" s="10">
        <v>0.52646139042578788</v>
      </c>
      <c r="U2493" s="7"/>
      <c r="V2493" s="10"/>
      <c r="W2493" s="11"/>
      <c r="X2493" s="10"/>
    </row>
    <row r="2494" spans="1:24" ht="15.6">
      <c r="A2494" s="4">
        <v>3473</v>
      </c>
      <c r="B2494" s="5">
        <v>46356</v>
      </c>
      <c r="C2494" s="1">
        <f t="shared" si="76"/>
        <v>2026</v>
      </c>
      <c r="D2494" s="1" t="str">
        <f>"Q" &amp;ROUNDUP(MONTH(SalesDataTable[[#This Row],[Order Date]])/3,0)</f>
        <v>Q4</v>
      </c>
      <c r="E2494" s="1">
        <f t="shared" si="77"/>
        <v>11</v>
      </c>
      <c r="F2494" s="1" t="str">
        <f>TEXT(SalesDataTable[[#This Row],[Order Date]],"MMM")</f>
        <v>Nov</v>
      </c>
      <c r="G2494" s="6" t="s">
        <v>28</v>
      </c>
      <c r="H2494" s="6" t="s">
        <v>42</v>
      </c>
      <c r="I2494" s="6" t="s">
        <v>19</v>
      </c>
      <c r="J2494" s="6" t="s">
        <v>20</v>
      </c>
      <c r="K2494" s="6" t="s">
        <v>21</v>
      </c>
      <c r="L2494" s="6" t="s">
        <v>22</v>
      </c>
      <c r="M2494" s="11">
        <v>1</v>
      </c>
      <c r="N2494" s="8">
        <v>80.97</v>
      </c>
      <c r="O2494" s="9">
        <v>0</v>
      </c>
      <c r="P2494" s="8">
        <v>43.64</v>
      </c>
      <c r="Q2494" s="8">
        <v>80.97</v>
      </c>
      <c r="R2494" s="8">
        <v>43.64</v>
      </c>
      <c r="S2494" s="8">
        <v>37.33</v>
      </c>
      <c r="T2494" s="10">
        <v>0.4610349512164999</v>
      </c>
      <c r="U2494" s="7"/>
      <c r="V2494" s="10"/>
      <c r="W2494" s="11"/>
      <c r="X2494" s="10"/>
    </row>
    <row r="2495" spans="1:24" ht="15.6">
      <c r="A2495" s="4">
        <v>3589</v>
      </c>
      <c r="B2495" s="5">
        <v>46356</v>
      </c>
      <c r="C2495" s="1">
        <f t="shared" si="76"/>
        <v>2026</v>
      </c>
      <c r="D2495" s="1" t="str">
        <f>"Q" &amp;ROUNDUP(MONTH(SalesDataTable[[#This Row],[Order Date]])/3,0)</f>
        <v>Q4</v>
      </c>
      <c r="E2495" s="1">
        <f t="shared" si="77"/>
        <v>11</v>
      </c>
      <c r="F2495" s="1" t="str">
        <f>TEXT(SalesDataTable[[#This Row],[Order Date]],"MMM")</f>
        <v>Nov</v>
      </c>
      <c r="G2495" s="6" t="s">
        <v>17</v>
      </c>
      <c r="H2495" s="6" t="s">
        <v>53</v>
      </c>
      <c r="I2495" s="6" t="s">
        <v>19</v>
      </c>
      <c r="J2495" s="6" t="s">
        <v>30</v>
      </c>
      <c r="K2495" s="6" t="s">
        <v>26</v>
      </c>
      <c r="L2495" s="6" t="s">
        <v>63</v>
      </c>
      <c r="M2495" s="11">
        <v>1</v>
      </c>
      <c r="N2495" s="8">
        <v>73.03</v>
      </c>
      <c r="O2495" s="9">
        <v>0</v>
      </c>
      <c r="P2495" s="8">
        <v>32.71</v>
      </c>
      <c r="Q2495" s="8">
        <v>73.03</v>
      </c>
      <c r="R2495" s="8">
        <v>32.71</v>
      </c>
      <c r="S2495" s="8">
        <v>40.32</v>
      </c>
      <c r="T2495" s="10">
        <v>0.55210187594139393</v>
      </c>
      <c r="U2495" s="7"/>
      <c r="V2495" s="10"/>
      <c r="W2495" s="11"/>
      <c r="X2495" s="10"/>
    </row>
    <row r="2496" spans="1:24" ht="15.6">
      <c r="A2496" s="4">
        <v>4689</v>
      </c>
      <c r="B2496" s="5">
        <v>46356</v>
      </c>
      <c r="C2496" s="1">
        <f t="shared" si="76"/>
        <v>2026</v>
      </c>
      <c r="D2496" s="1" t="str">
        <f>"Q" &amp;ROUNDUP(MONTH(SalesDataTable[[#This Row],[Order Date]])/3,0)</f>
        <v>Q4</v>
      </c>
      <c r="E2496" s="1">
        <f t="shared" si="77"/>
        <v>11</v>
      </c>
      <c r="F2496" s="1" t="str">
        <f>TEXT(SalesDataTable[[#This Row],[Order Date]],"MMM")</f>
        <v>Nov</v>
      </c>
      <c r="G2496" s="6" t="s">
        <v>28</v>
      </c>
      <c r="H2496" s="6" t="s">
        <v>35</v>
      </c>
      <c r="I2496" s="6" t="s">
        <v>19</v>
      </c>
      <c r="J2496" s="6" t="s">
        <v>20</v>
      </c>
      <c r="K2496" s="6" t="s">
        <v>31</v>
      </c>
      <c r="L2496" s="6" t="s">
        <v>49</v>
      </c>
      <c r="M2496" s="11">
        <v>1</v>
      </c>
      <c r="N2496" s="8">
        <v>46.81</v>
      </c>
      <c r="O2496" s="9">
        <v>0.05</v>
      </c>
      <c r="P2496" s="8">
        <v>17.87</v>
      </c>
      <c r="Q2496" s="8">
        <v>44.469500000000004</v>
      </c>
      <c r="R2496" s="8">
        <v>17.87</v>
      </c>
      <c r="S2496" s="8">
        <v>26.599500000000003</v>
      </c>
      <c r="T2496" s="10">
        <v>0.59815154206815913</v>
      </c>
      <c r="U2496" s="7"/>
      <c r="V2496" s="10"/>
      <c r="W2496" s="11"/>
      <c r="X2496" s="10"/>
    </row>
    <row r="2497" spans="1:24" ht="15.6">
      <c r="A2497" s="4">
        <v>4819</v>
      </c>
      <c r="B2497" s="5">
        <v>46356</v>
      </c>
      <c r="C2497" s="1">
        <f t="shared" si="76"/>
        <v>2026</v>
      </c>
      <c r="D2497" s="1" t="str">
        <f>"Q" &amp;ROUNDUP(MONTH(SalesDataTable[[#This Row],[Order Date]])/3,0)</f>
        <v>Q4</v>
      </c>
      <c r="E2497" s="1">
        <f t="shared" si="77"/>
        <v>11</v>
      </c>
      <c r="F2497" s="1" t="str">
        <f>TEXT(SalesDataTable[[#This Row],[Order Date]],"MMM")</f>
        <v>Nov</v>
      </c>
      <c r="G2497" s="6" t="s">
        <v>37</v>
      </c>
      <c r="H2497" s="6" t="s">
        <v>48</v>
      </c>
      <c r="I2497" s="6" t="s">
        <v>45</v>
      </c>
      <c r="J2497" s="6" t="s">
        <v>30</v>
      </c>
      <c r="K2497" s="6" t="s">
        <v>26</v>
      </c>
      <c r="L2497" s="6" t="s">
        <v>54</v>
      </c>
      <c r="M2497" s="11">
        <v>2</v>
      </c>
      <c r="N2497" s="8">
        <v>153.51</v>
      </c>
      <c r="O2497" s="9">
        <v>0.15</v>
      </c>
      <c r="P2497" s="8">
        <v>81.290000000000006</v>
      </c>
      <c r="Q2497" s="8">
        <v>260.96699999999998</v>
      </c>
      <c r="R2497" s="8">
        <v>162.58000000000001</v>
      </c>
      <c r="S2497" s="8">
        <v>98.386999999999972</v>
      </c>
      <c r="T2497" s="10">
        <v>0.3770093536730697</v>
      </c>
      <c r="U2497" s="7"/>
      <c r="V2497" s="10"/>
      <c r="W2497" s="11"/>
      <c r="X2497" s="10"/>
    </row>
    <row r="2498" spans="1:24" ht="15.6">
      <c r="A2498" s="4">
        <v>5167</v>
      </c>
      <c r="B2498" s="5">
        <v>46356</v>
      </c>
      <c r="C2498" s="1">
        <f t="shared" si="76"/>
        <v>2026</v>
      </c>
      <c r="D2498" s="1" t="str">
        <f>"Q" &amp;ROUNDUP(MONTH(SalesDataTable[[#This Row],[Order Date]])/3,0)</f>
        <v>Q4</v>
      </c>
      <c r="E2498" s="1">
        <f t="shared" si="77"/>
        <v>11</v>
      </c>
      <c r="F2498" s="1" t="str">
        <f>TEXT(SalesDataTable[[#This Row],[Order Date]],"MMM")</f>
        <v>Nov</v>
      </c>
      <c r="G2498" s="6" t="s">
        <v>28</v>
      </c>
      <c r="H2498" s="6" t="s">
        <v>42</v>
      </c>
      <c r="I2498" s="6" t="s">
        <v>45</v>
      </c>
      <c r="J2498" s="6" t="s">
        <v>30</v>
      </c>
      <c r="K2498" s="6" t="s">
        <v>40</v>
      </c>
      <c r="L2498" s="6" t="s">
        <v>46</v>
      </c>
      <c r="M2498" s="11">
        <v>2</v>
      </c>
      <c r="N2498" s="8">
        <v>197.5</v>
      </c>
      <c r="O2498" s="9">
        <v>0</v>
      </c>
      <c r="P2498" s="8">
        <v>104.47</v>
      </c>
      <c r="Q2498" s="8">
        <v>395</v>
      </c>
      <c r="R2498" s="8">
        <v>208.94</v>
      </c>
      <c r="S2498" s="8">
        <v>186.06</v>
      </c>
      <c r="T2498" s="10">
        <v>0.4710379746835443</v>
      </c>
      <c r="U2498" s="7"/>
      <c r="V2498" s="10"/>
      <c r="W2498" s="11"/>
      <c r="X2498" s="10"/>
    </row>
    <row r="2499" spans="1:24" ht="15.6">
      <c r="A2499" s="4">
        <v>38</v>
      </c>
      <c r="B2499" s="5">
        <v>46357</v>
      </c>
      <c r="C2499" s="1">
        <f t="shared" ref="C2499:C2562" si="78">YEAR(B2499)</f>
        <v>2026</v>
      </c>
      <c r="D2499" s="1" t="str">
        <f>"Q" &amp;ROUNDUP(MONTH(SalesDataTable[[#This Row],[Order Date]])/3,0)</f>
        <v>Q4</v>
      </c>
      <c r="E2499" s="1">
        <f t="shared" ref="E2499:E2562" si="79">MONTH(B2499)</f>
        <v>12</v>
      </c>
      <c r="F2499" s="1" t="str">
        <f>TEXT(SalesDataTable[[#This Row],[Order Date]],"MMM")</f>
        <v>Dec</v>
      </c>
      <c r="G2499" s="6" t="s">
        <v>37</v>
      </c>
      <c r="H2499" s="6" t="s">
        <v>50</v>
      </c>
      <c r="I2499" s="6" t="s">
        <v>25</v>
      </c>
      <c r="J2499" s="6" t="s">
        <v>33</v>
      </c>
      <c r="K2499" s="6" t="s">
        <v>26</v>
      </c>
      <c r="L2499" s="6" t="s">
        <v>34</v>
      </c>
      <c r="M2499" s="11">
        <v>8</v>
      </c>
      <c r="N2499" s="8">
        <v>146.55000000000001</v>
      </c>
      <c r="O2499" s="9">
        <v>0.1</v>
      </c>
      <c r="P2499" s="8">
        <v>78.03</v>
      </c>
      <c r="Q2499" s="8">
        <v>1055.1600000000001</v>
      </c>
      <c r="R2499" s="8">
        <v>624.24</v>
      </c>
      <c r="S2499" s="8">
        <v>430.92000000000007</v>
      </c>
      <c r="T2499" s="10">
        <v>0.40839303991811671</v>
      </c>
      <c r="U2499" s="7"/>
      <c r="V2499" s="10"/>
      <c r="W2499" s="11"/>
      <c r="X2499" s="10"/>
    </row>
    <row r="2500" spans="1:24" ht="15.6">
      <c r="A2500" s="4">
        <v>364</v>
      </c>
      <c r="B2500" s="5">
        <v>46357</v>
      </c>
      <c r="C2500" s="1">
        <f t="shared" si="78"/>
        <v>2026</v>
      </c>
      <c r="D2500" s="1" t="str">
        <f>"Q" &amp;ROUNDUP(MONTH(SalesDataTable[[#This Row],[Order Date]])/3,0)</f>
        <v>Q4</v>
      </c>
      <c r="E2500" s="1">
        <f t="shared" si="79"/>
        <v>12</v>
      </c>
      <c r="F2500" s="1" t="str">
        <f>TEXT(SalesDataTable[[#This Row],[Order Date]],"MMM")</f>
        <v>Dec</v>
      </c>
      <c r="G2500" s="6" t="s">
        <v>37</v>
      </c>
      <c r="H2500" s="6" t="s">
        <v>64</v>
      </c>
      <c r="I2500" s="6" t="s">
        <v>19</v>
      </c>
      <c r="J2500" s="6" t="s">
        <v>33</v>
      </c>
      <c r="K2500" s="6" t="s">
        <v>21</v>
      </c>
      <c r="L2500" s="6" t="s">
        <v>39</v>
      </c>
      <c r="M2500" s="11">
        <v>2</v>
      </c>
      <c r="N2500" s="8">
        <v>51.83</v>
      </c>
      <c r="O2500" s="9">
        <v>0.15</v>
      </c>
      <c r="P2500" s="8">
        <v>22.02</v>
      </c>
      <c r="Q2500" s="8">
        <v>88.11099999999999</v>
      </c>
      <c r="R2500" s="8">
        <v>44.04</v>
      </c>
      <c r="S2500" s="8">
        <v>44.070999999999991</v>
      </c>
      <c r="T2500" s="10">
        <v>0.50017591447151888</v>
      </c>
      <c r="U2500" s="7"/>
      <c r="V2500" s="10"/>
      <c r="W2500" s="11"/>
      <c r="X2500" s="10"/>
    </row>
    <row r="2501" spans="1:24" ht="15.6">
      <c r="A2501" s="4">
        <v>2040</v>
      </c>
      <c r="B2501" s="5">
        <v>46357</v>
      </c>
      <c r="C2501" s="1">
        <f t="shared" si="78"/>
        <v>2026</v>
      </c>
      <c r="D2501" s="1" t="str">
        <f>"Q" &amp;ROUNDUP(MONTH(SalesDataTable[[#This Row],[Order Date]])/3,0)</f>
        <v>Q4</v>
      </c>
      <c r="E2501" s="1">
        <f t="shared" si="79"/>
        <v>12</v>
      </c>
      <c r="F2501" s="1" t="str">
        <f>TEXT(SalesDataTable[[#This Row],[Order Date]],"MMM")</f>
        <v>Dec</v>
      </c>
      <c r="G2501" s="6" t="s">
        <v>23</v>
      </c>
      <c r="H2501" s="6" t="s">
        <v>60</v>
      </c>
      <c r="I2501" s="6" t="s">
        <v>19</v>
      </c>
      <c r="J2501" s="6" t="s">
        <v>30</v>
      </c>
      <c r="K2501" s="6" t="s">
        <v>26</v>
      </c>
      <c r="L2501" s="6" t="s">
        <v>34</v>
      </c>
      <c r="M2501" s="11">
        <v>1</v>
      </c>
      <c r="N2501" s="8">
        <v>140.34</v>
      </c>
      <c r="O2501" s="9">
        <v>0.15</v>
      </c>
      <c r="P2501" s="8">
        <v>79.92</v>
      </c>
      <c r="Q2501" s="8">
        <v>119.289</v>
      </c>
      <c r="R2501" s="8">
        <v>79.92</v>
      </c>
      <c r="S2501" s="8">
        <v>39.369</v>
      </c>
      <c r="T2501" s="10">
        <v>0.33003043029952467</v>
      </c>
      <c r="U2501" s="7"/>
      <c r="V2501" s="10"/>
      <c r="W2501" s="11"/>
      <c r="X2501" s="10"/>
    </row>
    <row r="2502" spans="1:24" ht="15.6">
      <c r="A2502" s="4">
        <v>2899</v>
      </c>
      <c r="B2502" s="5">
        <v>46357</v>
      </c>
      <c r="C2502" s="1">
        <f t="shared" si="78"/>
        <v>2026</v>
      </c>
      <c r="D2502" s="1" t="str">
        <f>"Q" &amp;ROUNDUP(MONTH(SalesDataTable[[#This Row],[Order Date]])/3,0)</f>
        <v>Q4</v>
      </c>
      <c r="E2502" s="1">
        <f t="shared" si="79"/>
        <v>12</v>
      </c>
      <c r="F2502" s="1" t="str">
        <f>TEXT(SalesDataTable[[#This Row],[Order Date]],"MMM")</f>
        <v>Dec</v>
      </c>
      <c r="G2502" s="6" t="s">
        <v>17</v>
      </c>
      <c r="H2502" s="6" t="s">
        <v>18</v>
      </c>
      <c r="I2502" s="6" t="s">
        <v>19</v>
      </c>
      <c r="J2502" s="6" t="s">
        <v>30</v>
      </c>
      <c r="K2502" s="6" t="s">
        <v>26</v>
      </c>
      <c r="L2502" s="6" t="s">
        <v>54</v>
      </c>
      <c r="M2502" s="11">
        <v>1</v>
      </c>
      <c r="N2502" s="8">
        <v>156.44999999999999</v>
      </c>
      <c r="O2502" s="9">
        <v>0</v>
      </c>
      <c r="P2502" s="8">
        <v>80.56</v>
      </c>
      <c r="Q2502" s="8">
        <v>156.44999999999999</v>
      </c>
      <c r="R2502" s="8">
        <v>80.56</v>
      </c>
      <c r="S2502" s="8">
        <v>75.889999999999986</v>
      </c>
      <c r="T2502" s="10">
        <v>0.48507510386705011</v>
      </c>
      <c r="U2502" s="7"/>
      <c r="V2502" s="10"/>
      <c r="W2502" s="11"/>
      <c r="X2502" s="10"/>
    </row>
    <row r="2503" spans="1:24" ht="15.6">
      <c r="A2503" s="4">
        <v>3199</v>
      </c>
      <c r="B2503" s="5">
        <v>46357</v>
      </c>
      <c r="C2503" s="1">
        <f t="shared" si="78"/>
        <v>2026</v>
      </c>
      <c r="D2503" s="1" t="str">
        <f>"Q" &amp;ROUNDUP(MONTH(SalesDataTable[[#This Row],[Order Date]])/3,0)</f>
        <v>Q4</v>
      </c>
      <c r="E2503" s="1">
        <f t="shared" si="79"/>
        <v>12</v>
      </c>
      <c r="F2503" s="1" t="str">
        <f>TEXT(SalesDataTable[[#This Row],[Order Date]],"MMM")</f>
        <v>Dec</v>
      </c>
      <c r="G2503" s="6" t="s">
        <v>28</v>
      </c>
      <c r="H2503" s="6" t="s">
        <v>69</v>
      </c>
      <c r="I2503" s="6" t="s">
        <v>45</v>
      </c>
      <c r="J2503" s="6" t="s">
        <v>20</v>
      </c>
      <c r="K2503" s="6" t="s">
        <v>51</v>
      </c>
      <c r="L2503" s="6" t="s">
        <v>52</v>
      </c>
      <c r="M2503" s="11">
        <v>1</v>
      </c>
      <c r="N2503" s="8">
        <v>41.33</v>
      </c>
      <c r="O2503" s="9">
        <v>0</v>
      </c>
      <c r="P2503" s="8">
        <v>15.03</v>
      </c>
      <c r="Q2503" s="8">
        <v>41.33</v>
      </c>
      <c r="R2503" s="8">
        <v>15.03</v>
      </c>
      <c r="S2503" s="8">
        <v>26.299999999999997</v>
      </c>
      <c r="T2503" s="10">
        <v>0.6363416404548754</v>
      </c>
      <c r="U2503" s="7"/>
      <c r="V2503" s="10"/>
      <c r="W2503" s="11"/>
      <c r="X2503" s="10"/>
    </row>
    <row r="2504" spans="1:24" ht="15.6">
      <c r="A2504" s="4">
        <v>4722</v>
      </c>
      <c r="B2504" s="5">
        <v>46357</v>
      </c>
      <c r="C2504" s="1">
        <f t="shared" si="78"/>
        <v>2026</v>
      </c>
      <c r="D2504" s="1" t="str">
        <f>"Q" &amp;ROUNDUP(MONTH(SalesDataTable[[#This Row],[Order Date]])/3,0)</f>
        <v>Q4</v>
      </c>
      <c r="E2504" s="1">
        <f t="shared" si="79"/>
        <v>12</v>
      </c>
      <c r="F2504" s="1" t="str">
        <f>TEXT(SalesDataTable[[#This Row],[Order Date]],"MMM")</f>
        <v>Dec</v>
      </c>
      <c r="G2504" s="6" t="s">
        <v>23</v>
      </c>
      <c r="H2504" s="6" t="s">
        <v>58</v>
      </c>
      <c r="I2504" s="6" t="s">
        <v>36</v>
      </c>
      <c r="J2504" s="6" t="s">
        <v>30</v>
      </c>
      <c r="K2504" s="6" t="s">
        <v>21</v>
      </c>
      <c r="L2504" s="6" t="s">
        <v>43</v>
      </c>
      <c r="M2504" s="11">
        <v>1</v>
      </c>
      <c r="N2504" s="8">
        <v>39.479999999999997</v>
      </c>
      <c r="O2504" s="9">
        <v>0.05</v>
      </c>
      <c r="P2504" s="8">
        <v>16.78</v>
      </c>
      <c r="Q2504" s="8">
        <v>37.505999999999993</v>
      </c>
      <c r="R2504" s="8">
        <v>16.78</v>
      </c>
      <c r="S2504" s="8">
        <v>20.725999999999992</v>
      </c>
      <c r="T2504" s="10">
        <v>0.55260491654668575</v>
      </c>
      <c r="U2504" s="7"/>
      <c r="V2504" s="10"/>
      <c r="W2504" s="11"/>
      <c r="X2504" s="10"/>
    </row>
    <row r="2505" spans="1:24" ht="15.6">
      <c r="A2505" s="4">
        <v>1423</v>
      </c>
      <c r="B2505" s="5">
        <v>46358</v>
      </c>
      <c r="C2505" s="1">
        <f t="shared" si="78"/>
        <v>2026</v>
      </c>
      <c r="D2505" s="1" t="str">
        <f>"Q" &amp;ROUNDUP(MONTH(SalesDataTable[[#This Row],[Order Date]])/3,0)</f>
        <v>Q4</v>
      </c>
      <c r="E2505" s="1">
        <f t="shared" si="79"/>
        <v>12</v>
      </c>
      <c r="F2505" s="1" t="str">
        <f>TEXT(SalesDataTable[[#This Row],[Order Date]],"MMM")</f>
        <v>Dec</v>
      </c>
      <c r="G2505" s="6" t="s">
        <v>28</v>
      </c>
      <c r="H2505" s="6" t="s">
        <v>35</v>
      </c>
      <c r="I2505" s="6" t="s">
        <v>19</v>
      </c>
      <c r="J2505" s="6" t="s">
        <v>33</v>
      </c>
      <c r="K2505" s="6" t="s">
        <v>26</v>
      </c>
      <c r="L2505" s="6" t="s">
        <v>63</v>
      </c>
      <c r="M2505" s="11">
        <v>1</v>
      </c>
      <c r="N2505" s="8">
        <v>73.010000000000005</v>
      </c>
      <c r="O2505" s="9">
        <v>0.1</v>
      </c>
      <c r="P2505" s="8">
        <v>31.51</v>
      </c>
      <c r="Q2505" s="8">
        <v>65.709000000000003</v>
      </c>
      <c r="R2505" s="8">
        <v>31.51</v>
      </c>
      <c r="S2505" s="8">
        <v>34.198999999999998</v>
      </c>
      <c r="T2505" s="10">
        <v>0.52046142841924237</v>
      </c>
      <c r="U2505" s="7"/>
      <c r="V2505" s="10"/>
      <c r="W2505" s="11"/>
      <c r="X2505" s="10"/>
    </row>
    <row r="2506" spans="1:24" ht="15.6">
      <c r="A2506" s="4">
        <v>1505</v>
      </c>
      <c r="B2506" s="5">
        <v>46358</v>
      </c>
      <c r="C2506" s="1">
        <f t="shared" si="78"/>
        <v>2026</v>
      </c>
      <c r="D2506" s="1" t="str">
        <f>"Q" &amp;ROUNDUP(MONTH(SalesDataTable[[#This Row],[Order Date]])/3,0)</f>
        <v>Q4</v>
      </c>
      <c r="E2506" s="1">
        <f t="shared" si="79"/>
        <v>12</v>
      </c>
      <c r="F2506" s="1" t="str">
        <f>TEXT(SalesDataTable[[#This Row],[Order Date]],"MMM")</f>
        <v>Dec</v>
      </c>
      <c r="G2506" s="6" t="s">
        <v>17</v>
      </c>
      <c r="H2506" s="6" t="s">
        <v>67</v>
      </c>
      <c r="I2506" s="6" t="s">
        <v>19</v>
      </c>
      <c r="J2506" s="6" t="s">
        <v>33</v>
      </c>
      <c r="K2506" s="6" t="s">
        <v>51</v>
      </c>
      <c r="L2506" s="6" t="s">
        <v>52</v>
      </c>
      <c r="M2506" s="11">
        <v>2</v>
      </c>
      <c r="N2506" s="8">
        <v>40.86</v>
      </c>
      <c r="O2506" s="9">
        <v>0.05</v>
      </c>
      <c r="P2506" s="8">
        <v>15.06</v>
      </c>
      <c r="Q2506" s="8">
        <v>77.634</v>
      </c>
      <c r="R2506" s="8">
        <v>30.12</v>
      </c>
      <c r="S2506" s="8">
        <v>47.513999999999996</v>
      </c>
      <c r="T2506" s="10">
        <v>0.6120256588608084</v>
      </c>
      <c r="U2506" s="7"/>
      <c r="V2506" s="10"/>
      <c r="W2506" s="11"/>
      <c r="X2506" s="10"/>
    </row>
    <row r="2507" spans="1:24" ht="15.6">
      <c r="A2507" s="4">
        <v>1664</v>
      </c>
      <c r="B2507" s="5">
        <v>46358</v>
      </c>
      <c r="C2507" s="1">
        <f t="shared" si="78"/>
        <v>2026</v>
      </c>
      <c r="D2507" s="1" t="str">
        <f>"Q" &amp;ROUNDUP(MONTH(SalesDataTable[[#This Row],[Order Date]])/3,0)</f>
        <v>Q4</v>
      </c>
      <c r="E2507" s="1">
        <f t="shared" si="79"/>
        <v>12</v>
      </c>
      <c r="F2507" s="1" t="str">
        <f>TEXT(SalesDataTable[[#This Row],[Order Date]],"MMM")</f>
        <v>Dec</v>
      </c>
      <c r="G2507" s="6" t="s">
        <v>28</v>
      </c>
      <c r="H2507" s="6" t="s">
        <v>42</v>
      </c>
      <c r="I2507" s="6" t="s">
        <v>45</v>
      </c>
      <c r="J2507" s="6" t="s">
        <v>20</v>
      </c>
      <c r="K2507" s="6" t="s">
        <v>40</v>
      </c>
      <c r="L2507" s="6" t="s">
        <v>46</v>
      </c>
      <c r="M2507" s="11">
        <v>6</v>
      </c>
      <c r="N2507" s="8">
        <v>194.79</v>
      </c>
      <c r="O2507" s="9">
        <v>0</v>
      </c>
      <c r="P2507" s="8">
        <v>105.73</v>
      </c>
      <c r="Q2507" s="8">
        <v>1168.74</v>
      </c>
      <c r="R2507" s="8">
        <v>634.38</v>
      </c>
      <c r="S2507" s="8">
        <v>534.36</v>
      </c>
      <c r="T2507" s="10">
        <v>0.45721032907233433</v>
      </c>
      <c r="U2507" s="7"/>
      <c r="V2507" s="10"/>
      <c r="W2507" s="11"/>
      <c r="X2507" s="10"/>
    </row>
    <row r="2508" spans="1:24" ht="15.6">
      <c r="A2508" s="4">
        <v>2035</v>
      </c>
      <c r="B2508" s="5">
        <v>46358</v>
      </c>
      <c r="C2508" s="1">
        <f t="shared" si="78"/>
        <v>2026</v>
      </c>
      <c r="D2508" s="1" t="str">
        <f>"Q" &amp;ROUNDUP(MONTH(SalesDataTable[[#This Row],[Order Date]])/3,0)</f>
        <v>Q4</v>
      </c>
      <c r="E2508" s="1">
        <f t="shared" si="79"/>
        <v>12</v>
      </c>
      <c r="F2508" s="1" t="str">
        <f>TEXT(SalesDataTable[[#This Row],[Order Date]],"MMM")</f>
        <v>Dec</v>
      </c>
      <c r="G2508" s="6" t="s">
        <v>37</v>
      </c>
      <c r="H2508" s="6" t="s">
        <v>64</v>
      </c>
      <c r="I2508" s="6" t="s">
        <v>19</v>
      </c>
      <c r="J2508" s="6" t="s">
        <v>30</v>
      </c>
      <c r="K2508" s="6" t="s">
        <v>40</v>
      </c>
      <c r="L2508" s="6" t="s">
        <v>57</v>
      </c>
      <c r="M2508" s="11">
        <v>4</v>
      </c>
      <c r="N2508" s="8">
        <v>80.98</v>
      </c>
      <c r="O2508" s="9">
        <v>0.2</v>
      </c>
      <c r="P2508" s="8">
        <v>38.6</v>
      </c>
      <c r="Q2508" s="8">
        <v>259.13600000000002</v>
      </c>
      <c r="R2508" s="8">
        <v>154.4</v>
      </c>
      <c r="S2508" s="8">
        <v>104.73600000000002</v>
      </c>
      <c r="T2508" s="10">
        <v>0.40417387009138062</v>
      </c>
      <c r="U2508" s="7"/>
      <c r="V2508" s="10"/>
      <c r="W2508" s="11"/>
      <c r="X2508" s="10"/>
    </row>
    <row r="2509" spans="1:24" ht="15.6">
      <c r="A2509" s="4">
        <v>2094</v>
      </c>
      <c r="B2509" s="5">
        <v>46358</v>
      </c>
      <c r="C2509" s="1">
        <f t="shared" si="78"/>
        <v>2026</v>
      </c>
      <c r="D2509" s="1" t="str">
        <f>"Q" &amp;ROUNDUP(MONTH(SalesDataTable[[#This Row],[Order Date]])/3,0)</f>
        <v>Q4</v>
      </c>
      <c r="E2509" s="1">
        <f t="shared" si="79"/>
        <v>12</v>
      </c>
      <c r="F2509" s="1" t="str">
        <f>TEXT(SalesDataTable[[#This Row],[Order Date]],"MMM")</f>
        <v>Dec</v>
      </c>
      <c r="G2509" s="6" t="s">
        <v>17</v>
      </c>
      <c r="H2509" s="6" t="s">
        <v>67</v>
      </c>
      <c r="I2509" s="6" t="s">
        <v>19</v>
      </c>
      <c r="J2509" s="6" t="s">
        <v>30</v>
      </c>
      <c r="K2509" s="6" t="s">
        <v>40</v>
      </c>
      <c r="L2509" s="6" t="s">
        <v>46</v>
      </c>
      <c r="M2509" s="11">
        <v>3</v>
      </c>
      <c r="N2509" s="8">
        <v>196.48</v>
      </c>
      <c r="O2509" s="9">
        <v>0.05</v>
      </c>
      <c r="P2509" s="8">
        <v>107.2</v>
      </c>
      <c r="Q2509" s="8">
        <v>559.96799999999996</v>
      </c>
      <c r="R2509" s="8">
        <v>321.60000000000002</v>
      </c>
      <c r="S2509" s="8">
        <v>238.36799999999994</v>
      </c>
      <c r="T2509" s="10">
        <v>0.42568146751242919</v>
      </c>
      <c r="U2509" s="7"/>
      <c r="V2509" s="10"/>
      <c r="W2509" s="11"/>
      <c r="X2509" s="10"/>
    </row>
    <row r="2510" spans="1:24" ht="15.6">
      <c r="A2510" s="4">
        <v>2204</v>
      </c>
      <c r="B2510" s="5">
        <v>46358</v>
      </c>
      <c r="C2510" s="1">
        <f t="shared" si="78"/>
        <v>2026</v>
      </c>
      <c r="D2510" s="1" t="str">
        <f>"Q" &amp;ROUNDUP(MONTH(SalesDataTable[[#This Row],[Order Date]])/3,0)</f>
        <v>Q4</v>
      </c>
      <c r="E2510" s="1">
        <f t="shared" si="79"/>
        <v>12</v>
      </c>
      <c r="F2510" s="1" t="str">
        <f>TEXT(SalesDataTable[[#This Row],[Order Date]],"MMM")</f>
        <v>Dec</v>
      </c>
      <c r="G2510" s="6" t="s">
        <v>17</v>
      </c>
      <c r="H2510" s="6" t="s">
        <v>53</v>
      </c>
      <c r="I2510" s="6" t="s">
        <v>36</v>
      </c>
      <c r="J2510" s="6" t="s">
        <v>30</v>
      </c>
      <c r="K2510" s="6" t="s">
        <v>31</v>
      </c>
      <c r="L2510" s="6" t="s">
        <v>49</v>
      </c>
      <c r="M2510" s="11">
        <v>2</v>
      </c>
      <c r="N2510" s="8">
        <v>46.63</v>
      </c>
      <c r="O2510" s="9">
        <v>0</v>
      </c>
      <c r="P2510" s="8">
        <v>18.68</v>
      </c>
      <c r="Q2510" s="8">
        <v>93.26</v>
      </c>
      <c r="R2510" s="8">
        <v>37.36</v>
      </c>
      <c r="S2510" s="8">
        <v>55.900000000000006</v>
      </c>
      <c r="T2510" s="10">
        <v>0.59939952820072917</v>
      </c>
      <c r="U2510" s="7"/>
      <c r="V2510" s="10"/>
      <c r="W2510" s="11"/>
      <c r="X2510" s="10"/>
    </row>
    <row r="2511" spans="1:24" ht="15.6">
      <c r="A2511" s="4">
        <v>3921</v>
      </c>
      <c r="B2511" s="5">
        <v>46358</v>
      </c>
      <c r="C2511" s="1">
        <f t="shared" si="78"/>
        <v>2026</v>
      </c>
      <c r="D2511" s="1" t="str">
        <f>"Q" &amp;ROUNDUP(MONTH(SalesDataTable[[#This Row],[Order Date]])/3,0)</f>
        <v>Q4</v>
      </c>
      <c r="E2511" s="1">
        <f t="shared" si="79"/>
        <v>12</v>
      </c>
      <c r="F2511" s="1" t="str">
        <f>TEXT(SalesDataTable[[#This Row],[Order Date]],"MMM")</f>
        <v>Dec</v>
      </c>
      <c r="G2511" s="6" t="s">
        <v>28</v>
      </c>
      <c r="H2511" s="6" t="s">
        <v>42</v>
      </c>
      <c r="I2511" s="6" t="s">
        <v>25</v>
      </c>
      <c r="J2511" s="6" t="s">
        <v>33</v>
      </c>
      <c r="K2511" s="6" t="s">
        <v>26</v>
      </c>
      <c r="L2511" s="6" t="s">
        <v>34</v>
      </c>
      <c r="M2511" s="11">
        <v>12</v>
      </c>
      <c r="N2511" s="8">
        <v>142.93</v>
      </c>
      <c r="O2511" s="9">
        <v>0.1</v>
      </c>
      <c r="P2511" s="8">
        <v>79.81</v>
      </c>
      <c r="Q2511" s="8">
        <v>1543.644</v>
      </c>
      <c r="R2511" s="8">
        <v>957.72</v>
      </c>
      <c r="S2511" s="8">
        <v>585.92399999999998</v>
      </c>
      <c r="T2511" s="10">
        <v>0.37957197384889263</v>
      </c>
      <c r="U2511" s="7"/>
      <c r="V2511" s="10"/>
      <c r="W2511" s="11"/>
      <c r="X2511" s="10"/>
    </row>
    <row r="2512" spans="1:24" ht="15.6">
      <c r="A2512" s="4">
        <v>3999</v>
      </c>
      <c r="B2512" s="5">
        <v>46358</v>
      </c>
      <c r="C2512" s="1">
        <f t="shared" si="78"/>
        <v>2026</v>
      </c>
      <c r="D2512" s="1" t="str">
        <f>"Q" &amp;ROUNDUP(MONTH(SalesDataTable[[#This Row],[Order Date]])/3,0)</f>
        <v>Q4</v>
      </c>
      <c r="E2512" s="1">
        <f t="shared" si="79"/>
        <v>12</v>
      </c>
      <c r="F2512" s="1" t="str">
        <f>TEXT(SalesDataTable[[#This Row],[Order Date]],"MMM")</f>
        <v>Dec</v>
      </c>
      <c r="G2512" s="6" t="s">
        <v>23</v>
      </c>
      <c r="H2512" s="6" t="s">
        <v>60</v>
      </c>
      <c r="I2512" s="6" t="s">
        <v>36</v>
      </c>
      <c r="J2512" s="6" t="s">
        <v>20</v>
      </c>
      <c r="K2512" s="6" t="s">
        <v>26</v>
      </c>
      <c r="L2512" s="6" t="s">
        <v>54</v>
      </c>
      <c r="M2512" s="11">
        <v>2</v>
      </c>
      <c r="N2512" s="8">
        <v>153.97</v>
      </c>
      <c r="O2512" s="9">
        <v>0</v>
      </c>
      <c r="P2512" s="8">
        <v>79.45</v>
      </c>
      <c r="Q2512" s="8">
        <v>307.94</v>
      </c>
      <c r="R2512" s="8">
        <v>158.9</v>
      </c>
      <c r="S2512" s="8">
        <v>149.04</v>
      </c>
      <c r="T2512" s="10">
        <v>0.48399038773787101</v>
      </c>
      <c r="U2512" s="7"/>
      <c r="V2512" s="10"/>
      <c r="W2512" s="11"/>
      <c r="X2512" s="10"/>
    </row>
    <row r="2513" spans="1:24" ht="15.6">
      <c r="A2513" s="4">
        <v>4546</v>
      </c>
      <c r="B2513" s="5">
        <v>46358</v>
      </c>
      <c r="C2513" s="1">
        <f t="shared" si="78"/>
        <v>2026</v>
      </c>
      <c r="D2513" s="1" t="str">
        <f>"Q" &amp;ROUNDUP(MONTH(SalesDataTable[[#This Row],[Order Date]])/3,0)</f>
        <v>Q4</v>
      </c>
      <c r="E2513" s="1">
        <f t="shared" si="79"/>
        <v>12</v>
      </c>
      <c r="F2513" s="1" t="str">
        <f>TEXT(SalesDataTable[[#This Row],[Order Date]],"MMM")</f>
        <v>Dec</v>
      </c>
      <c r="G2513" s="6" t="s">
        <v>37</v>
      </c>
      <c r="H2513" s="6" t="s">
        <v>64</v>
      </c>
      <c r="I2513" s="6" t="s">
        <v>19</v>
      </c>
      <c r="J2513" s="6" t="s">
        <v>20</v>
      </c>
      <c r="K2513" s="6" t="s">
        <v>40</v>
      </c>
      <c r="L2513" s="6" t="s">
        <v>41</v>
      </c>
      <c r="M2513" s="11">
        <v>1</v>
      </c>
      <c r="N2513" s="8">
        <v>344.63</v>
      </c>
      <c r="O2513" s="9">
        <v>0.05</v>
      </c>
      <c r="P2513" s="8">
        <v>189.22</v>
      </c>
      <c r="Q2513" s="8">
        <v>327.39849999999996</v>
      </c>
      <c r="R2513" s="8">
        <v>189.22</v>
      </c>
      <c r="S2513" s="8">
        <v>138.17849999999996</v>
      </c>
      <c r="T2513" s="10">
        <v>0.42204988721695419</v>
      </c>
      <c r="U2513" s="7"/>
      <c r="V2513" s="10"/>
      <c r="W2513" s="11"/>
      <c r="X2513" s="10"/>
    </row>
    <row r="2514" spans="1:24" ht="15.6">
      <c r="A2514" s="4">
        <v>158</v>
      </c>
      <c r="B2514" s="5">
        <v>46359</v>
      </c>
      <c r="C2514" s="1">
        <f t="shared" si="78"/>
        <v>2026</v>
      </c>
      <c r="D2514" s="1" t="str">
        <f>"Q" &amp;ROUNDUP(MONTH(SalesDataTable[[#This Row],[Order Date]])/3,0)</f>
        <v>Q4</v>
      </c>
      <c r="E2514" s="1">
        <f t="shared" si="79"/>
        <v>12</v>
      </c>
      <c r="F2514" s="1" t="str">
        <f>TEXT(SalesDataTable[[#This Row],[Order Date]],"MMM")</f>
        <v>Dec</v>
      </c>
      <c r="G2514" s="6" t="s">
        <v>37</v>
      </c>
      <c r="H2514" s="6" t="s">
        <v>64</v>
      </c>
      <c r="I2514" s="6" t="s">
        <v>19</v>
      </c>
      <c r="J2514" s="6" t="s">
        <v>30</v>
      </c>
      <c r="K2514" s="6" t="s">
        <v>31</v>
      </c>
      <c r="L2514" s="6" t="s">
        <v>49</v>
      </c>
      <c r="M2514" s="11">
        <v>2</v>
      </c>
      <c r="N2514" s="8">
        <v>46.51</v>
      </c>
      <c r="O2514" s="9">
        <v>0.05</v>
      </c>
      <c r="P2514" s="8">
        <v>18.73</v>
      </c>
      <c r="Q2514" s="8">
        <v>88.368999999999986</v>
      </c>
      <c r="R2514" s="8">
        <v>37.46</v>
      </c>
      <c r="S2514" s="8">
        <v>50.908999999999985</v>
      </c>
      <c r="T2514" s="10">
        <v>0.57609568966492763</v>
      </c>
      <c r="U2514" s="7"/>
      <c r="V2514" s="10"/>
      <c r="W2514" s="11"/>
      <c r="X2514" s="10"/>
    </row>
    <row r="2515" spans="1:24" ht="15.6">
      <c r="A2515" s="4">
        <v>1972</v>
      </c>
      <c r="B2515" s="5">
        <v>46359</v>
      </c>
      <c r="C2515" s="1">
        <f t="shared" si="78"/>
        <v>2026</v>
      </c>
      <c r="D2515" s="1" t="str">
        <f>"Q" &amp;ROUNDUP(MONTH(SalesDataTable[[#This Row],[Order Date]])/3,0)</f>
        <v>Q4</v>
      </c>
      <c r="E2515" s="1">
        <f t="shared" si="79"/>
        <v>12</v>
      </c>
      <c r="F2515" s="1" t="str">
        <f>TEXT(SalesDataTable[[#This Row],[Order Date]],"MMM")</f>
        <v>Dec</v>
      </c>
      <c r="G2515" s="6" t="s">
        <v>17</v>
      </c>
      <c r="H2515" s="6" t="s">
        <v>53</v>
      </c>
      <c r="I2515" s="6" t="s">
        <v>25</v>
      </c>
      <c r="J2515" s="6" t="s">
        <v>33</v>
      </c>
      <c r="K2515" s="6" t="s">
        <v>21</v>
      </c>
      <c r="L2515" s="6" t="s">
        <v>22</v>
      </c>
      <c r="M2515" s="11">
        <v>6</v>
      </c>
      <c r="N2515" s="8">
        <v>80.17</v>
      </c>
      <c r="O2515" s="9">
        <v>0.1</v>
      </c>
      <c r="P2515" s="8">
        <v>42.67</v>
      </c>
      <c r="Q2515" s="8">
        <v>432.91800000000001</v>
      </c>
      <c r="R2515" s="8">
        <v>256.02</v>
      </c>
      <c r="S2515" s="8">
        <v>176.89800000000002</v>
      </c>
      <c r="T2515" s="10">
        <v>0.40861779828974543</v>
      </c>
      <c r="U2515" s="7"/>
      <c r="V2515" s="10"/>
      <c r="W2515" s="11"/>
      <c r="X2515" s="10"/>
    </row>
    <row r="2516" spans="1:24" ht="15.6">
      <c r="A2516" s="4">
        <v>3196</v>
      </c>
      <c r="B2516" s="5">
        <v>46359</v>
      </c>
      <c r="C2516" s="1">
        <f t="shared" si="78"/>
        <v>2026</v>
      </c>
      <c r="D2516" s="1" t="str">
        <f>"Q" &amp;ROUNDUP(MONTH(SalesDataTable[[#This Row],[Order Date]])/3,0)</f>
        <v>Q4</v>
      </c>
      <c r="E2516" s="1">
        <f t="shared" si="79"/>
        <v>12</v>
      </c>
      <c r="F2516" s="1" t="str">
        <f>TEXT(SalesDataTable[[#This Row],[Order Date]],"MMM")</f>
        <v>Dec</v>
      </c>
      <c r="G2516" s="6" t="s">
        <v>37</v>
      </c>
      <c r="H2516" s="6" t="s">
        <v>64</v>
      </c>
      <c r="I2516" s="6" t="s">
        <v>19</v>
      </c>
      <c r="J2516" s="6" t="s">
        <v>30</v>
      </c>
      <c r="K2516" s="6" t="s">
        <v>40</v>
      </c>
      <c r="L2516" s="6" t="s">
        <v>68</v>
      </c>
      <c r="M2516" s="11">
        <v>2</v>
      </c>
      <c r="N2516" s="8">
        <v>124.62</v>
      </c>
      <c r="O2516" s="9">
        <v>0.1</v>
      </c>
      <c r="P2516" s="8">
        <v>58.91</v>
      </c>
      <c r="Q2516" s="8">
        <v>224.316</v>
      </c>
      <c r="R2516" s="8">
        <v>117.82</v>
      </c>
      <c r="S2516" s="8">
        <v>106.49600000000001</v>
      </c>
      <c r="T2516" s="10">
        <v>0.47475882237557737</v>
      </c>
      <c r="U2516" s="7"/>
      <c r="V2516" s="10"/>
      <c r="W2516" s="11"/>
      <c r="X2516" s="10"/>
    </row>
    <row r="2517" spans="1:24" ht="15.6">
      <c r="A2517" s="4">
        <v>3722</v>
      </c>
      <c r="B2517" s="5">
        <v>46359</v>
      </c>
      <c r="C2517" s="1">
        <f t="shared" si="78"/>
        <v>2026</v>
      </c>
      <c r="D2517" s="1" t="str">
        <f>"Q" &amp;ROUNDUP(MONTH(SalesDataTable[[#This Row],[Order Date]])/3,0)</f>
        <v>Q4</v>
      </c>
      <c r="E2517" s="1">
        <f t="shared" si="79"/>
        <v>12</v>
      </c>
      <c r="F2517" s="1" t="str">
        <f>TEXT(SalesDataTable[[#This Row],[Order Date]],"MMM")</f>
        <v>Dec</v>
      </c>
      <c r="G2517" s="6" t="s">
        <v>28</v>
      </c>
      <c r="H2517" s="6" t="s">
        <v>35</v>
      </c>
      <c r="I2517" s="6" t="s">
        <v>19</v>
      </c>
      <c r="J2517" s="6" t="s">
        <v>20</v>
      </c>
      <c r="K2517" s="6" t="s">
        <v>26</v>
      </c>
      <c r="L2517" s="6" t="s">
        <v>34</v>
      </c>
      <c r="M2517" s="11">
        <v>1</v>
      </c>
      <c r="N2517" s="8">
        <v>144.78</v>
      </c>
      <c r="O2517" s="9">
        <v>0.15</v>
      </c>
      <c r="P2517" s="8">
        <v>81.53</v>
      </c>
      <c r="Q2517" s="8">
        <v>123.063</v>
      </c>
      <c r="R2517" s="8">
        <v>81.53</v>
      </c>
      <c r="S2517" s="8">
        <v>41.533000000000001</v>
      </c>
      <c r="T2517" s="10">
        <v>0.33749380398657597</v>
      </c>
      <c r="U2517" s="7"/>
      <c r="V2517" s="10"/>
      <c r="W2517" s="11"/>
      <c r="X2517" s="10"/>
    </row>
    <row r="2518" spans="1:24" ht="15.6">
      <c r="A2518" s="4">
        <v>4201</v>
      </c>
      <c r="B2518" s="5">
        <v>46359</v>
      </c>
      <c r="C2518" s="1">
        <f t="shared" si="78"/>
        <v>2026</v>
      </c>
      <c r="D2518" s="1" t="str">
        <f>"Q" &amp;ROUNDUP(MONTH(SalesDataTable[[#This Row],[Order Date]])/3,0)</f>
        <v>Q4</v>
      </c>
      <c r="E2518" s="1">
        <f t="shared" si="79"/>
        <v>12</v>
      </c>
      <c r="F2518" s="1" t="str">
        <f>TEXT(SalesDataTable[[#This Row],[Order Date]],"MMM")</f>
        <v>Dec</v>
      </c>
      <c r="G2518" s="6" t="s">
        <v>37</v>
      </c>
      <c r="H2518" s="6" t="s">
        <v>48</v>
      </c>
      <c r="I2518" s="6" t="s">
        <v>19</v>
      </c>
      <c r="J2518" s="6" t="s">
        <v>33</v>
      </c>
      <c r="K2518" s="6" t="s">
        <v>31</v>
      </c>
      <c r="L2518" s="6" t="s">
        <v>61</v>
      </c>
      <c r="M2518" s="11">
        <v>1</v>
      </c>
      <c r="N2518" s="8">
        <v>133.80000000000001</v>
      </c>
      <c r="O2518" s="9">
        <v>0</v>
      </c>
      <c r="P2518" s="8">
        <v>66.349999999999994</v>
      </c>
      <c r="Q2518" s="8">
        <v>133.80000000000001</v>
      </c>
      <c r="R2518" s="8">
        <v>66.349999999999994</v>
      </c>
      <c r="S2518" s="8">
        <v>67.450000000000017</v>
      </c>
      <c r="T2518" s="10">
        <v>0.50411061285500758</v>
      </c>
      <c r="U2518" s="7"/>
      <c r="V2518" s="10"/>
      <c r="W2518" s="11"/>
      <c r="X2518" s="10"/>
    </row>
    <row r="2519" spans="1:24" ht="15.6">
      <c r="A2519" s="4">
        <v>4498</v>
      </c>
      <c r="B2519" s="5">
        <v>46359</v>
      </c>
      <c r="C2519" s="1">
        <f t="shared" si="78"/>
        <v>2026</v>
      </c>
      <c r="D2519" s="1" t="str">
        <f>"Q" &amp;ROUNDUP(MONTH(SalesDataTable[[#This Row],[Order Date]])/3,0)</f>
        <v>Q4</v>
      </c>
      <c r="E2519" s="1">
        <f t="shared" si="79"/>
        <v>12</v>
      </c>
      <c r="F2519" s="1" t="str">
        <f>TEXT(SalesDataTable[[#This Row],[Order Date]],"MMM")</f>
        <v>Dec</v>
      </c>
      <c r="G2519" s="6" t="s">
        <v>37</v>
      </c>
      <c r="H2519" s="6" t="s">
        <v>48</v>
      </c>
      <c r="I2519" s="6" t="s">
        <v>36</v>
      </c>
      <c r="J2519" s="6" t="s">
        <v>30</v>
      </c>
      <c r="K2519" s="6" t="s">
        <v>40</v>
      </c>
      <c r="L2519" s="6" t="s">
        <v>68</v>
      </c>
      <c r="M2519" s="11">
        <v>1</v>
      </c>
      <c r="N2519" s="8">
        <v>124.93</v>
      </c>
      <c r="O2519" s="9">
        <v>0</v>
      </c>
      <c r="P2519" s="8">
        <v>59.41</v>
      </c>
      <c r="Q2519" s="8">
        <v>124.93</v>
      </c>
      <c r="R2519" s="8">
        <v>59.41</v>
      </c>
      <c r="S2519" s="8">
        <v>65.52000000000001</v>
      </c>
      <c r="T2519" s="10">
        <v>0.52445369406867848</v>
      </c>
      <c r="U2519" s="7"/>
      <c r="V2519" s="10"/>
      <c r="W2519" s="11"/>
      <c r="X2519" s="10"/>
    </row>
    <row r="2520" spans="1:24" ht="15.6">
      <c r="A2520" s="4">
        <v>4791</v>
      </c>
      <c r="B2520" s="5">
        <v>46359</v>
      </c>
      <c r="C2520" s="1">
        <f t="shared" si="78"/>
        <v>2026</v>
      </c>
      <c r="D2520" s="1" t="str">
        <f>"Q" &amp;ROUNDUP(MONTH(SalesDataTable[[#This Row],[Order Date]])/3,0)</f>
        <v>Q4</v>
      </c>
      <c r="E2520" s="1">
        <f t="shared" si="79"/>
        <v>12</v>
      </c>
      <c r="F2520" s="1" t="str">
        <f>TEXT(SalesDataTable[[#This Row],[Order Date]],"MMM")</f>
        <v>Dec</v>
      </c>
      <c r="G2520" s="6" t="s">
        <v>23</v>
      </c>
      <c r="H2520" s="6" t="s">
        <v>60</v>
      </c>
      <c r="I2520" s="6" t="s">
        <v>19</v>
      </c>
      <c r="J2520" s="6" t="s">
        <v>30</v>
      </c>
      <c r="K2520" s="6" t="s">
        <v>26</v>
      </c>
      <c r="L2520" s="6" t="s">
        <v>63</v>
      </c>
      <c r="M2520" s="11">
        <v>2</v>
      </c>
      <c r="N2520" s="8">
        <v>70.59</v>
      </c>
      <c r="O2520" s="9">
        <v>0.1</v>
      </c>
      <c r="P2520" s="8">
        <v>32.68</v>
      </c>
      <c r="Q2520" s="8">
        <v>127.06200000000001</v>
      </c>
      <c r="R2520" s="8">
        <v>65.36</v>
      </c>
      <c r="S2520" s="8">
        <v>61.702000000000012</v>
      </c>
      <c r="T2520" s="10">
        <v>0.48560545245628123</v>
      </c>
      <c r="U2520" s="7"/>
      <c r="V2520" s="10"/>
      <c r="W2520" s="11"/>
      <c r="X2520" s="10"/>
    </row>
    <row r="2521" spans="1:24" ht="15.6">
      <c r="A2521" s="4">
        <v>614</v>
      </c>
      <c r="B2521" s="5">
        <v>46360</v>
      </c>
      <c r="C2521" s="1">
        <f t="shared" si="78"/>
        <v>2026</v>
      </c>
      <c r="D2521" s="1" t="str">
        <f>"Q" &amp;ROUNDUP(MONTH(SalesDataTable[[#This Row],[Order Date]])/3,0)</f>
        <v>Q4</v>
      </c>
      <c r="E2521" s="1">
        <f t="shared" si="79"/>
        <v>12</v>
      </c>
      <c r="F2521" s="1" t="str">
        <f>TEXT(SalesDataTable[[#This Row],[Order Date]],"MMM")</f>
        <v>Dec</v>
      </c>
      <c r="G2521" s="6" t="s">
        <v>37</v>
      </c>
      <c r="H2521" s="6" t="s">
        <v>48</v>
      </c>
      <c r="I2521" s="6" t="s">
        <v>19</v>
      </c>
      <c r="J2521" s="6" t="s">
        <v>20</v>
      </c>
      <c r="K2521" s="6" t="s">
        <v>26</v>
      </c>
      <c r="L2521" s="6" t="s">
        <v>54</v>
      </c>
      <c r="M2521" s="11">
        <v>2</v>
      </c>
      <c r="N2521" s="8">
        <v>151.05000000000001</v>
      </c>
      <c r="O2521" s="9">
        <v>0.15</v>
      </c>
      <c r="P2521" s="8">
        <v>80.36</v>
      </c>
      <c r="Q2521" s="8">
        <v>256.78500000000003</v>
      </c>
      <c r="R2521" s="8">
        <v>160.72</v>
      </c>
      <c r="S2521" s="8">
        <v>96.065000000000026</v>
      </c>
      <c r="T2521" s="10">
        <v>0.37410674299511271</v>
      </c>
      <c r="U2521" s="7"/>
      <c r="V2521" s="10"/>
      <c r="W2521" s="11"/>
      <c r="X2521" s="10"/>
    </row>
    <row r="2522" spans="1:24" ht="15.6">
      <c r="A2522" s="4">
        <v>2301</v>
      </c>
      <c r="B2522" s="5">
        <v>46360</v>
      </c>
      <c r="C2522" s="1">
        <f t="shared" si="78"/>
        <v>2026</v>
      </c>
      <c r="D2522" s="1" t="str">
        <f>"Q" &amp;ROUNDUP(MONTH(SalesDataTable[[#This Row],[Order Date]])/3,0)</f>
        <v>Q4</v>
      </c>
      <c r="E2522" s="1">
        <f t="shared" si="79"/>
        <v>12</v>
      </c>
      <c r="F2522" s="1" t="str">
        <f>TEXT(SalesDataTable[[#This Row],[Order Date]],"MMM")</f>
        <v>Dec</v>
      </c>
      <c r="G2522" s="6" t="s">
        <v>37</v>
      </c>
      <c r="H2522" s="6" t="s">
        <v>48</v>
      </c>
      <c r="I2522" s="6" t="s">
        <v>19</v>
      </c>
      <c r="J2522" s="6" t="s">
        <v>20</v>
      </c>
      <c r="K2522" s="6" t="s">
        <v>40</v>
      </c>
      <c r="L2522" s="6" t="s">
        <v>68</v>
      </c>
      <c r="M2522" s="11">
        <v>2</v>
      </c>
      <c r="N2522" s="8">
        <v>120.37</v>
      </c>
      <c r="O2522" s="9">
        <v>0.2</v>
      </c>
      <c r="P2522" s="8">
        <v>59.39</v>
      </c>
      <c r="Q2522" s="8">
        <v>192.59200000000001</v>
      </c>
      <c r="R2522" s="8">
        <v>118.78</v>
      </c>
      <c r="S2522" s="8">
        <v>73.812000000000012</v>
      </c>
      <c r="T2522" s="10">
        <v>0.3832557946332143</v>
      </c>
      <c r="U2522" s="7"/>
      <c r="V2522" s="10"/>
      <c r="W2522" s="11"/>
      <c r="X2522" s="10"/>
    </row>
    <row r="2523" spans="1:24" ht="15.6">
      <c r="A2523" s="4">
        <v>4430</v>
      </c>
      <c r="B2523" s="5">
        <v>46360</v>
      </c>
      <c r="C2523" s="1">
        <f t="shared" si="78"/>
        <v>2026</v>
      </c>
      <c r="D2523" s="1" t="str">
        <f>"Q" &amp;ROUNDUP(MONTH(SalesDataTable[[#This Row],[Order Date]])/3,0)</f>
        <v>Q4</v>
      </c>
      <c r="E2523" s="1">
        <f t="shared" si="79"/>
        <v>12</v>
      </c>
      <c r="F2523" s="1" t="str">
        <f>TEXT(SalesDataTable[[#This Row],[Order Date]],"MMM")</f>
        <v>Dec</v>
      </c>
      <c r="G2523" s="6" t="s">
        <v>23</v>
      </c>
      <c r="H2523" s="6" t="s">
        <v>24</v>
      </c>
      <c r="I2523" s="6" t="s">
        <v>19</v>
      </c>
      <c r="J2523" s="6" t="s">
        <v>20</v>
      </c>
      <c r="K2523" s="6" t="s">
        <v>40</v>
      </c>
      <c r="L2523" s="6" t="s">
        <v>46</v>
      </c>
      <c r="M2523" s="11">
        <v>3</v>
      </c>
      <c r="N2523" s="8">
        <v>193.8</v>
      </c>
      <c r="O2523" s="9">
        <v>0</v>
      </c>
      <c r="P2523" s="8">
        <v>104.55</v>
      </c>
      <c r="Q2523" s="8">
        <v>581.40000000000009</v>
      </c>
      <c r="R2523" s="8">
        <v>313.64999999999998</v>
      </c>
      <c r="S2523" s="8">
        <v>267.75000000000011</v>
      </c>
      <c r="T2523" s="10">
        <v>0.46052631578947378</v>
      </c>
      <c r="U2523" s="7"/>
      <c r="V2523" s="10"/>
      <c r="W2523" s="11"/>
      <c r="X2523" s="10"/>
    </row>
    <row r="2524" spans="1:24" ht="15.6">
      <c r="A2524" s="4">
        <v>318</v>
      </c>
      <c r="B2524" s="5">
        <v>46361</v>
      </c>
      <c r="C2524" s="1">
        <f t="shared" si="78"/>
        <v>2026</v>
      </c>
      <c r="D2524" s="1" t="str">
        <f>"Q" &amp;ROUNDUP(MONTH(SalesDataTable[[#This Row],[Order Date]])/3,0)</f>
        <v>Q4</v>
      </c>
      <c r="E2524" s="1">
        <f t="shared" si="79"/>
        <v>12</v>
      </c>
      <c r="F2524" s="1" t="str">
        <f>TEXT(SalesDataTable[[#This Row],[Order Date]],"MMM")</f>
        <v>Dec</v>
      </c>
      <c r="G2524" s="6" t="s">
        <v>37</v>
      </c>
      <c r="H2524" s="6" t="s">
        <v>64</v>
      </c>
      <c r="I2524" s="6" t="s">
        <v>19</v>
      </c>
      <c r="J2524" s="6" t="s">
        <v>33</v>
      </c>
      <c r="K2524" s="6" t="s">
        <v>26</v>
      </c>
      <c r="L2524" s="6" t="s">
        <v>34</v>
      </c>
      <c r="M2524" s="11">
        <v>1</v>
      </c>
      <c r="N2524" s="8">
        <v>146.08000000000001</v>
      </c>
      <c r="O2524" s="9">
        <v>0.1</v>
      </c>
      <c r="P2524" s="8">
        <v>81.540000000000006</v>
      </c>
      <c r="Q2524" s="8">
        <v>131.47200000000001</v>
      </c>
      <c r="R2524" s="8">
        <v>81.540000000000006</v>
      </c>
      <c r="S2524" s="8">
        <v>49.932000000000002</v>
      </c>
      <c r="T2524" s="10">
        <v>0.37979189485213583</v>
      </c>
      <c r="U2524" s="7"/>
      <c r="V2524" s="10"/>
      <c r="W2524" s="11"/>
      <c r="X2524" s="10"/>
    </row>
    <row r="2525" spans="1:24" ht="15.6">
      <c r="A2525" s="4">
        <v>782</v>
      </c>
      <c r="B2525" s="5">
        <v>46361</v>
      </c>
      <c r="C2525" s="1">
        <f t="shared" si="78"/>
        <v>2026</v>
      </c>
      <c r="D2525" s="1" t="str">
        <f>"Q" &amp;ROUNDUP(MONTH(SalesDataTable[[#This Row],[Order Date]])/3,0)</f>
        <v>Q4</v>
      </c>
      <c r="E2525" s="1">
        <f t="shared" si="79"/>
        <v>12</v>
      </c>
      <c r="F2525" s="1" t="str">
        <f>TEXT(SalesDataTable[[#This Row],[Order Date]],"MMM")</f>
        <v>Dec</v>
      </c>
      <c r="G2525" s="6" t="s">
        <v>37</v>
      </c>
      <c r="H2525" s="6" t="s">
        <v>48</v>
      </c>
      <c r="I2525" s="6" t="s">
        <v>25</v>
      </c>
      <c r="J2525" s="6" t="s">
        <v>33</v>
      </c>
      <c r="K2525" s="6" t="s">
        <v>21</v>
      </c>
      <c r="L2525" s="6" t="s">
        <v>47</v>
      </c>
      <c r="M2525" s="11">
        <v>4</v>
      </c>
      <c r="N2525" s="8">
        <v>101.17</v>
      </c>
      <c r="O2525" s="9">
        <v>0.15</v>
      </c>
      <c r="P2525" s="8">
        <v>50.48</v>
      </c>
      <c r="Q2525" s="8">
        <v>343.97800000000001</v>
      </c>
      <c r="R2525" s="8">
        <v>201.92</v>
      </c>
      <c r="S2525" s="8">
        <v>142.05800000000002</v>
      </c>
      <c r="T2525" s="10">
        <v>0.41298571420265257</v>
      </c>
      <c r="U2525" s="7"/>
      <c r="V2525" s="10"/>
      <c r="W2525" s="11"/>
      <c r="X2525" s="10"/>
    </row>
    <row r="2526" spans="1:24" ht="15.6">
      <c r="A2526" s="4">
        <v>1402</v>
      </c>
      <c r="B2526" s="5">
        <v>46361</v>
      </c>
      <c r="C2526" s="1">
        <f t="shared" si="78"/>
        <v>2026</v>
      </c>
      <c r="D2526" s="1" t="str">
        <f>"Q" &amp;ROUNDUP(MONTH(SalesDataTable[[#This Row],[Order Date]])/3,0)</f>
        <v>Q4</v>
      </c>
      <c r="E2526" s="1">
        <f t="shared" si="79"/>
        <v>12</v>
      </c>
      <c r="F2526" s="1" t="str">
        <f>TEXT(SalesDataTable[[#This Row],[Order Date]],"MMM")</f>
        <v>Dec</v>
      </c>
      <c r="G2526" s="6" t="s">
        <v>23</v>
      </c>
      <c r="H2526" s="6" t="s">
        <v>44</v>
      </c>
      <c r="I2526" s="6" t="s">
        <v>36</v>
      </c>
      <c r="J2526" s="6" t="s">
        <v>30</v>
      </c>
      <c r="K2526" s="6" t="s">
        <v>40</v>
      </c>
      <c r="L2526" s="6" t="s">
        <v>68</v>
      </c>
      <c r="M2526" s="11">
        <v>2</v>
      </c>
      <c r="N2526" s="8">
        <v>121.64</v>
      </c>
      <c r="O2526" s="9">
        <v>0</v>
      </c>
      <c r="P2526" s="8">
        <v>61.94</v>
      </c>
      <c r="Q2526" s="8">
        <v>243.28</v>
      </c>
      <c r="R2526" s="8">
        <v>123.88</v>
      </c>
      <c r="S2526" s="8">
        <v>119.4</v>
      </c>
      <c r="T2526" s="10">
        <v>0.49079250246629402</v>
      </c>
      <c r="U2526" s="7"/>
      <c r="V2526" s="10"/>
      <c r="W2526" s="11"/>
      <c r="X2526" s="10"/>
    </row>
    <row r="2527" spans="1:24" ht="15.6">
      <c r="A2527" s="4">
        <v>1824</v>
      </c>
      <c r="B2527" s="5">
        <v>46361</v>
      </c>
      <c r="C2527" s="1">
        <f t="shared" si="78"/>
        <v>2026</v>
      </c>
      <c r="D2527" s="1" t="str">
        <f>"Q" &amp;ROUNDUP(MONTH(SalesDataTable[[#This Row],[Order Date]])/3,0)</f>
        <v>Q4</v>
      </c>
      <c r="E2527" s="1">
        <f t="shared" si="79"/>
        <v>12</v>
      </c>
      <c r="F2527" s="1" t="str">
        <f>TEXT(SalesDataTable[[#This Row],[Order Date]],"MMM")</f>
        <v>Dec</v>
      </c>
      <c r="G2527" s="6" t="s">
        <v>23</v>
      </c>
      <c r="H2527" s="6" t="s">
        <v>24</v>
      </c>
      <c r="I2527" s="6" t="s">
        <v>19</v>
      </c>
      <c r="J2527" s="6" t="s">
        <v>20</v>
      </c>
      <c r="K2527" s="6" t="s">
        <v>31</v>
      </c>
      <c r="L2527" s="6" t="s">
        <v>65</v>
      </c>
      <c r="M2527" s="11">
        <v>1</v>
      </c>
      <c r="N2527" s="8">
        <v>165.1</v>
      </c>
      <c r="O2527" s="9">
        <v>0.05</v>
      </c>
      <c r="P2527" s="8">
        <v>85.23</v>
      </c>
      <c r="Q2527" s="8">
        <v>156.845</v>
      </c>
      <c r="R2527" s="8">
        <v>85.23</v>
      </c>
      <c r="S2527" s="8">
        <v>71.614999999999995</v>
      </c>
      <c r="T2527" s="10">
        <v>0.45659727756702473</v>
      </c>
      <c r="U2527" s="7"/>
      <c r="V2527" s="10"/>
      <c r="W2527" s="11"/>
      <c r="X2527" s="10"/>
    </row>
    <row r="2528" spans="1:24" ht="15.6">
      <c r="A2528" s="4">
        <v>2141</v>
      </c>
      <c r="B2528" s="5">
        <v>46361</v>
      </c>
      <c r="C2528" s="1">
        <f t="shared" si="78"/>
        <v>2026</v>
      </c>
      <c r="D2528" s="1" t="str">
        <f>"Q" &amp;ROUNDUP(MONTH(SalesDataTable[[#This Row],[Order Date]])/3,0)</f>
        <v>Q4</v>
      </c>
      <c r="E2528" s="1">
        <f t="shared" si="79"/>
        <v>12</v>
      </c>
      <c r="F2528" s="1" t="str">
        <f>TEXT(SalesDataTable[[#This Row],[Order Date]],"MMM")</f>
        <v>Dec</v>
      </c>
      <c r="G2528" s="6" t="s">
        <v>37</v>
      </c>
      <c r="H2528" s="6" t="s">
        <v>64</v>
      </c>
      <c r="I2528" s="6" t="s">
        <v>19</v>
      </c>
      <c r="J2528" s="6" t="s">
        <v>30</v>
      </c>
      <c r="K2528" s="6" t="s">
        <v>40</v>
      </c>
      <c r="L2528" s="6" t="s">
        <v>46</v>
      </c>
      <c r="M2528" s="11">
        <v>3</v>
      </c>
      <c r="N2528" s="8">
        <v>194.07</v>
      </c>
      <c r="O2528" s="9">
        <v>0.1</v>
      </c>
      <c r="P2528" s="8">
        <v>102.37</v>
      </c>
      <c r="Q2528" s="8">
        <v>523.98900000000003</v>
      </c>
      <c r="R2528" s="8">
        <v>307.11</v>
      </c>
      <c r="S2528" s="8">
        <v>216.87900000000002</v>
      </c>
      <c r="T2528" s="10">
        <v>0.4138999101126169</v>
      </c>
      <c r="U2528" s="7"/>
      <c r="V2528" s="10"/>
      <c r="W2528" s="11"/>
      <c r="X2528" s="10"/>
    </row>
    <row r="2529" spans="1:24" ht="15.6">
      <c r="A2529" s="4">
        <v>3517</v>
      </c>
      <c r="B2529" s="5">
        <v>46361</v>
      </c>
      <c r="C2529" s="1">
        <f t="shared" si="78"/>
        <v>2026</v>
      </c>
      <c r="D2529" s="1" t="str">
        <f>"Q" &amp;ROUNDUP(MONTH(SalesDataTable[[#This Row],[Order Date]])/3,0)</f>
        <v>Q4</v>
      </c>
      <c r="E2529" s="1">
        <f t="shared" si="79"/>
        <v>12</v>
      </c>
      <c r="F2529" s="1" t="str">
        <f>TEXT(SalesDataTable[[#This Row],[Order Date]],"MMM")</f>
        <v>Dec</v>
      </c>
      <c r="G2529" s="6" t="s">
        <v>37</v>
      </c>
      <c r="H2529" s="6" t="s">
        <v>64</v>
      </c>
      <c r="I2529" s="6" t="s">
        <v>45</v>
      </c>
      <c r="J2529" s="6" t="s">
        <v>30</v>
      </c>
      <c r="K2529" s="6" t="s">
        <v>26</v>
      </c>
      <c r="L2529" s="6" t="s">
        <v>54</v>
      </c>
      <c r="M2529" s="11">
        <v>1</v>
      </c>
      <c r="N2529" s="8">
        <v>152.44</v>
      </c>
      <c r="O2529" s="9">
        <v>0.1</v>
      </c>
      <c r="P2529" s="8">
        <v>76.91</v>
      </c>
      <c r="Q2529" s="8">
        <v>137.196</v>
      </c>
      <c r="R2529" s="8">
        <v>76.91</v>
      </c>
      <c r="S2529" s="8">
        <v>60.286000000000001</v>
      </c>
      <c r="T2529" s="10">
        <v>0.43941514329863846</v>
      </c>
      <c r="U2529" s="7"/>
      <c r="V2529" s="10"/>
      <c r="W2529" s="11"/>
      <c r="X2529" s="10"/>
    </row>
    <row r="2530" spans="1:24" ht="15.6">
      <c r="A2530" s="4">
        <v>4055</v>
      </c>
      <c r="B2530" s="5">
        <v>46361</v>
      </c>
      <c r="C2530" s="1">
        <f t="shared" si="78"/>
        <v>2026</v>
      </c>
      <c r="D2530" s="1" t="str">
        <f>"Q" &amp;ROUNDUP(MONTH(SalesDataTable[[#This Row],[Order Date]])/3,0)</f>
        <v>Q4</v>
      </c>
      <c r="E2530" s="1">
        <f t="shared" si="79"/>
        <v>12</v>
      </c>
      <c r="F2530" s="1" t="str">
        <f>TEXT(SalesDataTable[[#This Row],[Order Date]],"MMM")</f>
        <v>Dec</v>
      </c>
      <c r="G2530" s="6" t="s">
        <v>23</v>
      </c>
      <c r="H2530" s="6" t="s">
        <v>60</v>
      </c>
      <c r="I2530" s="6" t="s">
        <v>19</v>
      </c>
      <c r="J2530" s="6" t="s">
        <v>20</v>
      </c>
      <c r="K2530" s="6" t="s">
        <v>40</v>
      </c>
      <c r="L2530" s="6" t="s">
        <v>68</v>
      </c>
      <c r="M2530" s="11">
        <v>1</v>
      </c>
      <c r="N2530" s="8">
        <v>123.82</v>
      </c>
      <c r="O2530" s="9">
        <v>0.05</v>
      </c>
      <c r="P2530" s="8">
        <v>59.19</v>
      </c>
      <c r="Q2530" s="8">
        <v>117.62899999999999</v>
      </c>
      <c r="R2530" s="8">
        <v>59.19</v>
      </c>
      <c r="S2530" s="8">
        <v>58.438999999999993</v>
      </c>
      <c r="T2530" s="10">
        <v>0.49680775999115862</v>
      </c>
      <c r="U2530" s="7"/>
      <c r="V2530" s="10"/>
      <c r="W2530" s="11"/>
      <c r="X2530" s="10"/>
    </row>
    <row r="2531" spans="1:24" ht="15.6">
      <c r="A2531" s="4">
        <v>4168</v>
      </c>
      <c r="B2531" s="5">
        <v>46361</v>
      </c>
      <c r="C2531" s="1">
        <f t="shared" si="78"/>
        <v>2026</v>
      </c>
      <c r="D2531" s="1" t="str">
        <f>"Q" &amp;ROUNDUP(MONTH(SalesDataTable[[#This Row],[Order Date]])/3,0)</f>
        <v>Q4</v>
      </c>
      <c r="E2531" s="1">
        <f t="shared" si="79"/>
        <v>12</v>
      </c>
      <c r="F2531" s="1" t="str">
        <f>TEXT(SalesDataTable[[#This Row],[Order Date]],"MMM")</f>
        <v>Dec</v>
      </c>
      <c r="G2531" s="6" t="s">
        <v>17</v>
      </c>
      <c r="H2531" s="6" t="s">
        <v>18</v>
      </c>
      <c r="I2531" s="6" t="s">
        <v>19</v>
      </c>
      <c r="J2531" s="6" t="s">
        <v>30</v>
      </c>
      <c r="K2531" s="6" t="s">
        <v>26</v>
      </c>
      <c r="L2531" s="6" t="s">
        <v>63</v>
      </c>
      <c r="M2531" s="11">
        <v>4</v>
      </c>
      <c r="N2531" s="8">
        <v>71.12</v>
      </c>
      <c r="O2531" s="9">
        <v>0.05</v>
      </c>
      <c r="P2531" s="8">
        <v>31.93</v>
      </c>
      <c r="Q2531" s="8">
        <v>270.25600000000003</v>
      </c>
      <c r="R2531" s="8">
        <v>127.72</v>
      </c>
      <c r="S2531" s="8">
        <v>142.53600000000003</v>
      </c>
      <c r="T2531" s="10">
        <v>0.52741104730329769</v>
      </c>
      <c r="U2531" s="7"/>
      <c r="V2531" s="10"/>
      <c r="W2531" s="11"/>
      <c r="X2531" s="10"/>
    </row>
    <row r="2532" spans="1:24" ht="15.6">
      <c r="A2532" s="4">
        <v>4317</v>
      </c>
      <c r="B2532" s="5">
        <v>46361</v>
      </c>
      <c r="C2532" s="1">
        <f t="shared" si="78"/>
        <v>2026</v>
      </c>
      <c r="D2532" s="1" t="str">
        <f>"Q" &amp;ROUNDUP(MONTH(SalesDataTable[[#This Row],[Order Date]])/3,0)</f>
        <v>Q4</v>
      </c>
      <c r="E2532" s="1">
        <f t="shared" si="79"/>
        <v>12</v>
      </c>
      <c r="F2532" s="1" t="str">
        <f>TEXT(SalesDataTable[[#This Row],[Order Date]],"MMM")</f>
        <v>Dec</v>
      </c>
      <c r="G2532" s="6" t="s">
        <v>28</v>
      </c>
      <c r="H2532" s="6" t="s">
        <v>69</v>
      </c>
      <c r="I2532" s="6" t="s">
        <v>45</v>
      </c>
      <c r="J2532" s="6" t="s">
        <v>20</v>
      </c>
      <c r="K2532" s="6" t="s">
        <v>26</v>
      </c>
      <c r="L2532" s="6" t="s">
        <v>63</v>
      </c>
      <c r="M2532" s="11">
        <v>1</v>
      </c>
      <c r="N2532" s="8">
        <v>71.55</v>
      </c>
      <c r="O2532" s="9">
        <v>0.1</v>
      </c>
      <c r="P2532" s="8">
        <v>32.07</v>
      </c>
      <c r="Q2532" s="8">
        <v>64.394999999999996</v>
      </c>
      <c r="R2532" s="8">
        <v>32.07</v>
      </c>
      <c r="S2532" s="8">
        <v>32.324999999999996</v>
      </c>
      <c r="T2532" s="10">
        <v>0.50197996738877237</v>
      </c>
      <c r="U2532" s="7"/>
      <c r="V2532" s="10"/>
      <c r="W2532" s="11"/>
      <c r="X2532" s="10"/>
    </row>
    <row r="2533" spans="1:24" ht="15.6">
      <c r="A2533" s="4">
        <v>4879</v>
      </c>
      <c r="B2533" s="5">
        <v>46361</v>
      </c>
      <c r="C2533" s="1">
        <f t="shared" si="78"/>
        <v>2026</v>
      </c>
      <c r="D2533" s="1" t="str">
        <f>"Q" &amp;ROUNDUP(MONTH(SalesDataTable[[#This Row],[Order Date]])/3,0)</f>
        <v>Q4</v>
      </c>
      <c r="E2533" s="1">
        <f t="shared" si="79"/>
        <v>12</v>
      </c>
      <c r="F2533" s="1" t="str">
        <f>TEXT(SalesDataTable[[#This Row],[Order Date]],"MMM")</f>
        <v>Dec</v>
      </c>
      <c r="G2533" s="6" t="s">
        <v>28</v>
      </c>
      <c r="H2533" s="6" t="s">
        <v>29</v>
      </c>
      <c r="I2533" s="6" t="s">
        <v>45</v>
      </c>
      <c r="J2533" s="6" t="s">
        <v>20</v>
      </c>
      <c r="K2533" s="6" t="s">
        <v>26</v>
      </c>
      <c r="L2533" s="6" t="s">
        <v>63</v>
      </c>
      <c r="M2533" s="11">
        <v>2</v>
      </c>
      <c r="N2533" s="8">
        <v>70.239999999999995</v>
      </c>
      <c r="O2533" s="9">
        <v>0.1</v>
      </c>
      <c r="P2533" s="8">
        <v>33.29</v>
      </c>
      <c r="Q2533" s="8">
        <v>126.43199999999999</v>
      </c>
      <c r="R2533" s="8">
        <v>66.58</v>
      </c>
      <c r="S2533" s="8">
        <v>59.85199999999999</v>
      </c>
      <c r="T2533" s="10">
        <v>0.47339281194634264</v>
      </c>
      <c r="U2533" s="7"/>
      <c r="V2533" s="10"/>
      <c r="W2533" s="11"/>
      <c r="X2533" s="10"/>
    </row>
    <row r="2534" spans="1:24" ht="15.6">
      <c r="A2534" s="4">
        <v>467</v>
      </c>
      <c r="B2534" s="5">
        <v>46362</v>
      </c>
      <c r="C2534" s="1">
        <f t="shared" si="78"/>
        <v>2026</v>
      </c>
      <c r="D2534" s="1" t="str">
        <f>"Q" &amp;ROUNDUP(MONTH(SalesDataTable[[#This Row],[Order Date]])/3,0)</f>
        <v>Q4</v>
      </c>
      <c r="E2534" s="1">
        <f t="shared" si="79"/>
        <v>12</v>
      </c>
      <c r="F2534" s="1" t="str">
        <f>TEXT(SalesDataTable[[#This Row],[Order Date]],"MMM")</f>
        <v>Dec</v>
      </c>
      <c r="G2534" s="6" t="s">
        <v>17</v>
      </c>
      <c r="H2534" s="6" t="s">
        <v>18</v>
      </c>
      <c r="I2534" s="6" t="s">
        <v>45</v>
      </c>
      <c r="J2534" s="6" t="s">
        <v>20</v>
      </c>
      <c r="K2534" s="6" t="s">
        <v>21</v>
      </c>
      <c r="L2534" s="6" t="s">
        <v>39</v>
      </c>
      <c r="M2534" s="11">
        <v>2</v>
      </c>
      <c r="N2534" s="8">
        <v>50.68</v>
      </c>
      <c r="O2534" s="9">
        <v>0.15</v>
      </c>
      <c r="P2534" s="8">
        <v>22.41</v>
      </c>
      <c r="Q2534" s="8">
        <v>86.155999999999992</v>
      </c>
      <c r="R2534" s="8">
        <v>44.82</v>
      </c>
      <c r="S2534" s="8">
        <v>41.335999999999991</v>
      </c>
      <c r="T2534" s="10">
        <v>0.47978086262129155</v>
      </c>
      <c r="U2534" s="7"/>
      <c r="V2534" s="10"/>
      <c r="W2534" s="11"/>
      <c r="X2534" s="10"/>
    </row>
    <row r="2535" spans="1:24" ht="15.6">
      <c r="A2535" s="4">
        <v>825</v>
      </c>
      <c r="B2535" s="5">
        <v>46362</v>
      </c>
      <c r="C2535" s="1">
        <f t="shared" si="78"/>
        <v>2026</v>
      </c>
      <c r="D2535" s="1" t="str">
        <f>"Q" &amp;ROUNDUP(MONTH(SalesDataTable[[#This Row],[Order Date]])/3,0)</f>
        <v>Q4</v>
      </c>
      <c r="E2535" s="1">
        <f t="shared" si="79"/>
        <v>12</v>
      </c>
      <c r="F2535" s="1" t="str">
        <f>TEXT(SalesDataTable[[#This Row],[Order Date]],"MMM")</f>
        <v>Dec</v>
      </c>
      <c r="G2535" s="6" t="s">
        <v>37</v>
      </c>
      <c r="H2535" s="6" t="s">
        <v>48</v>
      </c>
      <c r="I2535" s="6" t="s">
        <v>19</v>
      </c>
      <c r="J2535" s="6" t="s">
        <v>30</v>
      </c>
      <c r="K2535" s="6" t="s">
        <v>21</v>
      </c>
      <c r="L2535" s="6" t="s">
        <v>47</v>
      </c>
      <c r="M2535" s="11">
        <v>1</v>
      </c>
      <c r="N2535" s="8">
        <v>101.26</v>
      </c>
      <c r="O2535" s="9">
        <v>0</v>
      </c>
      <c r="P2535" s="8">
        <v>51.7</v>
      </c>
      <c r="Q2535" s="8">
        <v>101.26</v>
      </c>
      <c r="R2535" s="8">
        <v>51.7</v>
      </c>
      <c r="S2535" s="8">
        <v>49.56</v>
      </c>
      <c r="T2535" s="10">
        <v>0.4894331424056883</v>
      </c>
      <c r="U2535" s="7"/>
      <c r="V2535" s="10"/>
      <c r="W2535" s="11"/>
      <c r="X2535" s="10"/>
    </row>
    <row r="2536" spans="1:24" ht="15.6">
      <c r="A2536" s="4">
        <v>2346</v>
      </c>
      <c r="B2536" s="5">
        <v>46362</v>
      </c>
      <c r="C2536" s="1">
        <f t="shared" si="78"/>
        <v>2026</v>
      </c>
      <c r="D2536" s="1" t="str">
        <f>"Q" &amp;ROUNDUP(MONTH(SalesDataTable[[#This Row],[Order Date]])/3,0)</f>
        <v>Q4</v>
      </c>
      <c r="E2536" s="1">
        <f t="shared" si="79"/>
        <v>12</v>
      </c>
      <c r="F2536" s="1" t="str">
        <f>TEXT(SalesDataTable[[#This Row],[Order Date]],"MMM")</f>
        <v>Dec</v>
      </c>
      <c r="G2536" s="6" t="s">
        <v>17</v>
      </c>
      <c r="H2536" s="6" t="s">
        <v>18</v>
      </c>
      <c r="I2536" s="6" t="s">
        <v>45</v>
      </c>
      <c r="J2536" s="6" t="s">
        <v>33</v>
      </c>
      <c r="K2536" s="6" t="s">
        <v>31</v>
      </c>
      <c r="L2536" s="6" t="s">
        <v>49</v>
      </c>
      <c r="M2536" s="11">
        <v>2</v>
      </c>
      <c r="N2536" s="8">
        <v>46.01</v>
      </c>
      <c r="O2536" s="9">
        <v>0.05</v>
      </c>
      <c r="P2536" s="8">
        <v>18.399999999999999</v>
      </c>
      <c r="Q2536" s="8">
        <v>87.418999999999997</v>
      </c>
      <c r="R2536" s="8">
        <v>36.799999999999997</v>
      </c>
      <c r="S2536" s="8">
        <v>50.619</v>
      </c>
      <c r="T2536" s="10">
        <v>0.57903888170763795</v>
      </c>
      <c r="U2536" s="7"/>
      <c r="V2536" s="10"/>
      <c r="W2536" s="11"/>
      <c r="X2536" s="10"/>
    </row>
    <row r="2537" spans="1:24" ht="15.6">
      <c r="A2537" s="4">
        <v>3095</v>
      </c>
      <c r="B2537" s="5">
        <v>46362</v>
      </c>
      <c r="C2537" s="1">
        <f t="shared" si="78"/>
        <v>2026</v>
      </c>
      <c r="D2537" s="1" t="str">
        <f>"Q" &amp;ROUNDUP(MONTH(SalesDataTable[[#This Row],[Order Date]])/3,0)</f>
        <v>Q4</v>
      </c>
      <c r="E2537" s="1">
        <f t="shared" si="79"/>
        <v>12</v>
      </c>
      <c r="F2537" s="1" t="str">
        <f>TEXT(SalesDataTable[[#This Row],[Order Date]],"MMM")</f>
        <v>Dec</v>
      </c>
      <c r="G2537" s="6" t="s">
        <v>23</v>
      </c>
      <c r="H2537" s="6" t="s">
        <v>60</v>
      </c>
      <c r="I2537" s="6" t="s">
        <v>19</v>
      </c>
      <c r="J2537" s="6" t="s">
        <v>30</v>
      </c>
      <c r="K2537" s="6" t="s">
        <v>31</v>
      </c>
      <c r="L2537" s="6" t="s">
        <v>61</v>
      </c>
      <c r="M2537" s="11">
        <v>2</v>
      </c>
      <c r="N2537" s="8">
        <v>131.97999999999999</v>
      </c>
      <c r="O2537" s="9">
        <v>0.1</v>
      </c>
      <c r="P2537" s="8">
        <v>68.02</v>
      </c>
      <c r="Q2537" s="8">
        <v>237.56399999999999</v>
      </c>
      <c r="R2537" s="8">
        <v>136.04</v>
      </c>
      <c r="S2537" s="8">
        <v>101.524</v>
      </c>
      <c r="T2537" s="10">
        <v>0.42735431294303855</v>
      </c>
      <c r="U2537" s="7"/>
      <c r="V2537" s="10"/>
      <c r="W2537" s="11"/>
      <c r="X2537" s="10"/>
    </row>
    <row r="2538" spans="1:24" ht="15.6">
      <c r="A2538" s="4">
        <v>3580</v>
      </c>
      <c r="B2538" s="5">
        <v>46362</v>
      </c>
      <c r="C2538" s="1">
        <f t="shared" si="78"/>
        <v>2026</v>
      </c>
      <c r="D2538" s="1" t="str">
        <f>"Q" &amp;ROUNDUP(MONTH(SalesDataTable[[#This Row],[Order Date]])/3,0)</f>
        <v>Q4</v>
      </c>
      <c r="E2538" s="1">
        <f t="shared" si="79"/>
        <v>12</v>
      </c>
      <c r="F2538" s="1" t="str">
        <f>TEXT(SalesDataTable[[#This Row],[Order Date]],"MMM")</f>
        <v>Dec</v>
      </c>
      <c r="G2538" s="6" t="s">
        <v>37</v>
      </c>
      <c r="H2538" s="6" t="s">
        <v>48</v>
      </c>
      <c r="I2538" s="6" t="s">
        <v>36</v>
      </c>
      <c r="J2538" s="6" t="s">
        <v>30</v>
      </c>
      <c r="K2538" s="6" t="s">
        <v>26</v>
      </c>
      <c r="L2538" s="6" t="s">
        <v>63</v>
      </c>
      <c r="M2538" s="11">
        <v>2</v>
      </c>
      <c r="N2538" s="8">
        <v>73.16</v>
      </c>
      <c r="O2538" s="9">
        <v>0.15</v>
      </c>
      <c r="P2538" s="8">
        <v>32.64</v>
      </c>
      <c r="Q2538" s="8">
        <v>124.37199999999999</v>
      </c>
      <c r="R2538" s="8">
        <v>65.28</v>
      </c>
      <c r="S2538" s="8">
        <v>59.091999999999985</v>
      </c>
      <c r="T2538" s="10">
        <v>0.47512301804264617</v>
      </c>
      <c r="U2538" s="7"/>
      <c r="V2538" s="10"/>
      <c r="W2538" s="11"/>
      <c r="X2538" s="10"/>
    </row>
    <row r="2539" spans="1:24" ht="15.6">
      <c r="A2539" s="4">
        <v>4672</v>
      </c>
      <c r="B2539" s="5">
        <v>46362</v>
      </c>
      <c r="C2539" s="1">
        <f t="shared" si="78"/>
        <v>2026</v>
      </c>
      <c r="D2539" s="1" t="str">
        <f>"Q" &amp;ROUNDUP(MONTH(SalesDataTable[[#This Row],[Order Date]])/3,0)</f>
        <v>Q4</v>
      </c>
      <c r="E2539" s="1">
        <f t="shared" si="79"/>
        <v>12</v>
      </c>
      <c r="F2539" s="1" t="str">
        <f>TEXT(SalesDataTable[[#This Row],[Order Date]],"MMM")</f>
        <v>Dec</v>
      </c>
      <c r="G2539" s="6" t="s">
        <v>23</v>
      </c>
      <c r="H2539" s="6" t="s">
        <v>44</v>
      </c>
      <c r="I2539" s="6" t="s">
        <v>19</v>
      </c>
      <c r="J2539" s="6" t="s">
        <v>33</v>
      </c>
      <c r="K2539" s="6" t="s">
        <v>31</v>
      </c>
      <c r="L2539" s="6" t="s">
        <v>49</v>
      </c>
      <c r="M2539" s="11">
        <v>2</v>
      </c>
      <c r="N2539" s="8">
        <v>47.43</v>
      </c>
      <c r="O2539" s="9">
        <v>0.05</v>
      </c>
      <c r="P2539" s="8">
        <v>18.63</v>
      </c>
      <c r="Q2539" s="8">
        <v>90.11699999999999</v>
      </c>
      <c r="R2539" s="8">
        <v>37.26</v>
      </c>
      <c r="S2539" s="8">
        <v>52.856999999999992</v>
      </c>
      <c r="T2539" s="10">
        <v>0.58653750124837711</v>
      </c>
      <c r="U2539" s="7"/>
      <c r="V2539" s="10"/>
      <c r="W2539" s="11"/>
      <c r="X2539" s="10"/>
    </row>
    <row r="2540" spans="1:24" ht="15.6">
      <c r="A2540" s="4">
        <v>533</v>
      </c>
      <c r="B2540" s="5">
        <v>46363</v>
      </c>
      <c r="C2540" s="1">
        <f t="shared" si="78"/>
        <v>2026</v>
      </c>
      <c r="D2540" s="1" t="str">
        <f>"Q" &amp;ROUNDUP(MONTH(SalesDataTable[[#This Row],[Order Date]])/3,0)</f>
        <v>Q4</v>
      </c>
      <c r="E2540" s="1">
        <f t="shared" si="79"/>
        <v>12</v>
      </c>
      <c r="F2540" s="1" t="str">
        <f>TEXT(SalesDataTable[[#This Row],[Order Date]],"MMM")</f>
        <v>Dec</v>
      </c>
      <c r="G2540" s="6" t="s">
        <v>17</v>
      </c>
      <c r="H2540" s="6" t="s">
        <v>53</v>
      </c>
      <c r="I2540" s="6" t="s">
        <v>19</v>
      </c>
      <c r="J2540" s="6" t="s">
        <v>30</v>
      </c>
      <c r="K2540" s="6" t="s">
        <v>31</v>
      </c>
      <c r="L2540" s="6" t="s">
        <v>32</v>
      </c>
      <c r="M2540" s="11">
        <v>1</v>
      </c>
      <c r="N2540" s="8">
        <v>35.93</v>
      </c>
      <c r="O2540" s="9">
        <v>0.05</v>
      </c>
      <c r="P2540" s="8">
        <v>13.23</v>
      </c>
      <c r="Q2540" s="8">
        <v>34.133499999999998</v>
      </c>
      <c r="R2540" s="8">
        <v>13.23</v>
      </c>
      <c r="S2540" s="8">
        <v>20.903499999999998</v>
      </c>
      <c r="T2540" s="10">
        <v>0.6124042363074399</v>
      </c>
      <c r="U2540" s="7"/>
      <c r="V2540" s="10"/>
      <c r="W2540" s="11"/>
      <c r="X2540" s="10"/>
    </row>
    <row r="2541" spans="1:24" ht="15.6">
      <c r="A2541" s="4">
        <v>2160</v>
      </c>
      <c r="B2541" s="5">
        <v>46363</v>
      </c>
      <c r="C2541" s="1">
        <f t="shared" si="78"/>
        <v>2026</v>
      </c>
      <c r="D2541" s="1" t="str">
        <f>"Q" &amp;ROUNDUP(MONTH(SalesDataTable[[#This Row],[Order Date]])/3,0)</f>
        <v>Q4</v>
      </c>
      <c r="E2541" s="1">
        <f t="shared" si="79"/>
        <v>12</v>
      </c>
      <c r="F2541" s="1" t="str">
        <f>TEXT(SalesDataTable[[#This Row],[Order Date]],"MMM")</f>
        <v>Dec</v>
      </c>
      <c r="G2541" s="6" t="s">
        <v>17</v>
      </c>
      <c r="H2541" s="6" t="s">
        <v>67</v>
      </c>
      <c r="I2541" s="6" t="s">
        <v>45</v>
      </c>
      <c r="J2541" s="6" t="s">
        <v>20</v>
      </c>
      <c r="K2541" s="6" t="s">
        <v>31</v>
      </c>
      <c r="L2541" s="6" t="s">
        <v>32</v>
      </c>
      <c r="M2541" s="11">
        <v>1</v>
      </c>
      <c r="N2541" s="8">
        <v>35.53</v>
      </c>
      <c r="O2541" s="9">
        <v>0.05</v>
      </c>
      <c r="P2541" s="8">
        <v>13.28</v>
      </c>
      <c r="Q2541" s="8">
        <v>33.753500000000003</v>
      </c>
      <c r="R2541" s="8">
        <v>13.28</v>
      </c>
      <c r="S2541" s="8">
        <v>20.473500000000001</v>
      </c>
      <c r="T2541" s="10">
        <v>0.6065593197742456</v>
      </c>
      <c r="U2541" s="7"/>
      <c r="V2541" s="10"/>
      <c r="W2541" s="11"/>
      <c r="X2541" s="10"/>
    </row>
    <row r="2542" spans="1:24" ht="15.6">
      <c r="A2542" s="4">
        <v>2841</v>
      </c>
      <c r="B2542" s="5">
        <v>46363</v>
      </c>
      <c r="C2542" s="1">
        <f t="shared" si="78"/>
        <v>2026</v>
      </c>
      <c r="D2542" s="1" t="str">
        <f>"Q" &amp;ROUNDUP(MONTH(SalesDataTable[[#This Row],[Order Date]])/3,0)</f>
        <v>Q4</v>
      </c>
      <c r="E2542" s="1">
        <f t="shared" si="79"/>
        <v>12</v>
      </c>
      <c r="F2542" s="1" t="str">
        <f>TEXT(SalesDataTable[[#This Row],[Order Date]],"MMM")</f>
        <v>Dec</v>
      </c>
      <c r="G2542" s="6" t="s">
        <v>23</v>
      </c>
      <c r="H2542" s="6" t="s">
        <v>66</v>
      </c>
      <c r="I2542" s="6" t="s">
        <v>19</v>
      </c>
      <c r="J2542" s="6" t="s">
        <v>30</v>
      </c>
      <c r="K2542" s="6" t="s">
        <v>40</v>
      </c>
      <c r="L2542" s="6" t="s">
        <v>46</v>
      </c>
      <c r="M2542" s="11">
        <v>3</v>
      </c>
      <c r="N2542" s="8">
        <v>196.97</v>
      </c>
      <c r="O2542" s="9">
        <v>0.15</v>
      </c>
      <c r="P2542" s="8">
        <v>101.88</v>
      </c>
      <c r="Q2542" s="8">
        <v>502.27349999999996</v>
      </c>
      <c r="R2542" s="8">
        <v>305.64</v>
      </c>
      <c r="S2542" s="8">
        <v>196.63349999999997</v>
      </c>
      <c r="T2542" s="10">
        <v>0.39148690902466482</v>
      </c>
      <c r="U2542" s="7"/>
      <c r="V2542" s="10"/>
      <c r="W2542" s="11"/>
      <c r="X2542" s="10"/>
    </row>
    <row r="2543" spans="1:24" ht="15.6">
      <c r="A2543" s="4">
        <v>3433</v>
      </c>
      <c r="B2543" s="5">
        <v>46363</v>
      </c>
      <c r="C2543" s="1">
        <f t="shared" si="78"/>
        <v>2026</v>
      </c>
      <c r="D2543" s="1" t="str">
        <f>"Q" &amp;ROUNDUP(MONTH(SalesDataTable[[#This Row],[Order Date]])/3,0)</f>
        <v>Q4</v>
      </c>
      <c r="E2543" s="1">
        <f t="shared" si="79"/>
        <v>12</v>
      </c>
      <c r="F2543" s="1" t="str">
        <f>TEXT(SalesDataTable[[#This Row],[Order Date]],"MMM")</f>
        <v>Dec</v>
      </c>
      <c r="G2543" s="6" t="s">
        <v>17</v>
      </c>
      <c r="H2543" s="6" t="s">
        <v>18</v>
      </c>
      <c r="I2543" s="6" t="s">
        <v>19</v>
      </c>
      <c r="J2543" s="6" t="s">
        <v>30</v>
      </c>
      <c r="K2543" s="6" t="s">
        <v>31</v>
      </c>
      <c r="L2543" s="6" t="s">
        <v>32</v>
      </c>
      <c r="M2543" s="11">
        <v>2</v>
      </c>
      <c r="N2543" s="8">
        <v>37.020000000000003</v>
      </c>
      <c r="O2543" s="9">
        <v>0.2</v>
      </c>
      <c r="P2543" s="8">
        <v>13.39</v>
      </c>
      <c r="Q2543" s="8">
        <v>59.232000000000006</v>
      </c>
      <c r="R2543" s="8">
        <v>26.78</v>
      </c>
      <c r="S2543" s="8">
        <v>32.452000000000005</v>
      </c>
      <c r="T2543" s="10">
        <v>0.5478795245813074</v>
      </c>
      <c r="U2543" s="7"/>
      <c r="V2543" s="10"/>
      <c r="W2543" s="11"/>
      <c r="X2543" s="10"/>
    </row>
    <row r="2544" spans="1:24" ht="15.6">
      <c r="A2544" s="4">
        <v>3763</v>
      </c>
      <c r="B2544" s="5">
        <v>46363</v>
      </c>
      <c r="C2544" s="1">
        <f t="shared" si="78"/>
        <v>2026</v>
      </c>
      <c r="D2544" s="1" t="str">
        <f>"Q" &amp;ROUNDUP(MONTH(SalesDataTable[[#This Row],[Order Date]])/3,0)</f>
        <v>Q4</v>
      </c>
      <c r="E2544" s="1">
        <f t="shared" si="79"/>
        <v>12</v>
      </c>
      <c r="F2544" s="1" t="str">
        <f>TEXT(SalesDataTable[[#This Row],[Order Date]],"MMM")</f>
        <v>Dec</v>
      </c>
      <c r="G2544" s="6" t="s">
        <v>23</v>
      </c>
      <c r="H2544" s="6" t="s">
        <v>66</v>
      </c>
      <c r="I2544" s="6" t="s">
        <v>19</v>
      </c>
      <c r="J2544" s="6" t="s">
        <v>30</v>
      </c>
      <c r="K2544" s="6" t="s">
        <v>31</v>
      </c>
      <c r="L2544" s="6" t="s">
        <v>49</v>
      </c>
      <c r="M2544" s="11">
        <v>4</v>
      </c>
      <c r="N2544" s="8">
        <v>47.22</v>
      </c>
      <c r="O2544" s="9">
        <v>0</v>
      </c>
      <c r="P2544" s="8">
        <v>18.420000000000002</v>
      </c>
      <c r="Q2544" s="8">
        <v>188.88</v>
      </c>
      <c r="R2544" s="8">
        <v>73.680000000000007</v>
      </c>
      <c r="S2544" s="8">
        <v>115.19999999999999</v>
      </c>
      <c r="T2544" s="10">
        <v>0.60991105463786521</v>
      </c>
      <c r="U2544" s="7"/>
      <c r="V2544" s="10"/>
      <c r="W2544" s="11"/>
      <c r="X2544" s="10"/>
    </row>
    <row r="2545" spans="1:24" ht="15.6">
      <c r="A2545" s="4">
        <v>706</v>
      </c>
      <c r="B2545" s="5">
        <v>46364</v>
      </c>
      <c r="C2545" s="1">
        <f t="shared" si="78"/>
        <v>2026</v>
      </c>
      <c r="D2545" s="1" t="str">
        <f>"Q" &amp;ROUNDUP(MONTH(SalesDataTable[[#This Row],[Order Date]])/3,0)</f>
        <v>Q4</v>
      </c>
      <c r="E2545" s="1">
        <f t="shared" si="79"/>
        <v>12</v>
      </c>
      <c r="F2545" s="1" t="str">
        <f>TEXT(SalesDataTable[[#This Row],[Order Date]],"MMM")</f>
        <v>Dec</v>
      </c>
      <c r="G2545" s="6" t="s">
        <v>23</v>
      </c>
      <c r="H2545" s="6" t="s">
        <v>60</v>
      </c>
      <c r="I2545" s="6" t="s">
        <v>36</v>
      </c>
      <c r="J2545" s="6" t="s">
        <v>20</v>
      </c>
      <c r="K2545" s="6" t="s">
        <v>31</v>
      </c>
      <c r="L2545" s="6" t="s">
        <v>49</v>
      </c>
      <c r="M2545" s="11">
        <v>4</v>
      </c>
      <c r="N2545" s="8">
        <v>46.48</v>
      </c>
      <c r="O2545" s="9">
        <v>0.1</v>
      </c>
      <c r="P2545" s="8">
        <v>18.66</v>
      </c>
      <c r="Q2545" s="8">
        <v>167.328</v>
      </c>
      <c r="R2545" s="8">
        <v>74.64</v>
      </c>
      <c r="S2545" s="8">
        <v>92.688000000000002</v>
      </c>
      <c r="T2545" s="10">
        <v>0.55393000573723461</v>
      </c>
      <c r="U2545" s="7"/>
      <c r="V2545" s="10"/>
      <c r="W2545" s="11"/>
      <c r="X2545" s="10"/>
    </row>
    <row r="2546" spans="1:24" ht="15.6">
      <c r="A2546" s="4">
        <v>1086</v>
      </c>
      <c r="B2546" s="5">
        <v>46364</v>
      </c>
      <c r="C2546" s="1">
        <f t="shared" si="78"/>
        <v>2026</v>
      </c>
      <c r="D2546" s="1" t="str">
        <f>"Q" &amp;ROUNDUP(MONTH(SalesDataTable[[#This Row],[Order Date]])/3,0)</f>
        <v>Q4</v>
      </c>
      <c r="E2546" s="1">
        <f t="shared" si="79"/>
        <v>12</v>
      </c>
      <c r="F2546" s="1" t="str">
        <f>TEXT(SalesDataTable[[#This Row],[Order Date]],"MMM")</f>
        <v>Dec</v>
      </c>
      <c r="G2546" s="6" t="s">
        <v>37</v>
      </c>
      <c r="H2546" s="6" t="s">
        <v>64</v>
      </c>
      <c r="I2546" s="6" t="s">
        <v>25</v>
      </c>
      <c r="J2546" s="6" t="s">
        <v>33</v>
      </c>
      <c r="K2546" s="6" t="s">
        <v>26</v>
      </c>
      <c r="L2546" s="6" t="s">
        <v>34</v>
      </c>
      <c r="M2546" s="11">
        <v>12</v>
      </c>
      <c r="N2546" s="8">
        <v>146.99</v>
      </c>
      <c r="O2546" s="9">
        <v>0.15</v>
      </c>
      <c r="P2546" s="8">
        <v>79.239999999999995</v>
      </c>
      <c r="Q2546" s="8">
        <v>1499.298</v>
      </c>
      <c r="R2546" s="8">
        <v>950.87999999999988</v>
      </c>
      <c r="S2546" s="8">
        <v>548.41800000000012</v>
      </c>
      <c r="T2546" s="10">
        <v>0.36578318653129671</v>
      </c>
      <c r="U2546" s="7"/>
      <c r="V2546" s="10"/>
      <c r="W2546" s="11"/>
      <c r="X2546" s="10"/>
    </row>
    <row r="2547" spans="1:24" ht="15.6">
      <c r="A2547" s="4">
        <v>1204</v>
      </c>
      <c r="B2547" s="5">
        <v>46364</v>
      </c>
      <c r="C2547" s="1">
        <f t="shared" si="78"/>
        <v>2026</v>
      </c>
      <c r="D2547" s="1" t="str">
        <f>"Q" &amp;ROUNDUP(MONTH(SalesDataTable[[#This Row],[Order Date]])/3,0)</f>
        <v>Q4</v>
      </c>
      <c r="E2547" s="1">
        <f t="shared" si="79"/>
        <v>12</v>
      </c>
      <c r="F2547" s="1" t="str">
        <f>TEXT(SalesDataTable[[#This Row],[Order Date]],"MMM")</f>
        <v>Dec</v>
      </c>
      <c r="G2547" s="6" t="s">
        <v>28</v>
      </c>
      <c r="H2547" s="6" t="s">
        <v>56</v>
      </c>
      <c r="I2547" s="6" t="s">
        <v>19</v>
      </c>
      <c r="J2547" s="6" t="s">
        <v>30</v>
      </c>
      <c r="K2547" s="6" t="s">
        <v>51</v>
      </c>
      <c r="L2547" s="6" t="s">
        <v>52</v>
      </c>
      <c r="M2547" s="11">
        <v>1</v>
      </c>
      <c r="N2547" s="8">
        <v>40.29</v>
      </c>
      <c r="O2547" s="9">
        <v>0</v>
      </c>
      <c r="P2547" s="8">
        <v>15.07</v>
      </c>
      <c r="Q2547" s="8">
        <v>40.29</v>
      </c>
      <c r="R2547" s="8">
        <v>15.07</v>
      </c>
      <c r="S2547" s="8">
        <v>25.22</v>
      </c>
      <c r="T2547" s="10">
        <v>0.62596177711590961</v>
      </c>
      <c r="U2547" s="7"/>
      <c r="V2547" s="10"/>
      <c r="W2547" s="11"/>
      <c r="X2547" s="10"/>
    </row>
    <row r="2548" spans="1:24" ht="15.6">
      <c r="A2548" s="4">
        <v>1451</v>
      </c>
      <c r="B2548" s="5">
        <v>46364</v>
      </c>
      <c r="C2548" s="1">
        <f t="shared" si="78"/>
        <v>2026</v>
      </c>
      <c r="D2548" s="1" t="str">
        <f>"Q" &amp;ROUNDUP(MONTH(SalesDataTable[[#This Row],[Order Date]])/3,0)</f>
        <v>Q4</v>
      </c>
      <c r="E2548" s="1">
        <f t="shared" si="79"/>
        <v>12</v>
      </c>
      <c r="F2548" s="1" t="str">
        <f>TEXT(SalesDataTable[[#This Row],[Order Date]],"MMM")</f>
        <v>Dec</v>
      </c>
      <c r="G2548" s="6" t="s">
        <v>17</v>
      </c>
      <c r="H2548" s="6" t="s">
        <v>18</v>
      </c>
      <c r="I2548" s="6" t="s">
        <v>25</v>
      </c>
      <c r="J2548" s="6" t="s">
        <v>33</v>
      </c>
      <c r="K2548" s="6" t="s">
        <v>40</v>
      </c>
      <c r="L2548" s="6" t="s">
        <v>68</v>
      </c>
      <c r="M2548" s="11">
        <v>4</v>
      </c>
      <c r="N2548" s="8">
        <v>125.82</v>
      </c>
      <c r="O2548" s="9">
        <v>0.15</v>
      </c>
      <c r="P2548" s="8">
        <v>61.39</v>
      </c>
      <c r="Q2548" s="8">
        <v>427.78799999999995</v>
      </c>
      <c r="R2548" s="8">
        <v>245.56</v>
      </c>
      <c r="S2548" s="8">
        <v>182.22799999999995</v>
      </c>
      <c r="T2548" s="10">
        <v>0.42597735326844133</v>
      </c>
      <c r="U2548" s="7"/>
      <c r="V2548" s="10"/>
      <c r="W2548" s="11"/>
      <c r="X2548" s="10"/>
    </row>
    <row r="2549" spans="1:24" ht="15.6">
      <c r="A2549" s="4">
        <v>1650</v>
      </c>
      <c r="B2549" s="5">
        <v>46364</v>
      </c>
      <c r="C2549" s="1">
        <f t="shared" si="78"/>
        <v>2026</v>
      </c>
      <c r="D2549" s="1" t="str">
        <f>"Q" &amp;ROUNDUP(MONTH(SalesDataTable[[#This Row],[Order Date]])/3,0)</f>
        <v>Q4</v>
      </c>
      <c r="E2549" s="1">
        <f t="shared" si="79"/>
        <v>12</v>
      </c>
      <c r="F2549" s="1" t="str">
        <f>TEXT(SalesDataTable[[#This Row],[Order Date]],"MMM")</f>
        <v>Dec</v>
      </c>
      <c r="G2549" s="6" t="s">
        <v>23</v>
      </c>
      <c r="H2549" s="6" t="s">
        <v>24</v>
      </c>
      <c r="I2549" s="6" t="s">
        <v>19</v>
      </c>
      <c r="J2549" s="6" t="s">
        <v>30</v>
      </c>
      <c r="K2549" s="6" t="s">
        <v>31</v>
      </c>
      <c r="L2549" s="6" t="s">
        <v>32</v>
      </c>
      <c r="M2549" s="11">
        <v>3</v>
      </c>
      <c r="N2549" s="8">
        <v>36.25</v>
      </c>
      <c r="O2549" s="9">
        <v>0</v>
      </c>
      <c r="P2549" s="8">
        <v>13.67</v>
      </c>
      <c r="Q2549" s="8">
        <v>108.75</v>
      </c>
      <c r="R2549" s="8">
        <v>41.01</v>
      </c>
      <c r="S2549" s="8">
        <v>67.740000000000009</v>
      </c>
      <c r="T2549" s="10">
        <v>0.62289655172413805</v>
      </c>
      <c r="U2549" s="7"/>
      <c r="V2549" s="10"/>
      <c r="W2549" s="11"/>
      <c r="X2549" s="10"/>
    </row>
    <row r="2550" spans="1:24" ht="15.6">
      <c r="A2550" s="4">
        <v>1740</v>
      </c>
      <c r="B2550" s="5">
        <v>46364</v>
      </c>
      <c r="C2550" s="1">
        <f t="shared" si="78"/>
        <v>2026</v>
      </c>
      <c r="D2550" s="1" t="str">
        <f>"Q" &amp;ROUNDUP(MONTH(SalesDataTable[[#This Row],[Order Date]])/3,0)</f>
        <v>Q4</v>
      </c>
      <c r="E2550" s="1">
        <f t="shared" si="79"/>
        <v>12</v>
      </c>
      <c r="F2550" s="1" t="str">
        <f>TEXT(SalesDataTable[[#This Row],[Order Date]],"MMM")</f>
        <v>Dec</v>
      </c>
      <c r="G2550" s="6" t="s">
        <v>28</v>
      </c>
      <c r="H2550" s="6" t="s">
        <v>56</v>
      </c>
      <c r="I2550" s="6" t="s">
        <v>45</v>
      </c>
      <c r="J2550" s="6" t="s">
        <v>20</v>
      </c>
      <c r="K2550" s="6" t="s">
        <v>31</v>
      </c>
      <c r="L2550" s="6" t="s">
        <v>65</v>
      </c>
      <c r="M2550" s="11">
        <v>1</v>
      </c>
      <c r="N2550" s="8">
        <v>165.29</v>
      </c>
      <c r="O2550" s="9">
        <v>0.05</v>
      </c>
      <c r="P2550" s="8">
        <v>89.92</v>
      </c>
      <c r="Q2550" s="8">
        <v>157.02549999999999</v>
      </c>
      <c r="R2550" s="8">
        <v>89.92</v>
      </c>
      <c r="S2550" s="8">
        <v>67.105499999999992</v>
      </c>
      <c r="T2550" s="10">
        <v>0.42735415585366704</v>
      </c>
      <c r="U2550" s="7"/>
      <c r="V2550" s="10"/>
      <c r="W2550" s="11"/>
      <c r="X2550" s="10"/>
    </row>
    <row r="2551" spans="1:24" ht="15.6">
      <c r="A2551" s="4">
        <v>3191</v>
      </c>
      <c r="B2551" s="5">
        <v>46364</v>
      </c>
      <c r="C2551" s="1">
        <f t="shared" si="78"/>
        <v>2026</v>
      </c>
      <c r="D2551" s="1" t="str">
        <f>"Q" &amp;ROUNDUP(MONTH(SalesDataTable[[#This Row],[Order Date]])/3,0)</f>
        <v>Q4</v>
      </c>
      <c r="E2551" s="1">
        <f t="shared" si="79"/>
        <v>12</v>
      </c>
      <c r="F2551" s="1" t="str">
        <f>TEXT(SalesDataTable[[#This Row],[Order Date]],"MMM")</f>
        <v>Dec</v>
      </c>
      <c r="G2551" s="6" t="s">
        <v>37</v>
      </c>
      <c r="H2551" s="6" t="s">
        <v>50</v>
      </c>
      <c r="I2551" s="6" t="s">
        <v>19</v>
      </c>
      <c r="J2551" s="6" t="s">
        <v>30</v>
      </c>
      <c r="K2551" s="6" t="s">
        <v>40</v>
      </c>
      <c r="L2551" s="6" t="s">
        <v>57</v>
      </c>
      <c r="M2551" s="11">
        <v>1</v>
      </c>
      <c r="N2551" s="8">
        <v>82.89</v>
      </c>
      <c r="O2551" s="9">
        <v>0.15</v>
      </c>
      <c r="P2551" s="8">
        <v>38.51</v>
      </c>
      <c r="Q2551" s="8">
        <v>70.456500000000005</v>
      </c>
      <c r="R2551" s="8">
        <v>38.51</v>
      </c>
      <c r="S2551" s="8">
        <v>31.946500000000007</v>
      </c>
      <c r="T2551" s="10">
        <v>0.45342161475520365</v>
      </c>
      <c r="U2551" s="7"/>
      <c r="V2551" s="10"/>
      <c r="W2551" s="11"/>
      <c r="X2551" s="10"/>
    </row>
    <row r="2552" spans="1:24" ht="15.6">
      <c r="A2552" s="4">
        <v>3662</v>
      </c>
      <c r="B2552" s="5">
        <v>46364</v>
      </c>
      <c r="C2552" s="1">
        <f t="shared" si="78"/>
        <v>2026</v>
      </c>
      <c r="D2552" s="1" t="str">
        <f>"Q" &amp;ROUNDUP(MONTH(SalesDataTable[[#This Row],[Order Date]])/3,0)</f>
        <v>Q4</v>
      </c>
      <c r="E2552" s="1">
        <f t="shared" si="79"/>
        <v>12</v>
      </c>
      <c r="F2552" s="1" t="str">
        <f>TEXT(SalesDataTable[[#This Row],[Order Date]],"MMM")</f>
        <v>Dec</v>
      </c>
      <c r="G2552" s="6" t="s">
        <v>23</v>
      </c>
      <c r="H2552" s="6" t="s">
        <v>44</v>
      </c>
      <c r="I2552" s="6" t="s">
        <v>19</v>
      </c>
      <c r="J2552" s="6" t="s">
        <v>33</v>
      </c>
      <c r="K2552" s="6" t="s">
        <v>40</v>
      </c>
      <c r="L2552" s="6" t="s">
        <v>46</v>
      </c>
      <c r="M2552" s="11">
        <v>1</v>
      </c>
      <c r="N2552" s="8">
        <v>199.66</v>
      </c>
      <c r="O2552" s="9">
        <v>0</v>
      </c>
      <c r="P2552" s="8">
        <v>103.15</v>
      </c>
      <c r="Q2552" s="8">
        <v>199.66</v>
      </c>
      <c r="R2552" s="8">
        <v>103.15</v>
      </c>
      <c r="S2552" s="8">
        <v>96.509999999999991</v>
      </c>
      <c r="T2552" s="10">
        <v>0.48337173194430527</v>
      </c>
      <c r="U2552" s="7"/>
      <c r="V2552" s="10"/>
      <c r="W2552" s="11"/>
      <c r="X2552" s="10"/>
    </row>
    <row r="2553" spans="1:24" ht="15.6">
      <c r="A2553" s="4">
        <v>3922</v>
      </c>
      <c r="B2553" s="5">
        <v>46364</v>
      </c>
      <c r="C2553" s="1">
        <f t="shared" si="78"/>
        <v>2026</v>
      </c>
      <c r="D2553" s="1" t="str">
        <f>"Q" &amp;ROUNDUP(MONTH(SalesDataTable[[#This Row],[Order Date]])/3,0)</f>
        <v>Q4</v>
      </c>
      <c r="E2553" s="1">
        <f t="shared" si="79"/>
        <v>12</v>
      </c>
      <c r="F2553" s="1" t="str">
        <f>TEXT(SalesDataTable[[#This Row],[Order Date]],"MMM")</f>
        <v>Dec</v>
      </c>
      <c r="G2553" s="6" t="s">
        <v>37</v>
      </c>
      <c r="H2553" s="6" t="s">
        <v>50</v>
      </c>
      <c r="I2553" s="6" t="s">
        <v>36</v>
      </c>
      <c r="J2553" s="6" t="s">
        <v>30</v>
      </c>
      <c r="K2553" s="6" t="s">
        <v>26</v>
      </c>
      <c r="L2553" s="6" t="s">
        <v>34</v>
      </c>
      <c r="M2553" s="11">
        <v>2</v>
      </c>
      <c r="N2553" s="8">
        <v>146.25</v>
      </c>
      <c r="O2553" s="9">
        <v>0.05</v>
      </c>
      <c r="P2553" s="8">
        <v>77.3</v>
      </c>
      <c r="Q2553" s="8">
        <v>277.875</v>
      </c>
      <c r="R2553" s="8">
        <v>154.6</v>
      </c>
      <c r="S2553" s="8">
        <v>123.27500000000001</v>
      </c>
      <c r="T2553" s="10">
        <v>0.44363472784525421</v>
      </c>
      <c r="U2553" s="7"/>
      <c r="V2553" s="10"/>
      <c r="W2553" s="11"/>
      <c r="X2553" s="10"/>
    </row>
    <row r="2554" spans="1:24" ht="15.6">
      <c r="A2554" s="4">
        <v>4022</v>
      </c>
      <c r="B2554" s="5">
        <v>46364</v>
      </c>
      <c r="C2554" s="1">
        <f t="shared" si="78"/>
        <v>2026</v>
      </c>
      <c r="D2554" s="1" t="str">
        <f>"Q" &amp;ROUNDUP(MONTH(SalesDataTable[[#This Row],[Order Date]])/3,0)</f>
        <v>Q4</v>
      </c>
      <c r="E2554" s="1">
        <f t="shared" si="79"/>
        <v>12</v>
      </c>
      <c r="F2554" s="1" t="str">
        <f>TEXT(SalesDataTable[[#This Row],[Order Date]],"MMM")</f>
        <v>Dec</v>
      </c>
      <c r="G2554" s="6" t="s">
        <v>17</v>
      </c>
      <c r="H2554" s="6" t="s">
        <v>53</v>
      </c>
      <c r="I2554" s="6" t="s">
        <v>45</v>
      </c>
      <c r="J2554" s="6" t="s">
        <v>20</v>
      </c>
      <c r="K2554" s="6" t="s">
        <v>40</v>
      </c>
      <c r="L2554" s="6" t="s">
        <v>41</v>
      </c>
      <c r="M2554" s="11">
        <v>1</v>
      </c>
      <c r="N2554" s="8">
        <v>333.51</v>
      </c>
      <c r="O2554" s="9">
        <v>0.2</v>
      </c>
      <c r="P2554" s="8">
        <v>199.91</v>
      </c>
      <c r="Q2554" s="8">
        <v>266.80799999999999</v>
      </c>
      <c r="R2554" s="8">
        <v>199.91</v>
      </c>
      <c r="S2554" s="8">
        <v>66.897999999999996</v>
      </c>
      <c r="T2554" s="10">
        <v>0.25073461065635211</v>
      </c>
      <c r="U2554" s="7"/>
      <c r="V2554" s="10"/>
      <c r="W2554" s="11"/>
      <c r="X2554" s="10"/>
    </row>
    <row r="2555" spans="1:24" ht="15.6">
      <c r="A2555" s="4">
        <v>4366</v>
      </c>
      <c r="B2555" s="5">
        <v>46364</v>
      </c>
      <c r="C2555" s="1">
        <f t="shared" si="78"/>
        <v>2026</v>
      </c>
      <c r="D2555" s="1" t="str">
        <f>"Q" &amp;ROUNDUP(MONTH(SalesDataTable[[#This Row],[Order Date]])/3,0)</f>
        <v>Q4</v>
      </c>
      <c r="E2555" s="1">
        <f t="shared" si="79"/>
        <v>12</v>
      </c>
      <c r="F2555" s="1" t="str">
        <f>TEXT(SalesDataTable[[#This Row],[Order Date]],"MMM")</f>
        <v>Dec</v>
      </c>
      <c r="G2555" s="6" t="s">
        <v>23</v>
      </c>
      <c r="H2555" s="6" t="s">
        <v>60</v>
      </c>
      <c r="I2555" s="6" t="s">
        <v>36</v>
      </c>
      <c r="J2555" s="6" t="s">
        <v>30</v>
      </c>
      <c r="K2555" s="6" t="s">
        <v>26</v>
      </c>
      <c r="L2555" s="6" t="s">
        <v>54</v>
      </c>
      <c r="M2555" s="11">
        <v>1</v>
      </c>
      <c r="N2555" s="8">
        <v>151.97</v>
      </c>
      <c r="O2555" s="9">
        <v>0.05</v>
      </c>
      <c r="P2555" s="8">
        <v>80.239999999999995</v>
      </c>
      <c r="Q2555" s="8">
        <v>144.3715</v>
      </c>
      <c r="R2555" s="8">
        <v>80.239999999999995</v>
      </c>
      <c r="S2555" s="8">
        <v>64.131500000000003</v>
      </c>
      <c r="T2555" s="10">
        <v>0.44421163456776441</v>
      </c>
      <c r="U2555" s="7"/>
      <c r="V2555" s="10"/>
      <c r="W2555" s="11"/>
      <c r="X2555" s="10"/>
    </row>
    <row r="2556" spans="1:24" ht="15.6">
      <c r="A2556" s="4">
        <v>4880</v>
      </c>
      <c r="B2556" s="5">
        <v>46364</v>
      </c>
      <c r="C2556" s="1">
        <f t="shared" si="78"/>
        <v>2026</v>
      </c>
      <c r="D2556" s="1" t="str">
        <f>"Q" &amp;ROUNDUP(MONTH(SalesDataTable[[#This Row],[Order Date]])/3,0)</f>
        <v>Q4</v>
      </c>
      <c r="E2556" s="1">
        <f t="shared" si="79"/>
        <v>12</v>
      </c>
      <c r="F2556" s="1" t="str">
        <f>TEXT(SalesDataTable[[#This Row],[Order Date]],"MMM")</f>
        <v>Dec</v>
      </c>
      <c r="G2556" s="6" t="s">
        <v>37</v>
      </c>
      <c r="H2556" s="6" t="s">
        <v>64</v>
      </c>
      <c r="I2556" s="6" t="s">
        <v>36</v>
      </c>
      <c r="J2556" s="6" t="s">
        <v>30</v>
      </c>
      <c r="K2556" s="6" t="s">
        <v>21</v>
      </c>
      <c r="L2556" s="6" t="s">
        <v>43</v>
      </c>
      <c r="M2556" s="11">
        <v>1</v>
      </c>
      <c r="N2556" s="8">
        <v>41.07</v>
      </c>
      <c r="O2556" s="9">
        <v>0</v>
      </c>
      <c r="P2556" s="8">
        <v>16.600000000000001</v>
      </c>
      <c r="Q2556" s="8">
        <v>41.07</v>
      </c>
      <c r="R2556" s="8">
        <v>16.600000000000001</v>
      </c>
      <c r="S2556" s="8">
        <v>24.47</v>
      </c>
      <c r="T2556" s="10">
        <v>0.59581202824446067</v>
      </c>
      <c r="U2556" s="7"/>
      <c r="V2556" s="10"/>
      <c r="W2556" s="11"/>
      <c r="X2556" s="10"/>
    </row>
    <row r="2557" spans="1:24" ht="15.6">
      <c r="A2557" s="4">
        <v>5127</v>
      </c>
      <c r="B2557" s="5">
        <v>46364</v>
      </c>
      <c r="C2557" s="1">
        <f t="shared" si="78"/>
        <v>2026</v>
      </c>
      <c r="D2557" s="1" t="str">
        <f>"Q" &amp;ROUNDUP(MONTH(SalesDataTable[[#This Row],[Order Date]])/3,0)</f>
        <v>Q4</v>
      </c>
      <c r="E2557" s="1">
        <f t="shared" si="79"/>
        <v>12</v>
      </c>
      <c r="F2557" s="1" t="str">
        <f>TEXT(SalesDataTable[[#This Row],[Order Date]],"MMM")</f>
        <v>Dec</v>
      </c>
      <c r="G2557" s="6" t="s">
        <v>23</v>
      </c>
      <c r="H2557" s="6" t="s">
        <v>58</v>
      </c>
      <c r="I2557" s="6" t="s">
        <v>45</v>
      </c>
      <c r="J2557" s="6" t="s">
        <v>20</v>
      </c>
      <c r="K2557" s="6" t="s">
        <v>40</v>
      </c>
      <c r="L2557" s="6" t="s">
        <v>68</v>
      </c>
      <c r="M2557" s="11">
        <v>1</v>
      </c>
      <c r="N2557" s="8">
        <v>122.65</v>
      </c>
      <c r="O2557" s="9">
        <v>0</v>
      </c>
      <c r="P2557" s="8">
        <v>58.9</v>
      </c>
      <c r="Q2557" s="8">
        <v>122.65</v>
      </c>
      <c r="R2557" s="8">
        <v>58.9</v>
      </c>
      <c r="S2557" s="8">
        <v>63.750000000000007</v>
      </c>
      <c r="T2557" s="10">
        <v>0.51977170811251527</v>
      </c>
      <c r="U2557" s="7"/>
      <c r="V2557" s="10"/>
      <c r="W2557" s="11"/>
      <c r="X2557" s="10"/>
    </row>
    <row r="2558" spans="1:24" ht="15.6">
      <c r="A2558" s="4">
        <v>13</v>
      </c>
      <c r="B2558" s="5">
        <v>46365</v>
      </c>
      <c r="C2558" s="1">
        <f t="shared" si="78"/>
        <v>2026</v>
      </c>
      <c r="D2558" s="1" t="str">
        <f>"Q" &amp;ROUNDUP(MONTH(SalesDataTable[[#This Row],[Order Date]])/3,0)</f>
        <v>Q4</v>
      </c>
      <c r="E2558" s="1">
        <f t="shared" si="79"/>
        <v>12</v>
      </c>
      <c r="F2558" s="1" t="str">
        <f>TEXT(SalesDataTable[[#This Row],[Order Date]],"MMM")</f>
        <v>Dec</v>
      </c>
      <c r="G2558" s="6" t="s">
        <v>23</v>
      </c>
      <c r="H2558" s="6" t="s">
        <v>44</v>
      </c>
      <c r="I2558" s="6" t="s">
        <v>19</v>
      </c>
      <c r="J2558" s="6" t="s">
        <v>20</v>
      </c>
      <c r="K2558" s="6" t="s">
        <v>26</v>
      </c>
      <c r="L2558" s="6" t="s">
        <v>34</v>
      </c>
      <c r="M2558" s="11">
        <v>6</v>
      </c>
      <c r="N2558" s="8">
        <v>143.16</v>
      </c>
      <c r="O2558" s="9">
        <v>0.15</v>
      </c>
      <c r="P2558" s="8">
        <v>80.349999999999994</v>
      </c>
      <c r="Q2558" s="8">
        <v>730.11599999999999</v>
      </c>
      <c r="R2558" s="8">
        <v>482.09999999999997</v>
      </c>
      <c r="S2558" s="8">
        <v>248.01600000000002</v>
      </c>
      <c r="T2558" s="10">
        <v>0.33969396643820987</v>
      </c>
      <c r="U2558" s="7"/>
      <c r="V2558" s="10"/>
      <c r="W2558" s="11"/>
      <c r="X2558" s="10"/>
    </row>
    <row r="2559" spans="1:24" ht="15.6">
      <c r="A2559" s="4">
        <v>102</v>
      </c>
      <c r="B2559" s="5">
        <v>46365</v>
      </c>
      <c r="C2559" s="1">
        <f t="shared" si="78"/>
        <v>2026</v>
      </c>
      <c r="D2559" s="1" t="str">
        <f>"Q" &amp;ROUNDUP(MONTH(SalesDataTable[[#This Row],[Order Date]])/3,0)</f>
        <v>Q4</v>
      </c>
      <c r="E2559" s="1">
        <f t="shared" si="79"/>
        <v>12</v>
      </c>
      <c r="F2559" s="1" t="str">
        <f>TEXT(SalesDataTable[[#This Row],[Order Date]],"MMM")</f>
        <v>Dec</v>
      </c>
      <c r="G2559" s="6" t="s">
        <v>28</v>
      </c>
      <c r="H2559" s="6" t="s">
        <v>42</v>
      </c>
      <c r="I2559" s="6" t="s">
        <v>36</v>
      </c>
      <c r="J2559" s="6" t="s">
        <v>30</v>
      </c>
      <c r="K2559" s="6" t="s">
        <v>26</v>
      </c>
      <c r="L2559" s="6" t="s">
        <v>34</v>
      </c>
      <c r="M2559" s="11">
        <v>3</v>
      </c>
      <c r="N2559" s="8">
        <v>142.75</v>
      </c>
      <c r="O2559" s="9">
        <v>0.1</v>
      </c>
      <c r="P2559" s="8">
        <v>81.739999999999995</v>
      </c>
      <c r="Q2559" s="8">
        <v>385.42500000000001</v>
      </c>
      <c r="R2559" s="8">
        <v>245.21999999999997</v>
      </c>
      <c r="S2559" s="8">
        <v>140.20500000000004</v>
      </c>
      <c r="T2559" s="10">
        <v>0.3637672698968672</v>
      </c>
      <c r="U2559" s="7"/>
      <c r="V2559" s="10"/>
      <c r="W2559" s="11"/>
      <c r="X2559" s="10"/>
    </row>
    <row r="2560" spans="1:24" ht="15.6">
      <c r="A2560" s="4">
        <v>519</v>
      </c>
      <c r="B2560" s="5">
        <v>46365</v>
      </c>
      <c r="C2560" s="1">
        <f t="shared" si="78"/>
        <v>2026</v>
      </c>
      <c r="D2560" s="1" t="str">
        <f>"Q" &amp;ROUNDUP(MONTH(SalesDataTable[[#This Row],[Order Date]])/3,0)</f>
        <v>Q4</v>
      </c>
      <c r="E2560" s="1">
        <f t="shared" si="79"/>
        <v>12</v>
      </c>
      <c r="F2560" s="1" t="str">
        <f>TEXT(SalesDataTable[[#This Row],[Order Date]],"MMM")</f>
        <v>Dec</v>
      </c>
      <c r="G2560" s="6" t="s">
        <v>23</v>
      </c>
      <c r="H2560" s="6" t="s">
        <v>60</v>
      </c>
      <c r="I2560" s="6" t="s">
        <v>36</v>
      </c>
      <c r="J2560" s="6" t="s">
        <v>20</v>
      </c>
      <c r="K2560" s="6" t="s">
        <v>51</v>
      </c>
      <c r="L2560" s="6" t="s">
        <v>59</v>
      </c>
      <c r="M2560" s="11">
        <v>2</v>
      </c>
      <c r="N2560" s="8">
        <v>36.03</v>
      </c>
      <c r="O2560" s="9">
        <v>0.1</v>
      </c>
      <c r="P2560" s="8">
        <v>13.54</v>
      </c>
      <c r="Q2560" s="8">
        <v>64.853999999999999</v>
      </c>
      <c r="R2560" s="8">
        <v>27.08</v>
      </c>
      <c r="S2560" s="8">
        <v>37.774000000000001</v>
      </c>
      <c r="T2560" s="10">
        <v>0.58244672649335427</v>
      </c>
      <c r="U2560" s="7"/>
      <c r="V2560" s="10"/>
      <c r="W2560" s="11"/>
      <c r="X2560" s="10"/>
    </row>
    <row r="2561" spans="1:24" ht="15.6">
      <c r="A2561" s="4">
        <v>522</v>
      </c>
      <c r="B2561" s="5">
        <v>46365</v>
      </c>
      <c r="C2561" s="1">
        <f t="shared" si="78"/>
        <v>2026</v>
      </c>
      <c r="D2561" s="1" t="str">
        <f>"Q" &amp;ROUNDUP(MONTH(SalesDataTable[[#This Row],[Order Date]])/3,0)</f>
        <v>Q4</v>
      </c>
      <c r="E2561" s="1">
        <f t="shared" si="79"/>
        <v>12</v>
      </c>
      <c r="F2561" s="1" t="str">
        <f>TEXT(SalesDataTable[[#This Row],[Order Date]],"MMM")</f>
        <v>Dec</v>
      </c>
      <c r="G2561" s="6" t="s">
        <v>17</v>
      </c>
      <c r="H2561" s="6" t="s">
        <v>67</v>
      </c>
      <c r="I2561" s="6" t="s">
        <v>36</v>
      </c>
      <c r="J2561" s="6" t="s">
        <v>20</v>
      </c>
      <c r="K2561" s="6" t="s">
        <v>31</v>
      </c>
      <c r="L2561" s="6" t="s">
        <v>61</v>
      </c>
      <c r="M2561" s="11">
        <v>2</v>
      </c>
      <c r="N2561" s="8">
        <v>133.4</v>
      </c>
      <c r="O2561" s="9">
        <v>0</v>
      </c>
      <c r="P2561" s="8">
        <v>67.69</v>
      </c>
      <c r="Q2561" s="8">
        <v>266.8</v>
      </c>
      <c r="R2561" s="8">
        <v>135.38</v>
      </c>
      <c r="S2561" s="8">
        <v>131.42000000000002</v>
      </c>
      <c r="T2561" s="10">
        <v>0.49257871064467768</v>
      </c>
      <c r="U2561" s="7"/>
      <c r="V2561" s="10"/>
      <c r="W2561" s="11"/>
      <c r="X2561" s="10"/>
    </row>
    <row r="2562" spans="1:24" ht="15.6">
      <c r="A2562" s="4">
        <v>798</v>
      </c>
      <c r="B2562" s="5">
        <v>46365</v>
      </c>
      <c r="C2562" s="1">
        <f t="shared" si="78"/>
        <v>2026</v>
      </c>
      <c r="D2562" s="1" t="str">
        <f>"Q" &amp;ROUNDUP(MONTH(SalesDataTable[[#This Row],[Order Date]])/3,0)</f>
        <v>Q4</v>
      </c>
      <c r="E2562" s="1">
        <f t="shared" si="79"/>
        <v>12</v>
      </c>
      <c r="F2562" s="1" t="str">
        <f>TEXT(SalesDataTable[[#This Row],[Order Date]],"MMM")</f>
        <v>Dec</v>
      </c>
      <c r="G2562" s="6" t="s">
        <v>28</v>
      </c>
      <c r="H2562" s="6" t="s">
        <v>29</v>
      </c>
      <c r="I2562" s="6" t="s">
        <v>36</v>
      </c>
      <c r="J2562" s="6" t="s">
        <v>20</v>
      </c>
      <c r="K2562" s="6" t="s">
        <v>40</v>
      </c>
      <c r="L2562" s="6" t="s">
        <v>46</v>
      </c>
      <c r="M2562" s="11">
        <v>3</v>
      </c>
      <c r="N2562" s="8">
        <v>199.31</v>
      </c>
      <c r="O2562" s="9">
        <v>0.05</v>
      </c>
      <c r="P2562" s="8">
        <v>101.19</v>
      </c>
      <c r="Q2562" s="8">
        <v>568.0335</v>
      </c>
      <c r="R2562" s="8">
        <v>303.57</v>
      </c>
      <c r="S2562" s="8">
        <v>264.46350000000001</v>
      </c>
      <c r="T2562" s="10">
        <v>0.46557729429690325</v>
      </c>
      <c r="U2562" s="7"/>
      <c r="V2562" s="10"/>
      <c r="W2562" s="11"/>
      <c r="X2562" s="10"/>
    </row>
    <row r="2563" spans="1:24" ht="15.6">
      <c r="A2563" s="4">
        <v>1746</v>
      </c>
      <c r="B2563" s="5">
        <v>46365</v>
      </c>
      <c r="C2563" s="1">
        <f t="shared" ref="C2563:C2626" si="80">YEAR(B2563)</f>
        <v>2026</v>
      </c>
      <c r="D2563" s="1" t="str">
        <f>"Q" &amp;ROUNDUP(MONTH(SalesDataTable[[#This Row],[Order Date]])/3,0)</f>
        <v>Q4</v>
      </c>
      <c r="E2563" s="1">
        <f t="shared" ref="E2563:E2626" si="81">MONTH(B2563)</f>
        <v>12</v>
      </c>
      <c r="F2563" s="1" t="str">
        <f>TEXT(SalesDataTable[[#This Row],[Order Date]],"MMM")</f>
        <v>Dec</v>
      </c>
      <c r="G2563" s="6" t="s">
        <v>23</v>
      </c>
      <c r="H2563" s="6" t="s">
        <v>58</v>
      </c>
      <c r="I2563" s="6" t="s">
        <v>19</v>
      </c>
      <c r="J2563" s="6" t="s">
        <v>33</v>
      </c>
      <c r="K2563" s="6" t="s">
        <v>31</v>
      </c>
      <c r="L2563" s="6" t="s">
        <v>49</v>
      </c>
      <c r="M2563" s="11">
        <v>1</v>
      </c>
      <c r="N2563" s="8">
        <v>47.44</v>
      </c>
      <c r="O2563" s="9">
        <v>0.15</v>
      </c>
      <c r="P2563" s="8">
        <v>17.899999999999999</v>
      </c>
      <c r="Q2563" s="8">
        <v>40.323999999999998</v>
      </c>
      <c r="R2563" s="8">
        <v>17.899999999999999</v>
      </c>
      <c r="S2563" s="8">
        <v>22.423999999999999</v>
      </c>
      <c r="T2563" s="10">
        <v>0.55609562543398472</v>
      </c>
      <c r="U2563" s="7"/>
      <c r="V2563" s="10"/>
      <c r="W2563" s="11"/>
      <c r="X2563" s="10"/>
    </row>
    <row r="2564" spans="1:24" ht="15.6">
      <c r="A2564" s="4">
        <v>3412</v>
      </c>
      <c r="B2564" s="5">
        <v>46365</v>
      </c>
      <c r="C2564" s="1">
        <f t="shared" si="80"/>
        <v>2026</v>
      </c>
      <c r="D2564" s="1" t="str">
        <f>"Q" &amp;ROUNDUP(MONTH(SalesDataTable[[#This Row],[Order Date]])/3,0)</f>
        <v>Q4</v>
      </c>
      <c r="E2564" s="1">
        <f t="shared" si="81"/>
        <v>12</v>
      </c>
      <c r="F2564" s="1" t="str">
        <f>TEXT(SalesDataTable[[#This Row],[Order Date]],"MMM")</f>
        <v>Dec</v>
      </c>
      <c r="G2564" s="6" t="s">
        <v>17</v>
      </c>
      <c r="H2564" s="6" t="s">
        <v>18</v>
      </c>
      <c r="I2564" s="6" t="s">
        <v>25</v>
      </c>
      <c r="J2564" s="6" t="s">
        <v>33</v>
      </c>
      <c r="K2564" s="6" t="s">
        <v>26</v>
      </c>
      <c r="L2564" s="6" t="s">
        <v>34</v>
      </c>
      <c r="M2564" s="11">
        <v>10</v>
      </c>
      <c r="N2564" s="8">
        <v>145.30000000000001</v>
      </c>
      <c r="O2564" s="9">
        <v>0.1</v>
      </c>
      <c r="P2564" s="8">
        <v>79.7</v>
      </c>
      <c r="Q2564" s="8">
        <v>1307.7</v>
      </c>
      <c r="R2564" s="8">
        <v>797</v>
      </c>
      <c r="S2564" s="8">
        <v>510.70000000000005</v>
      </c>
      <c r="T2564" s="10">
        <v>0.39053299686472437</v>
      </c>
      <c r="U2564" s="7"/>
      <c r="V2564" s="10"/>
      <c r="W2564" s="11"/>
      <c r="X2564" s="10"/>
    </row>
    <row r="2565" spans="1:24" ht="15.6">
      <c r="A2565" s="4">
        <v>175</v>
      </c>
      <c r="B2565" s="5">
        <v>46366</v>
      </c>
      <c r="C2565" s="1">
        <f t="shared" si="80"/>
        <v>2026</v>
      </c>
      <c r="D2565" s="1" t="str">
        <f>"Q" &amp;ROUNDUP(MONTH(SalesDataTable[[#This Row],[Order Date]])/3,0)</f>
        <v>Q4</v>
      </c>
      <c r="E2565" s="1">
        <f t="shared" si="81"/>
        <v>12</v>
      </c>
      <c r="F2565" s="1" t="str">
        <f>TEXT(SalesDataTable[[#This Row],[Order Date]],"MMM")</f>
        <v>Dec</v>
      </c>
      <c r="G2565" s="6" t="s">
        <v>17</v>
      </c>
      <c r="H2565" s="6" t="s">
        <v>18</v>
      </c>
      <c r="I2565" s="6" t="s">
        <v>45</v>
      </c>
      <c r="J2565" s="6" t="s">
        <v>30</v>
      </c>
      <c r="K2565" s="6" t="s">
        <v>21</v>
      </c>
      <c r="L2565" s="6" t="s">
        <v>22</v>
      </c>
      <c r="M2565" s="11">
        <v>1</v>
      </c>
      <c r="N2565" s="8">
        <v>81.010000000000005</v>
      </c>
      <c r="O2565" s="9">
        <v>0.2</v>
      </c>
      <c r="P2565" s="8">
        <v>41.51</v>
      </c>
      <c r="Q2565" s="8">
        <v>64.808000000000007</v>
      </c>
      <c r="R2565" s="8">
        <v>41.51</v>
      </c>
      <c r="S2565" s="8">
        <v>23.298000000000009</v>
      </c>
      <c r="T2565" s="10">
        <v>0.35949265522774976</v>
      </c>
      <c r="U2565" s="7"/>
      <c r="V2565" s="10"/>
      <c r="W2565" s="11"/>
      <c r="X2565" s="10"/>
    </row>
    <row r="2566" spans="1:24" ht="15.6">
      <c r="A2566" s="4">
        <v>1014</v>
      </c>
      <c r="B2566" s="5">
        <v>46366</v>
      </c>
      <c r="C2566" s="1">
        <f t="shared" si="80"/>
        <v>2026</v>
      </c>
      <c r="D2566" s="1" t="str">
        <f>"Q" &amp;ROUNDUP(MONTH(SalesDataTable[[#This Row],[Order Date]])/3,0)</f>
        <v>Q4</v>
      </c>
      <c r="E2566" s="1">
        <f t="shared" si="81"/>
        <v>12</v>
      </c>
      <c r="F2566" s="1" t="str">
        <f>TEXT(SalesDataTable[[#This Row],[Order Date]],"MMM")</f>
        <v>Dec</v>
      </c>
      <c r="G2566" s="6" t="s">
        <v>37</v>
      </c>
      <c r="H2566" s="6" t="s">
        <v>48</v>
      </c>
      <c r="I2566" s="6" t="s">
        <v>45</v>
      </c>
      <c r="J2566" s="6" t="s">
        <v>30</v>
      </c>
      <c r="K2566" s="6" t="s">
        <v>31</v>
      </c>
      <c r="L2566" s="6" t="s">
        <v>32</v>
      </c>
      <c r="M2566" s="11">
        <v>2</v>
      </c>
      <c r="N2566" s="8">
        <v>35.619999999999997</v>
      </c>
      <c r="O2566" s="9">
        <v>0</v>
      </c>
      <c r="P2566" s="8">
        <v>13.62</v>
      </c>
      <c r="Q2566" s="8">
        <v>71.239999999999995</v>
      </c>
      <c r="R2566" s="8">
        <v>27.24</v>
      </c>
      <c r="S2566" s="8">
        <v>44</v>
      </c>
      <c r="T2566" s="10">
        <v>0.61763054463784395</v>
      </c>
      <c r="U2566" s="7"/>
      <c r="V2566" s="10"/>
      <c r="W2566" s="11"/>
      <c r="X2566" s="10"/>
    </row>
    <row r="2567" spans="1:24" ht="15.6">
      <c r="A2567" s="4">
        <v>1763</v>
      </c>
      <c r="B2567" s="5">
        <v>46366</v>
      </c>
      <c r="C2567" s="1">
        <f t="shared" si="80"/>
        <v>2026</v>
      </c>
      <c r="D2567" s="1" t="str">
        <f>"Q" &amp;ROUNDUP(MONTH(SalesDataTable[[#This Row],[Order Date]])/3,0)</f>
        <v>Q4</v>
      </c>
      <c r="E2567" s="1">
        <f t="shared" si="81"/>
        <v>12</v>
      </c>
      <c r="F2567" s="1" t="str">
        <f>TEXT(SalesDataTable[[#This Row],[Order Date]],"MMM")</f>
        <v>Dec</v>
      </c>
      <c r="G2567" s="6" t="s">
        <v>17</v>
      </c>
      <c r="H2567" s="6" t="s">
        <v>18</v>
      </c>
      <c r="I2567" s="6" t="s">
        <v>19</v>
      </c>
      <c r="J2567" s="6" t="s">
        <v>30</v>
      </c>
      <c r="K2567" s="6" t="s">
        <v>21</v>
      </c>
      <c r="L2567" s="6" t="s">
        <v>39</v>
      </c>
      <c r="M2567" s="11">
        <v>2</v>
      </c>
      <c r="N2567" s="8">
        <v>49.88</v>
      </c>
      <c r="O2567" s="9">
        <v>0.05</v>
      </c>
      <c r="P2567" s="8">
        <v>22.31</v>
      </c>
      <c r="Q2567" s="8">
        <v>94.772000000000006</v>
      </c>
      <c r="R2567" s="8">
        <v>44.62</v>
      </c>
      <c r="S2567" s="8">
        <v>50.152000000000008</v>
      </c>
      <c r="T2567" s="10">
        <v>0.52918583547883347</v>
      </c>
      <c r="U2567" s="7"/>
      <c r="V2567" s="10"/>
      <c r="W2567" s="11"/>
      <c r="X2567" s="10"/>
    </row>
    <row r="2568" spans="1:24" ht="15.6">
      <c r="A2568" s="4">
        <v>1863</v>
      </c>
      <c r="B2568" s="5">
        <v>46366</v>
      </c>
      <c r="C2568" s="1">
        <f t="shared" si="80"/>
        <v>2026</v>
      </c>
      <c r="D2568" s="1" t="str">
        <f>"Q" &amp;ROUNDUP(MONTH(SalesDataTable[[#This Row],[Order Date]])/3,0)</f>
        <v>Q4</v>
      </c>
      <c r="E2568" s="1">
        <f t="shared" si="81"/>
        <v>12</v>
      </c>
      <c r="F2568" s="1" t="str">
        <f>TEXT(SalesDataTable[[#This Row],[Order Date]],"MMM")</f>
        <v>Dec</v>
      </c>
      <c r="G2568" s="6" t="s">
        <v>37</v>
      </c>
      <c r="H2568" s="6" t="s">
        <v>48</v>
      </c>
      <c r="I2568" s="6" t="s">
        <v>45</v>
      </c>
      <c r="J2568" s="6" t="s">
        <v>20</v>
      </c>
      <c r="K2568" s="6" t="s">
        <v>21</v>
      </c>
      <c r="L2568" s="6" t="s">
        <v>47</v>
      </c>
      <c r="M2568" s="11">
        <v>1</v>
      </c>
      <c r="N2568" s="8">
        <v>101.18</v>
      </c>
      <c r="O2568" s="9">
        <v>0.05</v>
      </c>
      <c r="P2568" s="8">
        <v>49.12</v>
      </c>
      <c r="Q2568" s="8">
        <v>96.120999999999995</v>
      </c>
      <c r="R2568" s="8">
        <v>49.12</v>
      </c>
      <c r="S2568" s="8">
        <v>47.000999999999998</v>
      </c>
      <c r="T2568" s="10">
        <v>0.48897743469169069</v>
      </c>
      <c r="U2568" s="7"/>
      <c r="V2568" s="10"/>
      <c r="W2568" s="11"/>
      <c r="X2568" s="10"/>
    </row>
    <row r="2569" spans="1:24" ht="15.6">
      <c r="A2569" s="4">
        <v>3466</v>
      </c>
      <c r="B2569" s="5">
        <v>46366</v>
      </c>
      <c r="C2569" s="1">
        <f t="shared" si="80"/>
        <v>2026</v>
      </c>
      <c r="D2569" s="1" t="str">
        <f>"Q" &amp;ROUNDUP(MONTH(SalesDataTable[[#This Row],[Order Date]])/3,0)</f>
        <v>Q4</v>
      </c>
      <c r="E2569" s="1">
        <f t="shared" si="81"/>
        <v>12</v>
      </c>
      <c r="F2569" s="1" t="str">
        <f>TEXT(SalesDataTable[[#This Row],[Order Date]],"MMM")</f>
        <v>Dec</v>
      </c>
      <c r="G2569" s="6" t="s">
        <v>23</v>
      </c>
      <c r="H2569" s="6" t="s">
        <v>60</v>
      </c>
      <c r="I2569" s="6" t="s">
        <v>36</v>
      </c>
      <c r="J2569" s="6" t="s">
        <v>33</v>
      </c>
      <c r="K2569" s="6" t="s">
        <v>51</v>
      </c>
      <c r="L2569" s="6" t="s">
        <v>59</v>
      </c>
      <c r="M2569" s="11">
        <v>2</v>
      </c>
      <c r="N2569" s="8">
        <v>36.64</v>
      </c>
      <c r="O2569" s="9">
        <v>0</v>
      </c>
      <c r="P2569" s="8">
        <v>13.7</v>
      </c>
      <c r="Q2569" s="8">
        <v>73.28</v>
      </c>
      <c r="R2569" s="8">
        <v>27.4</v>
      </c>
      <c r="S2569" s="8">
        <v>45.88</v>
      </c>
      <c r="T2569" s="10">
        <v>0.62609170305676853</v>
      </c>
      <c r="U2569" s="7"/>
      <c r="V2569" s="10"/>
      <c r="W2569" s="11"/>
      <c r="X2569" s="10"/>
    </row>
    <row r="2570" spans="1:24" ht="15.6">
      <c r="A2570" s="4">
        <v>3630</v>
      </c>
      <c r="B2570" s="5">
        <v>46366</v>
      </c>
      <c r="C2570" s="1">
        <f t="shared" si="80"/>
        <v>2026</v>
      </c>
      <c r="D2570" s="1" t="str">
        <f>"Q" &amp;ROUNDUP(MONTH(SalesDataTable[[#This Row],[Order Date]])/3,0)</f>
        <v>Q4</v>
      </c>
      <c r="E2570" s="1">
        <f t="shared" si="81"/>
        <v>12</v>
      </c>
      <c r="F2570" s="1" t="str">
        <f>TEXT(SalesDataTable[[#This Row],[Order Date]],"MMM")</f>
        <v>Dec</v>
      </c>
      <c r="G2570" s="6" t="s">
        <v>23</v>
      </c>
      <c r="H2570" s="6" t="s">
        <v>60</v>
      </c>
      <c r="I2570" s="6" t="s">
        <v>36</v>
      </c>
      <c r="J2570" s="6" t="s">
        <v>20</v>
      </c>
      <c r="K2570" s="6" t="s">
        <v>21</v>
      </c>
      <c r="L2570" s="6" t="s">
        <v>43</v>
      </c>
      <c r="M2570" s="11">
        <v>3</v>
      </c>
      <c r="N2570" s="8">
        <v>39.979999999999997</v>
      </c>
      <c r="O2570" s="9">
        <v>0.1</v>
      </c>
      <c r="P2570" s="8">
        <v>16.989999999999998</v>
      </c>
      <c r="Q2570" s="8">
        <v>107.946</v>
      </c>
      <c r="R2570" s="8">
        <v>50.97</v>
      </c>
      <c r="S2570" s="8">
        <v>56.975999999999999</v>
      </c>
      <c r="T2570" s="10">
        <v>0.52781946528819967</v>
      </c>
      <c r="U2570" s="7"/>
      <c r="V2570" s="10"/>
      <c r="W2570" s="11"/>
      <c r="X2570" s="10"/>
    </row>
    <row r="2571" spans="1:24" ht="15.6">
      <c r="A2571" s="4">
        <v>3633</v>
      </c>
      <c r="B2571" s="5">
        <v>46366</v>
      </c>
      <c r="C2571" s="1">
        <f t="shared" si="80"/>
        <v>2026</v>
      </c>
      <c r="D2571" s="1" t="str">
        <f>"Q" &amp;ROUNDUP(MONTH(SalesDataTable[[#This Row],[Order Date]])/3,0)</f>
        <v>Q4</v>
      </c>
      <c r="E2571" s="1">
        <f t="shared" si="81"/>
        <v>12</v>
      </c>
      <c r="F2571" s="1" t="str">
        <f>TEXT(SalesDataTable[[#This Row],[Order Date]],"MMM")</f>
        <v>Dec</v>
      </c>
      <c r="G2571" s="6" t="s">
        <v>37</v>
      </c>
      <c r="H2571" s="6" t="s">
        <v>38</v>
      </c>
      <c r="I2571" s="6" t="s">
        <v>45</v>
      </c>
      <c r="J2571" s="6" t="s">
        <v>33</v>
      </c>
      <c r="K2571" s="6" t="s">
        <v>26</v>
      </c>
      <c r="L2571" s="6" t="s">
        <v>34</v>
      </c>
      <c r="M2571" s="11">
        <v>3</v>
      </c>
      <c r="N2571" s="8">
        <v>144.16</v>
      </c>
      <c r="O2571" s="9">
        <v>0</v>
      </c>
      <c r="P2571" s="8">
        <v>77.36</v>
      </c>
      <c r="Q2571" s="8">
        <v>432.48</v>
      </c>
      <c r="R2571" s="8">
        <v>232.07999999999998</v>
      </c>
      <c r="S2571" s="8">
        <v>200.40000000000003</v>
      </c>
      <c r="T2571" s="10">
        <v>0.46337402885682583</v>
      </c>
      <c r="U2571" s="7"/>
      <c r="V2571" s="10"/>
      <c r="W2571" s="11"/>
      <c r="X2571" s="10"/>
    </row>
    <row r="2572" spans="1:24" ht="15.6">
      <c r="A2572" s="4">
        <v>4</v>
      </c>
      <c r="B2572" s="5">
        <v>46367</v>
      </c>
      <c r="C2572" s="1">
        <f t="shared" si="80"/>
        <v>2026</v>
      </c>
      <c r="D2572" s="1" t="str">
        <f>"Q" &amp;ROUNDUP(MONTH(SalesDataTable[[#This Row],[Order Date]])/3,0)</f>
        <v>Q4</v>
      </c>
      <c r="E2572" s="1">
        <f t="shared" si="81"/>
        <v>12</v>
      </c>
      <c r="F2572" s="1" t="str">
        <f>TEXT(SalesDataTable[[#This Row],[Order Date]],"MMM")</f>
        <v>Dec</v>
      </c>
      <c r="G2572" s="6" t="s">
        <v>37</v>
      </c>
      <c r="H2572" s="6" t="s">
        <v>38</v>
      </c>
      <c r="I2572" s="6" t="s">
        <v>19</v>
      </c>
      <c r="J2572" s="6" t="s">
        <v>30</v>
      </c>
      <c r="K2572" s="6" t="s">
        <v>21</v>
      </c>
      <c r="L2572" s="6" t="s">
        <v>47</v>
      </c>
      <c r="M2572" s="11">
        <v>1</v>
      </c>
      <c r="N2572" s="8">
        <v>102.98</v>
      </c>
      <c r="O2572" s="9">
        <v>0.1</v>
      </c>
      <c r="P2572" s="8">
        <v>51.45</v>
      </c>
      <c r="Q2572" s="8">
        <v>92.682000000000002</v>
      </c>
      <c r="R2572" s="8">
        <v>51.45</v>
      </c>
      <c r="S2572" s="8">
        <v>41.231999999999999</v>
      </c>
      <c r="T2572" s="10">
        <v>0.4448760277076455</v>
      </c>
      <c r="U2572" s="7"/>
      <c r="V2572" s="10"/>
      <c r="W2572" s="11"/>
      <c r="X2572" s="10"/>
    </row>
    <row r="2573" spans="1:24" ht="15.6">
      <c r="A2573" s="4">
        <v>70</v>
      </c>
      <c r="B2573" s="5">
        <v>46367</v>
      </c>
      <c r="C2573" s="1">
        <f t="shared" si="80"/>
        <v>2026</v>
      </c>
      <c r="D2573" s="1" t="str">
        <f>"Q" &amp;ROUNDUP(MONTH(SalesDataTable[[#This Row],[Order Date]])/3,0)</f>
        <v>Q4</v>
      </c>
      <c r="E2573" s="1">
        <f t="shared" si="81"/>
        <v>12</v>
      </c>
      <c r="F2573" s="1" t="str">
        <f>TEXT(SalesDataTable[[#This Row],[Order Date]],"MMM")</f>
        <v>Dec</v>
      </c>
      <c r="G2573" s="6" t="s">
        <v>37</v>
      </c>
      <c r="H2573" s="6" t="s">
        <v>64</v>
      </c>
      <c r="I2573" s="6" t="s">
        <v>19</v>
      </c>
      <c r="J2573" s="6" t="s">
        <v>30</v>
      </c>
      <c r="K2573" s="6" t="s">
        <v>51</v>
      </c>
      <c r="L2573" s="6" t="s">
        <v>55</v>
      </c>
      <c r="M2573" s="11">
        <v>2</v>
      </c>
      <c r="N2573" s="8">
        <v>122.49</v>
      </c>
      <c r="O2573" s="9">
        <v>0.15</v>
      </c>
      <c r="P2573" s="8">
        <v>70.930000000000007</v>
      </c>
      <c r="Q2573" s="8">
        <v>208.23299999999998</v>
      </c>
      <c r="R2573" s="8">
        <v>141.86000000000001</v>
      </c>
      <c r="S2573" s="8">
        <v>66.372999999999962</v>
      </c>
      <c r="T2573" s="10">
        <v>0.31874390706564265</v>
      </c>
      <c r="U2573" s="7"/>
      <c r="V2573" s="10"/>
      <c r="W2573" s="11"/>
      <c r="X2573" s="10"/>
    </row>
    <row r="2574" spans="1:24" ht="15.6">
      <c r="A2574" s="4">
        <v>948</v>
      </c>
      <c r="B2574" s="5">
        <v>46367</v>
      </c>
      <c r="C2574" s="1">
        <f t="shared" si="80"/>
        <v>2026</v>
      </c>
      <c r="D2574" s="1" t="str">
        <f>"Q" &amp;ROUNDUP(MONTH(SalesDataTable[[#This Row],[Order Date]])/3,0)</f>
        <v>Q4</v>
      </c>
      <c r="E2574" s="1">
        <f t="shared" si="81"/>
        <v>12</v>
      </c>
      <c r="F2574" s="1" t="str">
        <f>TEXT(SalesDataTable[[#This Row],[Order Date]],"MMM")</f>
        <v>Dec</v>
      </c>
      <c r="G2574" s="6" t="s">
        <v>23</v>
      </c>
      <c r="H2574" s="6" t="s">
        <v>58</v>
      </c>
      <c r="I2574" s="6" t="s">
        <v>45</v>
      </c>
      <c r="J2574" s="6" t="s">
        <v>30</v>
      </c>
      <c r="K2574" s="6" t="s">
        <v>26</v>
      </c>
      <c r="L2574" s="6" t="s">
        <v>34</v>
      </c>
      <c r="M2574" s="11">
        <v>1</v>
      </c>
      <c r="N2574" s="8">
        <v>141.74</v>
      </c>
      <c r="O2574" s="9">
        <v>0.15</v>
      </c>
      <c r="P2574" s="8">
        <v>78.97</v>
      </c>
      <c r="Q2574" s="8">
        <v>120.479</v>
      </c>
      <c r="R2574" s="8">
        <v>78.97</v>
      </c>
      <c r="S2574" s="8">
        <v>41.509</v>
      </c>
      <c r="T2574" s="10">
        <v>0.34453307215365336</v>
      </c>
      <c r="U2574" s="7"/>
      <c r="V2574" s="10"/>
      <c r="W2574" s="11"/>
      <c r="X2574" s="10"/>
    </row>
    <row r="2575" spans="1:24" ht="15.6">
      <c r="A2575" s="4">
        <v>1957</v>
      </c>
      <c r="B2575" s="5">
        <v>46367</v>
      </c>
      <c r="C2575" s="1">
        <f t="shared" si="80"/>
        <v>2026</v>
      </c>
      <c r="D2575" s="1" t="str">
        <f>"Q" &amp;ROUNDUP(MONTH(SalesDataTable[[#This Row],[Order Date]])/3,0)</f>
        <v>Q4</v>
      </c>
      <c r="E2575" s="1">
        <f t="shared" si="81"/>
        <v>12</v>
      </c>
      <c r="F2575" s="1" t="str">
        <f>TEXT(SalesDataTable[[#This Row],[Order Date]],"MMM")</f>
        <v>Dec</v>
      </c>
      <c r="G2575" s="6" t="s">
        <v>37</v>
      </c>
      <c r="H2575" s="6" t="s">
        <v>48</v>
      </c>
      <c r="I2575" s="6" t="s">
        <v>19</v>
      </c>
      <c r="J2575" s="6" t="s">
        <v>20</v>
      </c>
      <c r="K2575" s="6" t="s">
        <v>21</v>
      </c>
      <c r="L2575" s="6" t="s">
        <v>43</v>
      </c>
      <c r="M2575" s="11">
        <v>6</v>
      </c>
      <c r="N2575" s="8">
        <v>39.44</v>
      </c>
      <c r="O2575" s="9">
        <v>0.1</v>
      </c>
      <c r="P2575" s="8">
        <v>16.89</v>
      </c>
      <c r="Q2575" s="8">
        <v>212.976</v>
      </c>
      <c r="R2575" s="8">
        <v>101.34</v>
      </c>
      <c r="S2575" s="8">
        <v>111.636</v>
      </c>
      <c r="T2575" s="10">
        <v>0.52417173766058145</v>
      </c>
      <c r="U2575" s="7"/>
      <c r="V2575" s="10"/>
      <c r="W2575" s="11"/>
      <c r="X2575" s="10"/>
    </row>
    <row r="2576" spans="1:24" ht="15.6">
      <c r="A2576" s="4">
        <v>3097</v>
      </c>
      <c r="B2576" s="5">
        <v>46367</v>
      </c>
      <c r="C2576" s="1">
        <f t="shared" si="80"/>
        <v>2026</v>
      </c>
      <c r="D2576" s="1" t="str">
        <f>"Q" &amp;ROUNDUP(MONTH(SalesDataTable[[#This Row],[Order Date]])/3,0)</f>
        <v>Q4</v>
      </c>
      <c r="E2576" s="1">
        <f t="shared" si="81"/>
        <v>12</v>
      </c>
      <c r="F2576" s="1" t="str">
        <f>TEXT(SalesDataTable[[#This Row],[Order Date]],"MMM")</f>
        <v>Dec</v>
      </c>
      <c r="G2576" s="6" t="s">
        <v>28</v>
      </c>
      <c r="H2576" s="6" t="s">
        <v>35</v>
      </c>
      <c r="I2576" s="6" t="s">
        <v>36</v>
      </c>
      <c r="J2576" s="6" t="s">
        <v>20</v>
      </c>
      <c r="K2576" s="6" t="s">
        <v>21</v>
      </c>
      <c r="L2576" s="6" t="s">
        <v>39</v>
      </c>
      <c r="M2576" s="11">
        <v>1</v>
      </c>
      <c r="N2576" s="8">
        <v>49.64</v>
      </c>
      <c r="O2576" s="9">
        <v>0.1</v>
      </c>
      <c r="P2576" s="8">
        <v>22</v>
      </c>
      <c r="Q2576" s="8">
        <v>44.676000000000002</v>
      </c>
      <c r="R2576" s="8">
        <v>22</v>
      </c>
      <c r="S2576" s="8">
        <v>22.676000000000002</v>
      </c>
      <c r="T2576" s="10">
        <v>0.50756558331094992</v>
      </c>
      <c r="U2576" s="7"/>
      <c r="V2576" s="10"/>
      <c r="W2576" s="11"/>
      <c r="X2576" s="10"/>
    </row>
    <row r="2577" spans="1:24" ht="15.6">
      <c r="A2577" s="4">
        <v>3649</v>
      </c>
      <c r="B2577" s="5">
        <v>46367</v>
      </c>
      <c r="C2577" s="1">
        <f t="shared" si="80"/>
        <v>2026</v>
      </c>
      <c r="D2577" s="1" t="str">
        <f>"Q" &amp;ROUNDUP(MONTH(SalesDataTable[[#This Row],[Order Date]])/3,0)</f>
        <v>Q4</v>
      </c>
      <c r="E2577" s="1">
        <f t="shared" si="81"/>
        <v>12</v>
      </c>
      <c r="F2577" s="1" t="str">
        <f>TEXT(SalesDataTable[[#This Row],[Order Date]],"MMM")</f>
        <v>Dec</v>
      </c>
      <c r="G2577" s="6" t="s">
        <v>28</v>
      </c>
      <c r="H2577" s="6" t="s">
        <v>29</v>
      </c>
      <c r="I2577" s="6" t="s">
        <v>19</v>
      </c>
      <c r="J2577" s="6" t="s">
        <v>30</v>
      </c>
      <c r="K2577" s="6" t="s">
        <v>31</v>
      </c>
      <c r="L2577" s="6" t="s">
        <v>65</v>
      </c>
      <c r="M2577" s="11">
        <v>1</v>
      </c>
      <c r="N2577" s="8">
        <v>164.29</v>
      </c>
      <c r="O2577" s="9">
        <v>0.05</v>
      </c>
      <c r="P2577" s="8">
        <v>88.66</v>
      </c>
      <c r="Q2577" s="8">
        <v>156.07549999999998</v>
      </c>
      <c r="R2577" s="8">
        <v>88.66</v>
      </c>
      <c r="S2577" s="8">
        <v>67.41549999999998</v>
      </c>
      <c r="T2577" s="10">
        <v>0.43194159237035917</v>
      </c>
      <c r="U2577" s="7"/>
      <c r="V2577" s="10"/>
      <c r="W2577" s="11"/>
      <c r="X2577" s="10"/>
    </row>
    <row r="2578" spans="1:24" ht="15.6">
      <c r="A2578" s="4">
        <v>3963</v>
      </c>
      <c r="B2578" s="5">
        <v>46367</v>
      </c>
      <c r="C2578" s="1">
        <f t="shared" si="80"/>
        <v>2026</v>
      </c>
      <c r="D2578" s="1" t="str">
        <f>"Q" &amp;ROUNDUP(MONTH(SalesDataTable[[#This Row],[Order Date]])/3,0)</f>
        <v>Q4</v>
      </c>
      <c r="E2578" s="1">
        <f t="shared" si="81"/>
        <v>12</v>
      </c>
      <c r="F2578" s="1" t="str">
        <f>TEXT(SalesDataTable[[#This Row],[Order Date]],"MMM")</f>
        <v>Dec</v>
      </c>
      <c r="G2578" s="6" t="s">
        <v>37</v>
      </c>
      <c r="H2578" s="6" t="s">
        <v>50</v>
      </c>
      <c r="I2578" s="6" t="s">
        <v>19</v>
      </c>
      <c r="J2578" s="6" t="s">
        <v>20</v>
      </c>
      <c r="K2578" s="6" t="s">
        <v>31</v>
      </c>
      <c r="L2578" s="6" t="s">
        <v>32</v>
      </c>
      <c r="M2578" s="11">
        <v>1</v>
      </c>
      <c r="N2578" s="8">
        <v>35.81</v>
      </c>
      <c r="O2578" s="9">
        <v>0</v>
      </c>
      <c r="P2578" s="8">
        <v>13.28</v>
      </c>
      <c r="Q2578" s="8">
        <v>35.81</v>
      </c>
      <c r="R2578" s="8">
        <v>13.28</v>
      </c>
      <c r="S2578" s="8">
        <v>22.53</v>
      </c>
      <c r="T2578" s="10">
        <v>0.62915386763473891</v>
      </c>
      <c r="U2578" s="7"/>
      <c r="V2578" s="10"/>
      <c r="W2578" s="11"/>
      <c r="X2578" s="10"/>
    </row>
    <row r="2579" spans="1:24" ht="15.6">
      <c r="A2579" s="4">
        <v>4305</v>
      </c>
      <c r="B2579" s="5">
        <v>46367</v>
      </c>
      <c r="C2579" s="1">
        <f t="shared" si="80"/>
        <v>2026</v>
      </c>
      <c r="D2579" s="1" t="str">
        <f>"Q" &amp;ROUNDUP(MONTH(SalesDataTable[[#This Row],[Order Date]])/3,0)</f>
        <v>Q4</v>
      </c>
      <c r="E2579" s="1">
        <f t="shared" si="81"/>
        <v>12</v>
      </c>
      <c r="F2579" s="1" t="str">
        <f>TEXT(SalesDataTable[[#This Row],[Order Date]],"MMM")</f>
        <v>Dec</v>
      </c>
      <c r="G2579" s="6" t="s">
        <v>17</v>
      </c>
      <c r="H2579" s="6" t="s">
        <v>53</v>
      </c>
      <c r="I2579" s="6" t="s">
        <v>36</v>
      </c>
      <c r="J2579" s="6" t="s">
        <v>30</v>
      </c>
      <c r="K2579" s="6" t="s">
        <v>51</v>
      </c>
      <c r="L2579" s="6" t="s">
        <v>52</v>
      </c>
      <c r="M2579" s="11">
        <v>1</v>
      </c>
      <c r="N2579" s="8">
        <v>41.31</v>
      </c>
      <c r="O2579" s="9">
        <v>0.05</v>
      </c>
      <c r="P2579" s="8">
        <v>14.56</v>
      </c>
      <c r="Q2579" s="8">
        <v>39.244500000000002</v>
      </c>
      <c r="R2579" s="8">
        <v>14.56</v>
      </c>
      <c r="S2579" s="8">
        <v>24.6845</v>
      </c>
      <c r="T2579" s="10">
        <v>0.62899259768884808</v>
      </c>
      <c r="U2579" s="7"/>
      <c r="V2579" s="10"/>
      <c r="W2579" s="11"/>
      <c r="X2579" s="10"/>
    </row>
    <row r="2580" spans="1:24" ht="15.6">
      <c r="A2580" s="4">
        <v>4942</v>
      </c>
      <c r="B2580" s="5">
        <v>46367</v>
      </c>
      <c r="C2580" s="1">
        <f t="shared" si="80"/>
        <v>2026</v>
      </c>
      <c r="D2580" s="1" t="str">
        <f>"Q" &amp;ROUNDUP(MONTH(SalesDataTable[[#This Row],[Order Date]])/3,0)</f>
        <v>Q4</v>
      </c>
      <c r="E2580" s="1">
        <f t="shared" si="81"/>
        <v>12</v>
      </c>
      <c r="F2580" s="1" t="str">
        <f>TEXT(SalesDataTable[[#This Row],[Order Date]],"MMM")</f>
        <v>Dec</v>
      </c>
      <c r="G2580" s="6" t="s">
        <v>37</v>
      </c>
      <c r="H2580" s="6" t="s">
        <v>64</v>
      </c>
      <c r="I2580" s="6" t="s">
        <v>45</v>
      </c>
      <c r="J2580" s="6" t="s">
        <v>30</v>
      </c>
      <c r="K2580" s="6" t="s">
        <v>31</v>
      </c>
      <c r="L2580" s="6" t="s">
        <v>32</v>
      </c>
      <c r="M2580" s="11">
        <v>3</v>
      </c>
      <c r="N2580" s="8">
        <v>36.6</v>
      </c>
      <c r="O2580" s="9">
        <v>0.15</v>
      </c>
      <c r="P2580" s="8">
        <v>13.95</v>
      </c>
      <c r="Q2580" s="8">
        <v>93.330000000000013</v>
      </c>
      <c r="R2580" s="8">
        <v>41.849999999999994</v>
      </c>
      <c r="S2580" s="8">
        <v>51.480000000000018</v>
      </c>
      <c r="T2580" s="10">
        <v>0.55159112825458068</v>
      </c>
      <c r="U2580" s="7"/>
      <c r="V2580" s="10"/>
      <c r="W2580" s="11"/>
      <c r="X2580" s="10"/>
    </row>
    <row r="2581" spans="1:24" ht="15.6">
      <c r="A2581" s="4">
        <v>19</v>
      </c>
      <c r="B2581" s="5">
        <v>46368</v>
      </c>
      <c r="C2581" s="1">
        <f t="shared" si="80"/>
        <v>2026</v>
      </c>
      <c r="D2581" s="1" t="str">
        <f>"Q" &amp;ROUNDUP(MONTH(SalesDataTable[[#This Row],[Order Date]])/3,0)</f>
        <v>Q4</v>
      </c>
      <c r="E2581" s="1">
        <f t="shared" si="81"/>
        <v>12</v>
      </c>
      <c r="F2581" s="1" t="str">
        <f>TEXT(SalesDataTable[[#This Row],[Order Date]],"MMM")</f>
        <v>Dec</v>
      </c>
      <c r="G2581" s="6" t="s">
        <v>23</v>
      </c>
      <c r="H2581" s="6" t="s">
        <v>24</v>
      </c>
      <c r="I2581" s="6" t="s">
        <v>19</v>
      </c>
      <c r="J2581" s="6" t="s">
        <v>30</v>
      </c>
      <c r="K2581" s="6" t="s">
        <v>21</v>
      </c>
      <c r="L2581" s="6" t="s">
        <v>39</v>
      </c>
      <c r="M2581" s="11">
        <v>5</v>
      </c>
      <c r="N2581" s="8">
        <v>49.59</v>
      </c>
      <c r="O2581" s="9">
        <v>0</v>
      </c>
      <c r="P2581" s="8">
        <v>22.63</v>
      </c>
      <c r="Q2581" s="8">
        <v>247.95000000000002</v>
      </c>
      <c r="R2581" s="8">
        <v>113.14999999999999</v>
      </c>
      <c r="S2581" s="8">
        <v>134.80000000000001</v>
      </c>
      <c r="T2581" s="10">
        <v>0.54365799556362171</v>
      </c>
      <c r="U2581" s="7"/>
      <c r="V2581" s="10"/>
      <c r="W2581" s="11"/>
      <c r="X2581" s="10"/>
    </row>
    <row r="2582" spans="1:24" ht="15.6">
      <c r="A2582" s="4">
        <v>4963</v>
      </c>
      <c r="B2582" s="5">
        <v>46368</v>
      </c>
      <c r="C2582" s="1">
        <f t="shared" si="80"/>
        <v>2026</v>
      </c>
      <c r="D2582" s="1" t="str">
        <f>"Q" &amp;ROUNDUP(MONTH(SalesDataTable[[#This Row],[Order Date]])/3,0)</f>
        <v>Q4</v>
      </c>
      <c r="E2582" s="1">
        <f t="shared" si="81"/>
        <v>12</v>
      </c>
      <c r="F2582" s="1" t="str">
        <f>TEXT(SalesDataTable[[#This Row],[Order Date]],"MMM")</f>
        <v>Dec</v>
      </c>
      <c r="G2582" s="6" t="s">
        <v>17</v>
      </c>
      <c r="H2582" s="6" t="s">
        <v>18</v>
      </c>
      <c r="I2582" s="6" t="s">
        <v>19</v>
      </c>
      <c r="J2582" s="6" t="s">
        <v>30</v>
      </c>
      <c r="K2582" s="6" t="s">
        <v>26</v>
      </c>
      <c r="L2582" s="6" t="s">
        <v>63</v>
      </c>
      <c r="M2582" s="11">
        <v>5</v>
      </c>
      <c r="N2582" s="8">
        <v>72.3</v>
      </c>
      <c r="O2582" s="9">
        <v>0.05</v>
      </c>
      <c r="P2582" s="8">
        <v>31.73</v>
      </c>
      <c r="Q2582" s="8">
        <v>343.42500000000001</v>
      </c>
      <c r="R2582" s="8">
        <v>158.65</v>
      </c>
      <c r="S2582" s="8">
        <v>184.77500000000001</v>
      </c>
      <c r="T2582" s="10">
        <v>0.53803596127247577</v>
      </c>
      <c r="U2582" s="7"/>
      <c r="V2582" s="10"/>
      <c r="W2582" s="11"/>
      <c r="X2582" s="10"/>
    </row>
    <row r="2583" spans="1:24" ht="15.6">
      <c r="A2583" s="4">
        <v>5110</v>
      </c>
      <c r="B2583" s="5">
        <v>46368</v>
      </c>
      <c r="C2583" s="1">
        <f t="shared" si="80"/>
        <v>2026</v>
      </c>
      <c r="D2583" s="1" t="str">
        <f>"Q" &amp;ROUNDUP(MONTH(SalesDataTable[[#This Row],[Order Date]])/3,0)</f>
        <v>Q4</v>
      </c>
      <c r="E2583" s="1">
        <f t="shared" si="81"/>
        <v>12</v>
      </c>
      <c r="F2583" s="1" t="str">
        <f>TEXT(SalesDataTable[[#This Row],[Order Date]],"MMM")</f>
        <v>Dec</v>
      </c>
      <c r="G2583" s="6" t="s">
        <v>37</v>
      </c>
      <c r="H2583" s="6" t="s">
        <v>38</v>
      </c>
      <c r="I2583" s="6" t="s">
        <v>19</v>
      </c>
      <c r="J2583" s="6" t="s">
        <v>30</v>
      </c>
      <c r="K2583" s="6" t="s">
        <v>21</v>
      </c>
      <c r="L2583" s="6" t="s">
        <v>39</v>
      </c>
      <c r="M2583" s="11">
        <v>1</v>
      </c>
      <c r="N2583" s="8">
        <v>51.57</v>
      </c>
      <c r="O2583" s="9">
        <v>0.1</v>
      </c>
      <c r="P2583" s="8">
        <v>23.11</v>
      </c>
      <c r="Q2583" s="8">
        <v>46.413000000000004</v>
      </c>
      <c r="R2583" s="8">
        <v>23.11</v>
      </c>
      <c r="S2583" s="8">
        <v>23.303000000000004</v>
      </c>
      <c r="T2583" s="10">
        <v>0.5020791588563549</v>
      </c>
      <c r="U2583" s="7"/>
      <c r="V2583" s="10"/>
      <c r="W2583" s="11"/>
      <c r="X2583" s="10"/>
    </row>
    <row r="2584" spans="1:24" ht="15.6">
      <c r="A2584" s="4">
        <v>10</v>
      </c>
      <c r="B2584" s="5">
        <v>46369</v>
      </c>
      <c r="C2584" s="1">
        <f t="shared" si="80"/>
        <v>2026</v>
      </c>
      <c r="D2584" s="1" t="str">
        <f>"Q" &amp;ROUNDUP(MONTH(SalesDataTable[[#This Row],[Order Date]])/3,0)</f>
        <v>Q4</v>
      </c>
      <c r="E2584" s="1">
        <f t="shared" si="81"/>
        <v>12</v>
      </c>
      <c r="F2584" s="1" t="str">
        <f>TEXT(SalesDataTable[[#This Row],[Order Date]],"MMM")</f>
        <v>Dec</v>
      </c>
      <c r="G2584" s="6" t="s">
        <v>17</v>
      </c>
      <c r="H2584" s="6" t="s">
        <v>18</v>
      </c>
      <c r="I2584" s="6" t="s">
        <v>19</v>
      </c>
      <c r="J2584" s="6" t="s">
        <v>20</v>
      </c>
      <c r="K2584" s="6" t="s">
        <v>31</v>
      </c>
      <c r="L2584" s="6" t="s">
        <v>32</v>
      </c>
      <c r="M2584" s="11">
        <v>3</v>
      </c>
      <c r="N2584" s="8">
        <v>35.380000000000003</v>
      </c>
      <c r="O2584" s="9">
        <v>0</v>
      </c>
      <c r="P2584" s="8">
        <v>13.51</v>
      </c>
      <c r="Q2584" s="8">
        <v>106.14000000000001</v>
      </c>
      <c r="R2584" s="8">
        <v>40.53</v>
      </c>
      <c r="S2584" s="8">
        <v>65.610000000000014</v>
      </c>
      <c r="T2584" s="10">
        <v>0.61814584511023185</v>
      </c>
      <c r="U2584" s="7"/>
      <c r="V2584" s="10"/>
      <c r="W2584" s="11"/>
      <c r="X2584" s="10"/>
    </row>
    <row r="2585" spans="1:24" ht="15.6">
      <c r="A2585" s="4">
        <v>216</v>
      </c>
      <c r="B2585" s="5">
        <v>46369</v>
      </c>
      <c r="C2585" s="1">
        <f t="shared" si="80"/>
        <v>2026</v>
      </c>
      <c r="D2585" s="1" t="str">
        <f>"Q" &amp;ROUNDUP(MONTH(SalesDataTable[[#This Row],[Order Date]])/3,0)</f>
        <v>Q4</v>
      </c>
      <c r="E2585" s="1">
        <f t="shared" si="81"/>
        <v>12</v>
      </c>
      <c r="F2585" s="1" t="str">
        <f>TEXT(SalesDataTable[[#This Row],[Order Date]],"MMM")</f>
        <v>Dec</v>
      </c>
      <c r="G2585" s="6" t="s">
        <v>28</v>
      </c>
      <c r="H2585" s="6" t="s">
        <v>29</v>
      </c>
      <c r="I2585" s="6" t="s">
        <v>19</v>
      </c>
      <c r="J2585" s="6" t="s">
        <v>33</v>
      </c>
      <c r="K2585" s="6" t="s">
        <v>21</v>
      </c>
      <c r="L2585" s="6" t="s">
        <v>22</v>
      </c>
      <c r="M2585" s="11">
        <v>1</v>
      </c>
      <c r="N2585" s="8">
        <v>83.08</v>
      </c>
      <c r="O2585" s="9">
        <v>0.15</v>
      </c>
      <c r="P2585" s="8">
        <v>42.91</v>
      </c>
      <c r="Q2585" s="8">
        <v>70.617999999999995</v>
      </c>
      <c r="R2585" s="8">
        <v>42.91</v>
      </c>
      <c r="S2585" s="8">
        <v>27.707999999999998</v>
      </c>
      <c r="T2585" s="10">
        <v>0.39236455294684075</v>
      </c>
      <c r="U2585" s="7"/>
      <c r="V2585" s="10"/>
      <c r="W2585" s="11"/>
      <c r="X2585" s="10"/>
    </row>
    <row r="2586" spans="1:24" ht="15.6">
      <c r="A2586" s="4">
        <v>1937</v>
      </c>
      <c r="B2586" s="5">
        <v>46369</v>
      </c>
      <c r="C2586" s="1">
        <f t="shared" si="80"/>
        <v>2026</v>
      </c>
      <c r="D2586" s="1" t="str">
        <f>"Q" &amp;ROUNDUP(MONTH(SalesDataTable[[#This Row],[Order Date]])/3,0)</f>
        <v>Q4</v>
      </c>
      <c r="E2586" s="1">
        <f t="shared" si="81"/>
        <v>12</v>
      </c>
      <c r="F2586" s="1" t="str">
        <f>TEXT(SalesDataTable[[#This Row],[Order Date]],"MMM")</f>
        <v>Dec</v>
      </c>
      <c r="G2586" s="6" t="s">
        <v>23</v>
      </c>
      <c r="H2586" s="6" t="s">
        <v>60</v>
      </c>
      <c r="I2586" s="6" t="s">
        <v>25</v>
      </c>
      <c r="J2586" s="6" t="s">
        <v>33</v>
      </c>
      <c r="K2586" s="6" t="s">
        <v>40</v>
      </c>
      <c r="L2586" s="6" t="s">
        <v>68</v>
      </c>
      <c r="M2586" s="11">
        <v>3</v>
      </c>
      <c r="N2586" s="8">
        <v>120.5</v>
      </c>
      <c r="O2586" s="9">
        <v>0.15</v>
      </c>
      <c r="P2586" s="8">
        <v>61.44</v>
      </c>
      <c r="Q2586" s="8">
        <v>307.27499999999998</v>
      </c>
      <c r="R2586" s="8">
        <v>184.32</v>
      </c>
      <c r="S2586" s="8">
        <v>122.95499999999998</v>
      </c>
      <c r="T2586" s="10">
        <v>0.40014644862094212</v>
      </c>
      <c r="U2586" s="7"/>
      <c r="V2586" s="10"/>
      <c r="W2586" s="11"/>
      <c r="X2586" s="10"/>
    </row>
    <row r="2587" spans="1:24" ht="15.6">
      <c r="A2587" s="4">
        <v>4720</v>
      </c>
      <c r="B2587" s="5">
        <v>46369</v>
      </c>
      <c r="C2587" s="1">
        <f t="shared" si="80"/>
        <v>2026</v>
      </c>
      <c r="D2587" s="1" t="str">
        <f>"Q" &amp;ROUNDUP(MONTH(SalesDataTable[[#This Row],[Order Date]])/3,0)</f>
        <v>Q4</v>
      </c>
      <c r="E2587" s="1">
        <f t="shared" si="81"/>
        <v>12</v>
      </c>
      <c r="F2587" s="1" t="str">
        <f>TEXT(SalesDataTable[[#This Row],[Order Date]],"MMM")</f>
        <v>Dec</v>
      </c>
      <c r="G2587" s="6" t="s">
        <v>17</v>
      </c>
      <c r="H2587" s="6" t="s">
        <v>18</v>
      </c>
      <c r="I2587" s="6" t="s">
        <v>19</v>
      </c>
      <c r="J2587" s="6" t="s">
        <v>30</v>
      </c>
      <c r="K2587" s="6" t="s">
        <v>26</v>
      </c>
      <c r="L2587" s="6" t="s">
        <v>63</v>
      </c>
      <c r="M2587" s="11">
        <v>3</v>
      </c>
      <c r="N2587" s="8">
        <v>73.040000000000006</v>
      </c>
      <c r="O2587" s="9">
        <v>0.1</v>
      </c>
      <c r="P2587" s="8">
        <v>31.78</v>
      </c>
      <c r="Q2587" s="8">
        <v>197.208</v>
      </c>
      <c r="R2587" s="8">
        <v>95.34</v>
      </c>
      <c r="S2587" s="8">
        <v>101.86799999999999</v>
      </c>
      <c r="T2587" s="10">
        <v>0.51655105269563095</v>
      </c>
      <c r="U2587" s="7"/>
      <c r="V2587" s="10"/>
      <c r="W2587" s="11"/>
      <c r="X2587" s="10"/>
    </row>
    <row r="2588" spans="1:24" ht="15.6">
      <c r="A2588" s="4">
        <v>91</v>
      </c>
      <c r="B2588" s="5">
        <v>46370</v>
      </c>
      <c r="C2588" s="1">
        <f t="shared" si="80"/>
        <v>2026</v>
      </c>
      <c r="D2588" s="1" t="str">
        <f>"Q" &amp;ROUNDUP(MONTH(SalesDataTable[[#This Row],[Order Date]])/3,0)</f>
        <v>Q4</v>
      </c>
      <c r="E2588" s="1">
        <f t="shared" si="81"/>
        <v>12</v>
      </c>
      <c r="F2588" s="1" t="str">
        <f>TEXT(SalesDataTable[[#This Row],[Order Date]],"MMM")</f>
        <v>Dec</v>
      </c>
      <c r="G2588" s="6" t="s">
        <v>23</v>
      </c>
      <c r="H2588" s="6" t="s">
        <v>24</v>
      </c>
      <c r="I2588" s="6" t="s">
        <v>19</v>
      </c>
      <c r="J2588" s="6" t="s">
        <v>20</v>
      </c>
      <c r="K2588" s="6" t="s">
        <v>40</v>
      </c>
      <c r="L2588" s="6" t="s">
        <v>41</v>
      </c>
      <c r="M2588" s="11">
        <v>2</v>
      </c>
      <c r="N2588" s="8">
        <v>339.95</v>
      </c>
      <c r="O2588" s="9">
        <v>0</v>
      </c>
      <c r="P2588" s="8">
        <v>195.78</v>
      </c>
      <c r="Q2588" s="8">
        <v>679.9</v>
      </c>
      <c r="R2588" s="8">
        <v>391.56</v>
      </c>
      <c r="S2588" s="8">
        <v>288.33999999999997</v>
      </c>
      <c r="T2588" s="10">
        <v>0.42409177820267685</v>
      </c>
      <c r="U2588" s="7"/>
      <c r="V2588" s="10"/>
      <c r="W2588" s="11"/>
      <c r="X2588" s="10"/>
    </row>
    <row r="2589" spans="1:24" ht="15.6">
      <c r="A2589" s="4">
        <v>505</v>
      </c>
      <c r="B2589" s="5">
        <v>46370</v>
      </c>
      <c r="C2589" s="1">
        <f t="shared" si="80"/>
        <v>2026</v>
      </c>
      <c r="D2589" s="1" t="str">
        <f>"Q" &amp;ROUNDUP(MONTH(SalesDataTable[[#This Row],[Order Date]])/3,0)</f>
        <v>Q4</v>
      </c>
      <c r="E2589" s="1">
        <f t="shared" si="81"/>
        <v>12</v>
      </c>
      <c r="F2589" s="1" t="str">
        <f>TEXT(SalesDataTable[[#This Row],[Order Date]],"MMM")</f>
        <v>Dec</v>
      </c>
      <c r="G2589" s="6" t="s">
        <v>17</v>
      </c>
      <c r="H2589" s="6" t="s">
        <v>67</v>
      </c>
      <c r="I2589" s="6" t="s">
        <v>45</v>
      </c>
      <c r="J2589" s="6" t="s">
        <v>20</v>
      </c>
      <c r="K2589" s="6" t="s">
        <v>40</v>
      </c>
      <c r="L2589" s="6" t="s">
        <v>46</v>
      </c>
      <c r="M2589" s="11">
        <v>2</v>
      </c>
      <c r="N2589" s="8">
        <v>199.43</v>
      </c>
      <c r="O2589" s="9">
        <v>0.05</v>
      </c>
      <c r="P2589" s="8">
        <v>106.58</v>
      </c>
      <c r="Q2589" s="8">
        <v>378.91699999999997</v>
      </c>
      <c r="R2589" s="8">
        <v>213.16</v>
      </c>
      <c r="S2589" s="8">
        <v>165.75699999999998</v>
      </c>
      <c r="T2589" s="10">
        <v>0.4374493622613923</v>
      </c>
      <c r="U2589" s="7"/>
      <c r="V2589" s="10"/>
      <c r="W2589" s="11"/>
      <c r="X2589" s="10"/>
    </row>
    <row r="2590" spans="1:24" ht="15.6">
      <c r="A2590" s="4">
        <v>640</v>
      </c>
      <c r="B2590" s="5">
        <v>46370</v>
      </c>
      <c r="C2590" s="1">
        <f t="shared" si="80"/>
        <v>2026</v>
      </c>
      <c r="D2590" s="1" t="str">
        <f>"Q" &amp;ROUNDUP(MONTH(SalesDataTable[[#This Row],[Order Date]])/3,0)</f>
        <v>Q4</v>
      </c>
      <c r="E2590" s="1">
        <f t="shared" si="81"/>
        <v>12</v>
      </c>
      <c r="F2590" s="1" t="str">
        <f>TEXT(SalesDataTable[[#This Row],[Order Date]],"MMM")</f>
        <v>Dec</v>
      </c>
      <c r="G2590" s="6" t="s">
        <v>17</v>
      </c>
      <c r="H2590" s="6" t="s">
        <v>67</v>
      </c>
      <c r="I2590" s="6" t="s">
        <v>19</v>
      </c>
      <c r="J2590" s="6" t="s">
        <v>20</v>
      </c>
      <c r="K2590" s="6" t="s">
        <v>51</v>
      </c>
      <c r="L2590" s="6" t="s">
        <v>62</v>
      </c>
      <c r="M2590" s="11">
        <v>2</v>
      </c>
      <c r="N2590" s="8">
        <v>51.77</v>
      </c>
      <c r="O2590" s="9">
        <v>0.05</v>
      </c>
      <c r="P2590" s="8">
        <v>21.76</v>
      </c>
      <c r="Q2590" s="8">
        <v>98.363</v>
      </c>
      <c r="R2590" s="8">
        <v>43.52</v>
      </c>
      <c r="S2590" s="8">
        <v>54.842999999999996</v>
      </c>
      <c r="T2590" s="10">
        <v>0.55755721155312465</v>
      </c>
      <c r="U2590" s="7"/>
      <c r="V2590" s="10"/>
      <c r="W2590" s="11"/>
      <c r="X2590" s="10"/>
    </row>
    <row r="2591" spans="1:24" ht="15.6">
      <c r="A2591" s="4">
        <v>1408</v>
      </c>
      <c r="B2591" s="5">
        <v>46370</v>
      </c>
      <c r="C2591" s="1">
        <f t="shared" si="80"/>
        <v>2026</v>
      </c>
      <c r="D2591" s="1" t="str">
        <f>"Q" &amp;ROUNDUP(MONTH(SalesDataTable[[#This Row],[Order Date]])/3,0)</f>
        <v>Q4</v>
      </c>
      <c r="E2591" s="1">
        <f t="shared" si="81"/>
        <v>12</v>
      </c>
      <c r="F2591" s="1" t="str">
        <f>TEXT(SalesDataTable[[#This Row],[Order Date]],"MMM")</f>
        <v>Dec</v>
      </c>
      <c r="G2591" s="6" t="s">
        <v>23</v>
      </c>
      <c r="H2591" s="6" t="s">
        <v>24</v>
      </c>
      <c r="I2591" s="6" t="s">
        <v>19</v>
      </c>
      <c r="J2591" s="6" t="s">
        <v>30</v>
      </c>
      <c r="K2591" s="6" t="s">
        <v>31</v>
      </c>
      <c r="L2591" s="6" t="s">
        <v>65</v>
      </c>
      <c r="M2591" s="11">
        <v>1</v>
      </c>
      <c r="N2591" s="8">
        <v>161.53</v>
      </c>
      <c r="O2591" s="9">
        <v>0</v>
      </c>
      <c r="P2591" s="8">
        <v>87.43</v>
      </c>
      <c r="Q2591" s="8">
        <v>161.53</v>
      </c>
      <c r="R2591" s="8">
        <v>87.43</v>
      </c>
      <c r="S2591" s="8">
        <v>74.099999999999994</v>
      </c>
      <c r="T2591" s="10">
        <v>0.45873831486411187</v>
      </c>
      <c r="U2591" s="7"/>
      <c r="V2591" s="10"/>
      <c r="W2591" s="11"/>
      <c r="X2591" s="10"/>
    </row>
    <row r="2592" spans="1:24" ht="15.6">
      <c r="A2592" s="4">
        <v>2074</v>
      </c>
      <c r="B2592" s="5">
        <v>46370</v>
      </c>
      <c r="C2592" s="1">
        <f t="shared" si="80"/>
        <v>2026</v>
      </c>
      <c r="D2592" s="1" t="str">
        <f>"Q" &amp;ROUNDUP(MONTH(SalesDataTable[[#This Row],[Order Date]])/3,0)</f>
        <v>Q4</v>
      </c>
      <c r="E2592" s="1">
        <f t="shared" si="81"/>
        <v>12</v>
      </c>
      <c r="F2592" s="1" t="str">
        <f>TEXT(SalesDataTable[[#This Row],[Order Date]],"MMM")</f>
        <v>Dec</v>
      </c>
      <c r="G2592" s="6" t="s">
        <v>23</v>
      </c>
      <c r="H2592" s="6" t="s">
        <v>60</v>
      </c>
      <c r="I2592" s="6" t="s">
        <v>25</v>
      </c>
      <c r="J2592" s="6" t="s">
        <v>33</v>
      </c>
      <c r="K2592" s="6" t="s">
        <v>26</v>
      </c>
      <c r="L2592" s="6" t="s">
        <v>34</v>
      </c>
      <c r="M2592" s="11">
        <v>4</v>
      </c>
      <c r="N2592" s="8">
        <v>145.85</v>
      </c>
      <c r="O2592" s="9">
        <v>0.1</v>
      </c>
      <c r="P2592" s="8">
        <v>79.47</v>
      </c>
      <c r="Q2592" s="8">
        <v>525.05999999999995</v>
      </c>
      <c r="R2592" s="8">
        <v>317.88</v>
      </c>
      <c r="S2592" s="8">
        <v>207.17999999999995</v>
      </c>
      <c r="T2592" s="10">
        <v>0.39458347617415146</v>
      </c>
      <c r="U2592" s="7"/>
      <c r="V2592" s="10"/>
      <c r="W2592" s="11"/>
      <c r="X2592" s="10"/>
    </row>
    <row r="2593" spans="1:24" ht="15.6">
      <c r="A2593" s="4">
        <v>2639</v>
      </c>
      <c r="B2593" s="5">
        <v>46370</v>
      </c>
      <c r="C2593" s="1">
        <f t="shared" si="80"/>
        <v>2026</v>
      </c>
      <c r="D2593" s="1" t="str">
        <f>"Q" &amp;ROUNDUP(MONTH(SalesDataTable[[#This Row],[Order Date]])/3,0)</f>
        <v>Q4</v>
      </c>
      <c r="E2593" s="1">
        <f t="shared" si="81"/>
        <v>12</v>
      </c>
      <c r="F2593" s="1" t="str">
        <f>TEXT(SalesDataTable[[#This Row],[Order Date]],"MMM")</f>
        <v>Dec</v>
      </c>
      <c r="G2593" s="6" t="s">
        <v>37</v>
      </c>
      <c r="H2593" s="6" t="s">
        <v>64</v>
      </c>
      <c r="I2593" s="6" t="s">
        <v>19</v>
      </c>
      <c r="J2593" s="6" t="s">
        <v>20</v>
      </c>
      <c r="K2593" s="6" t="s">
        <v>40</v>
      </c>
      <c r="L2593" s="6" t="s">
        <v>46</v>
      </c>
      <c r="M2593" s="11">
        <v>1</v>
      </c>
      <c r="N2593" s="8">
        <v>197.18</v>
      </c>
      <c r="O2593" s="9">
        <v>0</v>
      </c>
      <c r="P2593" s="8">
        <v>105.28</v>
      </c>
      <c r="Q2593" s="8">
        <v>197.18</v>
      </c>
      <c r="R2593" s="8">
        <v>105.28</v>
      </c>
      <c r="S2593" s="8">
        <v>91.9</v>
      </c>
      <c r="T2593" s="10">
        <v>0.46607160969672384</v>
      </c>
      <c r="U2593" s="7"/>
      <c r="V2593" s="10"/>
      <c r="W2593" s="11"/>
      <c r="X2593" s="10"/>
    </row>
    <row r="2594" spans="1:24" ht="15.6">
      <c r="A2594" s="4">
        <v>2694</v>
      </c>
      <c r="B2594" s="5">
        <v>46370</v>
      </c>
      <c r="C2594" s="1">
        <f t="shared" si="80"/>
        <v>2026</v>
      </c>
      <c r="D2594" s="1" t="str">
        <f>"Q" &amp;ROUNDUP(MONTH(SalesDataTable[[#This Row],[Order Date]])/3,0)</f>
        <v>Q4</v>
      </c>
      <c r="E2594" s="1">
        <f t="shared" si="81"/>
        <v>12</v>
      </c>
      <c r="F2594" s="1" t="str">
        <f>TEXT(SalesDataTable[[#This Row],[Order Date]],"MMM")</f>
        <v>Dec</v>
      </c>
      <c r="G2594" s="6" t="s">
        <v>37</v>
      </c>
      <c r="H2594" s="6" t="s">
        <v>48</v>
      </c>
      <c r="I2594" s="6" t="s">
        <v>19</v>
      </c>
      <c r="J2594" s="6" t="s">
        <v>30</v>
      </c>
      <c r="K2594" s="6" t="s">
        <v>40</v>
      </c>
      <c r="L2594" s="6" t="s">
        <v>68</v>
      </c>
      <c r="M2594" s="11">
        <v>1</v>
      </c>
      <c r="N2594" s="8">
        <v>124.9</v>
      </c>
      <c r="O2594" s="9">
        <v>0</v>
      </c>
      <c r="P2594" s="8">
        <v>62.16</v>
      </c>
      <c r="Q2594" s="8">
        <v>124.9</v>
      </c>
      <c r="R2594" s="8">
        <v>62.16</v>
      </c>
      <c r="S2594" s="8">
        <v>62.740000000000009</v>
      </c>
      <c r="T2594" s="10">
        <v>0.50232185748598879</v>
      </c>
      <c r="U2594" s="7"/>
      <c r="V2594" s="10"/>
      <c r="W2594" s="11"/>
      <c r="X2594" s="10"/>
    </row>
    <row r="2595" spans="1:24" ht="15.6">
      <c r="A2595" s="4">
        <v>2797</v>
      </c>
      <c r="B2595" s="5">
        <v>46370</v>
      </c>
      <c r="C2595" s="1">
        <f t="shared" si="80"/>
        <v>2026</v>
      </c>
      <c r="D2595" s="1" t="str">
        <f>"Q" &amp;ROUNDUP(MONTH(SalesDataTable[[#This Row],[Order Date]])/3,0)</f>
        <v>Q4</v>
      </c>
      <c r="E2595" s="1">
        <f t="shared" si="81"/>
        <v>12</v>
      </c>
      <c r="F2595" s="1" t="str">
        <f>TEXT(SalesDataTable[[#This Row],[Order Date]],"MMM")</f>
        <v>Dec</v>
      </c>
      <c r="G2595" s="6" t="s">
        <v>28</v>
      </c>
      <c r="H2595" s="6" t="s">
        <v>69</v>
      </c>
      <c r="I2595" s="6" t="s">
        <v>36</v>
      </c>
      <c r="J2595" s="6" t="s">
        <v>30</v>
      </c>
      <c r="K2595" s="6" t="s">
        <v>26</v>
      </c>
      <c r="L2595" s="6" t="s">
        <v>63</v>
      </c>
      <c r="M2595" s="11">
        <v>2</v>
      </c>
      <c r="N2595" s="8">
        <v>70.239999999999995</v>
      </c>
      <c r="O2595" s="9">
        <v>0.1</v>
      </c>
      <c r="P2595" s="8">
        <v>32.130000000000003</v>
      </c>
      <c r="Q2595" s="8">
        <v>126.43199999999999</v>
      </c>
      <c r="R2595" s="8">
        <v>64.260000000000005</v>
      </c>
      <c r="S2595" s="8">
        <v>62.171999999999983</v>
      </c>
      <c r="T2595" s="10">
        <v>0.49174259681093385</v>
      </c>
      <c r="U2595" s="7"/>
      <c r="V2595" s="10"/>
      <c r="W2595" s="11"/>
      <c r="X2595" s="10"/>
    </row>
    <row r="2596" spans="1:24" ht="15.6">
      <c r="A2596" s="4">
        <v>2811</v>
      </c>
      <c r="B2596" s="5">
        <v>46370</v>
      </c>
      <c r="C2596" s="1">
        <f t="shared" si="80"/>
        <v>2026</v>
      </c>
      <c r="D2596" s="1" t="str">
        <f>"Q" &amp;ROUNDUP(MONTH(SalesDataTable[[#This Row],[Order Date]])/3,0)</f>
        <v>Q4</v>
      </c>
      <c r="E2596" s="1">
        <f t="shared" si="81"/>
        <v>12</v>
      </c>
      <c r="F2596" s="1" t="str">
        <f>TEXT(SalesDataTable[[#This Row],[Order Date]],"MMM")</f>
        <v>Dec</v>
      </c>
      <c r="G2596" s="6" t="s">
        <v>23</v>
      </c>
      <c r="H2596" s="6" t="s">
        <v>58</v>
      </c>
      <c r="I2596" s="6" t="s">
        <v>36</v>
      </c>
      <c r="J2596" s="6" t="s">
        <v>33</v>
      </c>
      <c r="K2596" s="6" t="s">
        <v>26</v>
      </c>
      <c r="L2596" s="6" t="s">
        <v>34</v>
      </c>
      <c r="M2596" s="11">
        <v>5</v>
      </c>
      <c r="N2596" s="8">
        <v>145.6</v>
      </c>
      <c r="O2596" s="9">
        <v>0.15</v>
      </c>
      <c r="P2596" s="8">
        <v>81.180000000000007</v>
      </c>
      <c r="Q2596" s="8">
        <v>618.79999999999995</v>
      </c>
      <c r="R2596" s="8">
        <v>405.90000000000003</v>
      </c>
      <c r="S2596" s="8">
        <v>212.89999999999992</v>
      </c>
      <c r="T2596" s="10">
        <v>0.34405300581771159</v>
      </c>
      <c r="U2596" s="7"/>
      <c r="V2596" s="10"/>
      <c r="W2596" s="11"/>
      <c r="X2596" s="10"/>
    </row>
    <row r="2597" spans="1:24" ht="15.6">
      <c r="A2597" s="4">
        <v>4037</v>
      </c>
      <c r="B2597" s="5">
        <v>46370</v>
      </c>
      <c r="C2597" s="1">
        <f t="shared" si="80"/>
        <v>2026</v>
      </c>
      <c r="D2597" s="1" t="str">
        <f>"Q" &amp;ROUNDUP(MONTH(SalesDataTable[[#This Row],[Order Date]])/3,0)</f>
        <v>Q4</v>
      </c>
      <c r="E2597" s="1">
        <f t="shared" si="81"/>
        <v>12</v>
      </c>
      <c r="F2597" s="1" t="str">
        <f>TEXT(SalesDataTable[[#This Row],[Order Date]],"MMM")</f>
        <v>Dec</v>
      </c>
      <c r="G2597" s="6" t="s">
        <v>37</v>
      </c>
      <c r="H2597" s="6" t="s">
        <v>50</v>
      </c>
      <c r="I2597" s="6" t="s">
        <v>36</v>
      </c>
      <c r="J2597" s="6" t="s">
        <v>20</v>
      </c>
      <c r="K2597" s="6" t="s">
        <v>26</v>
      </c>
      <c r="L2597" s="6" t="s">
        <v>54</v>
      </c>
      <c r="M2597" s="11">
        <v>1</v>
      </c>
      <c r="N2597" s="8">
        <v>152.4</v>
      </c>
      <c r="O2597" s="9">
        <v>0.05</v>
      </c>
      <c r="P2597" s="8">
        <v>77.98</v>
      </c>
      <c r="Q2597" s="8">
        <v>144.78</v>
      </c>
      <c r="R2597" s="8">
        <v>77.98</v>
      </c>
      <c r="S2597" s="8">
        <v>66.8</v>
      </c>
      <c r="T2597" s="10">
        <v>0.46138969470921398</v>
      </c>
      <c r="U2597" s="7"/>
      <c r="V2597" s="10"/>
      <c r="W2597" s="11"/>
      <c r="X2597" s="10"/>
    </row>
    <row r="2598" spans="1:24" ht="15.6">
      <c r="A2598" s="4">
        <v>4629</v>
      </c>
      <c r="B2598" s="5">
        <v>46370</v>
      </c>
      <c r="C2598" s="1">
        <f t="shared" si="80"/>
        <v>2026</v>
      </c>
      <c r="D2598" s="1" t="str">
        <f>"Q" &amp;ROUNDUP(MONTH(SalesDataTable[[#This Row],[Order Date]])/3,0)</f>
        <v>Q4</v>
      </c>
      <c r="E2598" s="1">
        <f t="shared" si="81"/>
        <v>12</v>
      </c>
      <c r="F2598" s="1" t="str">
        <f>TEXT(SalesDataTable[[#This Row],[Order Date]],"MMM")</f>
        <v>Dec</v>
      </c>
      <c r="G2598" s="6" t="s">
        <v>28</v>
      </c>
      <c r="H2598" s="6" t="s">
        <v>29</v>
      </c>
      <c r="I2598" s="6" t="s">
        <v>19</v>
      </c>
      <c r="J2598" s="6" t="s">
        <v>30</v>
      </c>
      <c r="K2598" s="6" t="s">
        <v>31</v>
      </c>
      <c r="L2598" s="6" t="s">
        <v>32</v>
      </c>
      <c r="M2598" s="11">
        <v>1</v>
      </c>
      <c r="N2598" s="8">
        <v>36.17</v>
      </c>
      <c r="O2598" s="9">
        <v>0.05</v>
      </c>
      <c r="P2598" s="8">
        <v>13.87</v>
      </c>
      <c r="Q2598" s="8">
        <v>34.361499999999999</v>
      </c>
      <c r="R2598" s="8">
        <v>13.87</v>
      </c>
      <c r="S2598" s="8">
        <v>20.491500000000002</v>
      </c>
      <c r="T2598" s="10">
        <v>0.59635056676803988</v>
      </c>
      <c r="U2598" s="7"/>
      <c r="V2598" s="10"/>
      <c r="W2598" s="11"/>
      <c r="X2598" s="10"/>
    </row>
    <row r="2599" spans="1:24" ht="15.6">
      <c r="A2599" s="4">
        <v>2455</v>
      </c>
      <c r="B2599" s="5">
        <v>46371</v>
      </c>
      <c r="C2599" s="1">
        <f t="shared" si="80"/>
        <v>2026</v>
      </c>
      <c r="D2599" s="1" t="str">
        <f>"Q" &amp;ROUNDUP(MONTH(SalesDataTable[[#This Row],[Order Date]])/3,0)</f>
        <v>Q4</v>
      </c>
      <c r="E2599" s="1">
        <f t="shared" si="81"/>
        <v>12</v>
      </c>
      <c r="F2599" s="1" t="str">
        <f>TEXT(SalesDataTable[[#This Row],[Order Date]],"MMM")</f>
        <v>Dec</v>
      </c>
      <c r="G2599" s="6" t="s">
        <v>23</v>
      </c>
      <c r="H2599" s="6" t="s">
        <v>60</v>
      </c>
      <c r="I2599" s="6" t="s">
        <v>19</v>
      </c>
      <c r="J2599" s="6" t="s">
        <v>20</v>
      </c>
      <c r="K2599" s="6" t="s">
        <v>40</v>
      </c>
      <c r="L2599" s="6" t="s">
        <v>68</v>
      </c>
      <c r="M2599" s="11">
        <v>3</v>
      </c>
      <c r="N2599" s="8">
        <v>126.21</v>
      </c>
      <c r="O2599" s="9">
        <v>0.1</v>
      </c>
      <c r="P2599" s="8">
        <v>60.65</v>
      </c>
      <c r="Q2599" s="8">
        <v>340.767</v>
      </c>
      <c r="R2599" s="8">
        <v>181.95</v>
      </c>
      <c r="S2599" s="8">
        <v>158.81700000000001</v>
      </c>
      <c r="T2599" s="10">
        <v>0.46605745274630467</v>
      </c>
      <c r="U2599" s="7"/>
      <c r="V2599" s="10"/>
      <c r="W2599" s="11"/>
      <c r="X2599" s="10"/>
    </row>
    <row r="2600" spans="1:24" ht="15.6">
      <c r="A2600" s="4">
        <v>3184</v>
      </c>
      <c r="B2600" s="5">
        <v>46371</v>
      </c>
      <c r="C2600" s="1">
        <f t="shared" si="80"/>
        <v>2026</v>
      </c>
      <c r="D2600" s="1" t="str">
        <f>"Q" &amp;ROUNDUP(MONTH(SalesDataTable[[#This Row],[Order Date]])/3,0)</f>
        <v>Q4</v>
      </c>
      <c r="E2600" s="1">
        <f t="shared" si="81"/>
        <v>12</v>
      </c>
      <c r="F2600" s="1" t="str">
        <f>TEXT(SalesDataTable[[#This Row],[Order Date]],"MMM")</f>
        <v>Dec</v>
      </c>
      <c r="G2600" s="6" t="s">
        <v>37</v>
      </c>
      <c r="H2600" s="6" t="s">
        <v>64</v>
      </c>
      <c r="I2600" s="6" t="s">
        <v>25</v>
      </c>
      <c r="J2600" s="6" t="s">
        <v>20</v>
      </c>
      <c r="K2600" s="6" t="s">
        <v>26</v>
      </c>
      <c r="L2600" s="6" t="s">
        <v>34</v>
      </c>
      <c r="M2600" s="11">
        <v>6</v>
      </c>
      <c r="N2600" s="8">
        <v>143.72999999999999</v>
      </c>
      <c r="O2600" s="9">
        <v>0.15</v>
      </c>
      <c r="P2600" s="8">
        <v>77.27</v>
      </c>
      <c r="Q2600" s="8">
        <v>733.02299999999991</v>
      </c>
      <c r="R2600" s="8">
        <v>463.62</v>
      </c>
      <c r="S2600" s="8">
        <v>269.40299999999991</v>
      </c>
      <c r="T2600" s="10">
        <v>0.36752325643260847</v>
      </c>
      <c r="U2600" s="7"/>
      <c r="V2600" s="10"/>
      <c r="W2600" s="11"/>
      <c r="X2600" s="10"/>
    </row>
    <row r="2601" spans="1:24" ht="15.6">
      <c r="A2601" s="4">
        <v>3363</v>
      </c>
      <c r="B2601" s="5">
        <v>46371</v>
      </c>
      <c r="C2601" s="1">
        <f t="shared" si="80"/>
        <v>2026</v>
      </c>
      <c r="D2601" s="1" t="str">
        <f>"Q" &amp;ROUNDUP(MONTH(SalesDataTable[[#This Row],[Order Date]])/3,0)</f>
        <v>Q4</v>
      </c>
      <c r="E2601" s="1">
        <f t="shared" si="81"/>
        <v>12</v>
      </c>
      <c r="F2601" s="1" t="str">
        <f>TEXT(SalesDataTable[[#This Row],[Order Date]],"MMM")</f>
        <v>Dec</v>
      </c>
      <c r="G2601" s="6" t="s">
        <v>23</v>
      </c>
      <c r="H2601" s="6" t="s">
        <v>60</v>
      </c>
      <c r="I2601" s="6" t="s">
        <v>45</v>
      </c>
      <c r="J2601" s="6" t="s">
        <v>30</v>
      </c>
      <c r="K2601" s="6" t="s">
        <v>26</v>
      </c>
      <c r="L2601" s="6" t="s">
        <v>34</v>
      </c>
      <c r="M2601" s="11">
        <v>4</v>
      </c>
      <c r="N2601" s="8">
        <v>146.38999999999999</v>
      </c>
      <c r="O2601" s="9">
        <v>0</v>
      </c>
      <c r="P2601" s="8">
        <v>78.95</v>
      </c>
      <c r="Q2601" s="8">
        <v>585.55999999999995</v>
      </c>
      <c r="R2601" s="8">
        <v>315.8</v>
      </c>
      <c r="S2601" s="8">
        <v>269.75999999999993</v>
      </c>
      <c r="T2601" s="10">
        <v>0.46068720541020552</v>
      </c>
      <c r="U2601" s="7"/>
      <c r="V2601" s="10"/>
      <c r="W2601" s="11"/>
      <c r="X2601" s="10"/>
    </row>
    <row r="2602" spans="1:24" ht="15.6">
      <c r="A2602" s="4">
        <v>3373</v>
      </c>
      <c r="B2602" s="5">
        <v>46371</v>
      </c>
      <c r="C2602" s="1">
        <f t="shared" si="80"/>
        <v>2026</v>
      </c>
      <c r="D2602" s="1" t="str">
        <f>"Q" &amp;ROUNDUP(MONTH(SalesDataTable[[#This Row],[Order Date]])/3,0)</f>
        <v>Q4</v>
      </c>
      <c r="E2602" s="1">
        <f t="shared" si="81"/>
        <v>12</v>
      </c>
      <c r="F2602" s="1" t="str">
        <f>TEXT(SalesDataTable[[#This Row],[Order Date]],"MMM")</f>
        <v>Dec</v>
      </c>
      <c r="G2602" s="6" t="s">
        <v>23</v>
      </c>
      <c r="H2602" s="6" t="s">
        <v>60</v>
      </c>
      <c r="I2602" s="6" t="s">
        <v>45</v>
      </c>
      <c r="J2602" s="6" t="s">
        <v>20</v>
      </c>
      <c r="K2602" s="6" t="s">
        <v>26</v>
      </c>
      <c r="L2602" s="6" t="s">
        <v>27</v>
      </c>
      <c r="M2602" s="11">
        <v>2</v>
      </c>
      <c r="N2602" s="8">
        <v>89.84</v>
      </c>
      <c r="O2602" s="9">
        <v>0.05</v>
      </c>
      <c r="P2602" s="8">
        <v>45.17</v>
      </c>
      <c r="Q2602" s="8">
        <v>170.696</v>
      </c>
      <c r="R2602" s="8">
        <v>90.34</v>
      </c>
      <c r="S2602" s="8">
        <v>80.355999999999995</v>
      </c>
      <c r="T2602" s="10">
        <v>0.47075502647982376</v>
      </c>
      <c r="U2602" s="7"/>
      <c r="V2602" s="10"/>
      <c r="W2602" s="11"/>
      <c r="X2602" s="10"/>
    </row>
    <row r="2603" spans="1:24" ht="15.6">
      <c r="A2603" s="4">
        <v>3799</v>
      </c>
      <c r="B2603" s="5">
        <v>46371</v>
      </c>
      <c r="C2603" s="1">
        <f t="shared" si="80"/>
        <v>2026</v>
      </c>
      <c r="D2603" s="1" t="str">
        <f>"Q" &amp;ROUNDUP(MONTH(SalesDataTable[[#This Row],[Order Date]])/3,0)</f>
        <v>Q4</v>
      </c>
      <c r="E2603" s="1">
        <f t="shared" si="81"/>
        <v>12</v>
      </c>
      <c r="F2603" s="1" t="str">
        <f>TEXT(SalesDataTable[[#This Row],[Order Date]],"MMM")</f>
        <v>Dec</v>
      </c>
      <c r="G2603" s="6" t="s">
        <v>28</v>
      </c>
      <c r="H2603" s="6" t="s">
        <v>56</v>
      </c>
      <c r="I2603" s="6" t="s">
        <v>36</v>
      </c>
      <c r="J2603" s="6" t="s">
        <v>30</v>
      </c>
      <c r="K2603" s="6" t="s">
        <v>51</v>
      </c>
      <c r="L2603" s="6" t="s">
        <v>62</v>
      </c>
      <c r="M2603" s="11">
        <v>3</v>
      </c>
      <c r="N2603" s="8">
        <v>49.67</v>
      </c>
      <c r="O2603" s="9">
        <v>0.05</v>
      </c>
      <c r="P2603" s="8">
        <v>21.5</v>
      </c>
      <c r="Q2603" s="8">
        <v>141.55949999999999</v>
      </c>
      <c r="R2603" s="8">
        <v>64.5</v>
      </c>
      <c r="S2603" s="8">
        <v>77.059499999999986</v>
      </c>
      <c r="T2603" s="10">
        <v>0.54436120500566898</v>
      </c>
      <c r="U2603" s="7"/>
      <c r="V2603" s="10"/>
      <c r="W2603" s="11"/>
      <c r="X2603" s="10"/>
    </row>
    <row r="2604" spans="1:24" ht="15.6">
      <c r="A2604" s="4">
        <v>5002</v>
      </c>
      <c r="B2604" s="5">
        <v>46371</v>
      </c>
      <c r="C2604" s="1">
        <f t="shared" si="80"/>
        <v>2026</v>
      </c>
      <c r="D2604" s="1" t="str">
        <f>"Q" &amp;ROUNDUP(MONTH(SalesDataTable[[#This Row],[Order Date]])/3,0)</f>
        <v>Q4</v>
      </c>
      <c r="E2604" s="1">
        <f t="shared" si="81"/>
        <v>12</v>
      </c>
      <c r="F2604" s="1" t="str">
        <f>TEXT(SalesDataTable[[#This Row],[Order Date]],"MMM")</f>
        <v>Dec</v>
      </c>
      <c r="G2604" s="6" t="s">
        <v>23</v>
      </c>
      <c r="H2604" s="6" t="s">
        <v>66</v>
      </c>
      <c r="I2604" s="6" t="s">
        <v>25</v>
      </c>
      <c r="J2604" s="6" t="s">
        <v>33</v>
      </c>
      <c r="K2604" s="6" t="s">
        <v>26</v>
      </c>
      <c r="L2604" s="6" t="s">
        <v>27</v>
      </c>
      <c r="M2604" s="11">
        <v>4</v>
      </c>
      <c r="N2604" s="8">
        <v>94.3</v>
      </c>
      <c r="O2604" s="9">
        <v>0.1</v>
      </c>
      <c r="P2604" s="8">
        <v>44.36</v>
      </c>
      <c r="Q2604" s="8">
        <v>339.48</v>
      </c>
      <c r="R2604" s="8">
        <v>177.44</v>
      </c>
      <c r="S2604" s="8">
        <v>162.04000000000002</v>
      </c>
      <c r="T2604" s="10">
        <v>0.47731825144338402</v>
      </c>
      <c r="U2604" s="7"/>
      <c r="V2604" s="10"/>
      <c r="W2604" s="11"/>
      <c r="X2604" s="10"/>
    </row>
    <row r="2605" spans="1:24" ht="15.6">
      <c r="A2605" s="4">
        <v>2896</v>
      </c>
      <c r="B2605" s="5">
        <v>46372</v>
      </c>
      <c r="C2605" s="1">
        <f t="shared" si="80"/>
        <v>2026</v>
      </c>
      <c r="D2605" s="1" t="str">
        <f>"Q" &amp;ROUNDUP(MONTH(SalesDataTable[[#This Row],[Order Date]])/3,0)</f>
        <v>Q4</v>
      </c>
      <c r="E2605" s="1">
        <f t="shared" si="81"/>
        <v>12</v>
      </c>
      <c r="F2605" s="1" t="str">
        <f>TEXT(SalesDataTable[[#This Row],[Order Date]],"MMM")</f>
        <v>Dec</v>
      </c>
      <c r="G2605" s="6" t="s">
        <v>23</v>
      </c>
      <c r="H2605" s="6" t="s">
        <v>60</v>
      </c>
      <c r="I2605" s="6" t="s">
        <v>36</v>
      </c>
      <c r="J2605" s="6" t="s">
        <v>33</v>
      </c>
      <c r="K2605" s="6" t="s">
        <v>51</v>
      </c>
      <c r="L2605" s="6" t="s">
        <v>59</v>
      </c>
      <c r="M2605" s="11">
        <v>2</v>
      </c>
      <c r="N2605" s="8">
        <v>36.020000000000003</v>
      </c>
      <c r="O2605" s="9">
        <v>0.1</v>
      </c>
      <c r="P2605" s="8">
        <v>13.59</v>
      </c>
      <c r="Q2605" s="8">
        <v>64.836000000000013</v>
      </c>
      <c r="R2605" s="8">
        <v>27.18</v>
      </c>
      <c r="S2605" s="8">
        <v>37.656000000000013</v>
      </c>
      <c r="T2605" s="10">
        <v>0.58078845086063302</v>
      </c>
      <c r="U2605" s="7"/>
      <c r="V2605" s="10"/>
      <c r="W2605" s="11"/>
      <c r="X2605" s="10"/>
    </row>
    <row r="2606" spans="1:24" ht="15.6">
      <c r="A2606" s="4">
        <v>3334</v>
      </c>
      <c r="B2606" s="5">
        <v>46372</v>
      </c>
      <c r="C2606" s="1">
        <f t="shared" si="80"/>
        <v>2026</v>
      </c>
      <c r="D2606" s="1" t="str">
        <f>"Q" &amp;ROUNDUP(MONTH(SalesDataTable[[#This Row],[Order Date]])/3,0)</f>
        <v>Q4</v>
      </c>
      <c r="E2606" s="1">
        <f t="shared" si="81"/>
        <v>12</v>
      </c>
      <c r="F2606" s="1" t="str">
        <f>TEXT(SalesDataTable[[#This Row],[Order Date]],"MMM")</f>
        <v>Dec</v>
      </c>
      <c r="G2606" s="6" t="s">
        <v>23</v>
      </c>
      <c r="H2606" s="6" t="s">
        <v>66</v>
      </c>
      <c r="I2606" s="6" t="s">
        <v>19</v>
      </c>
      <c r="J2606" s="6" t="s">
        <v>20</v>
      </c>
      <c r="K2606" s="6" t="s">
        <v>26</v>
      </c>
      <c r="L2606" s="6" t="s">
        <v>54</v>
      </c>
      <c r="M2606" s="11">
        <v>1</v>
      </c>
      <c r="N2606" s="8">
        <v>154.12</v>
      </c>
      <c r="O2606" s="9">
        <v>0</v>
      </c>
      <c r="P2606" s="8">
        <v>77.45</v>
      </c>
      <c r="Q2606" s="8">
        <v>154.12</v>
      </c>
      <c r="R2606" s="8">
        <v>77.45</v>
      </c>
      <c r="S2606" s="8">
        <v>76.67</v>
      </c>
      <c r="T2606" s="10">
        <v>0.49746950428237735</v>
      </c>
      <c r="U2606" s="7"/>
      <c r="V2606" s="10"/>
      <c r="W2606" s="11"/>
      <c r="X2606" s="10"/>
    </row>
    <row r="2607" spans="1:24" ht="15.6">
      <c r="A2607" s="4">
        <v>3469</v>
      </c>
      <c r="B2607" s="5">
        <v>46372</v>
      </c>
      <c r="C2607" s="1">
        <f t="shared" si="80"/>
        <v>2026</v>
      </c>
      <c r="D2607" s="1" t="str">
        <f>"Q" &amp;ROUNDUP(MONTH(SalesDataTable[[#This Row],[Order Date]])/3,0)</f>
        <v>Q4</v>
      </c>
      <c r="E2607" s="1">
        <f t="shared" si="81"/>
        <v>12</v>
      </c>
      <c r="F2607" s="1" t="str">
        <f>TEXT(SalesDataTable[[#This Row],[Order Date]],"MMM")</f>
        <v>Dec</v>
      </c>
      <c r="G2607" s="6" t="s">
        <v>17</v>
      </c>
      <c r="H2607" s="6" t="s">
        <v>53</v>
      </c>
      <c r="I2607" s="6" t="s">
        <v>19</v>
      </c>
      <c r="J2607" s="6" t="s">
        <v>20</v>
      </c>
      <c r="K2607" s="6" t="s">
        <v>26</v>
      </c>
      <c r="L2607" s="6" t="s">
        <v>54</v>
      </c>
      <c r="M2607" s="11">
        <v>1</v>
      </c>
      <c r="N2607" s="8">
        <v>150.88</v>
      </c>
      <c r="O2607" s="9">
        <v>0.05</v>
      </c>
      <c r="P2607" s="8">
        <v>81.02</v>
      </c>
      <c r="Q2607" s="8">
        <v>143.33599999999998</v>
      </c>
      <c r="R2607" s="8">
        <v>81.02</v>
      </c>
      <c r="S2607" s="8">
        <v>62.315999999999988</v>
      </c>
      <c r="T2607" s="10">
        <v>0.43475470223809787</v>
      </c>
      <c r="U2607" s="7"/>
      <c r="V2607" s="10"/>
      <c r="W2607" s="11"/>
      <c r="X2607" s="10"/>
    </row>
    <row r="2608" spans="1:24" ht="15.6">
      <c r="A2608" s="4">
        <v>569</v>
      </c>
      <c r="B2608" s="5">
        <v>46373</v>
      </c>
      <c r="C2608" s="1">
        <f t="shared" si="80"/>
        <v>2026</v>
      </c>
      <c r="D2608" s="1" t="str">
        <f>"Q" &amp;ROUNDUP(MONTH(SalesDataTable[[#This Row],[Order Date]])/3,0)</f>
        <v>Q4</v>
      </c>
      <c r="E2608" s="1">
        <f t="shared" si="81"/>
        <v>12</v>
      </c>
      <c r="F2608" s="1" t="str">
        <f>TEXT(SalesDataTable[[#This Row],[Order Date]],"MMM")</f>
        <v>Dec</v>
      </c>
      <c r="G2608" s="6" t="s">
        <v>28</v>
      </c>
      <c r="H2608" s="6" t="s">
        <v>29</v>
      </c>
      <c r="I2608" s="6" t="s">
        <v>45</v>
      </c>
      <c r="J2608" s="6" t="s">
        <v>30</v>
      </c>
      <c r="K2608" s="6" t="s">
        <v>21</v>
      </c>
      <c r="L2608" s="6" t="s">
        <v>43</v>
      </c>
      <c r="M2608" s="11">
        <v>2</v>
      </c>
      <c r="N2608" s="8">
        <v>40.479999999999997</v>
      </c>
      <c r="O2608" s="9">
        <v>0</v>
      </c>
      <c r="P2608" s="8">
        <v>16.23</v>
      </c>
      <c r="Q2608" s="8">
        <v>80.959999999999994</v>
      </c>
      <c r="R2608" s="8">
        <v>32.46</v>
      </c>
      <c r="S2608" s="8">
        <v>48.499999999999993</v>
      </c>
      <c r="T2608" s="10">
        <v>0.5990612648221344</v>
      </c>
      <c r="U2608" s="7"/>
      <c r="V2608" s="10"/>
      <c r="W2608" s="11"/>
      <c r="X2608" s="10"/>
    </row>
    <row r="2609" spans="1:24" ht="15.6">
      <c r="A2609" s="4">
        <v>2404</v>
      </c>
      <c r="B2609" s="5">
        <v>46373</v>
      </c>
      <c r="C2609" s="1">
        <f t="shared" si="80"/>
        <v>2026</v>
      </c>
      <c r="D2609" s="1" t="str">
        <f>"Q" &amp;ROUNDUP(MONTH(SalesDataTable[[#This Row],[Order Date]])/3,0)</f>
        <v>Q4</v>
      </c>
      <c r="E2609" s="1">
        <f t="shared" si="81"/>
        <v>12</v>
      </c>
      <c r="F2609" s="1" t="str">
        <f>TEXT(SalesDataTable[[#This Row],[Order Date]],"MMM")</f>
        <v>Dec</v>
      </c>
      <c r="G2609" s="6" t="s">
        <v>28</v>
      </c>
      <c r="H2609" s="6" t="s">
        <v>56</v>
      </c>
      <c r="I2609" s="6" t="s">
        <v>45</v>
      </c>
      <c r="J2609" s="6" t="s">
        <v>33</v>
      </c>
      <c r="K2609" s="6" t="s">
        <v>31</v>
      </c>
      <c r="L2609" s="6" t="s">
        <v>65</v>
      </c>
      <c r="M2609" s="11">
        <v>3</v>
      </c>
      <c r="N2609" s="8">
        <v>163.34</v>
      </c>
      <c r="O2609" s="9">
        <v>0.1</v>
      </c>
      <c r="P2609" s="8">
        <v>88.53</v>
      </c>
      <c r="Q2609" s="8">
        <v>441.01799999999997</v>
      </c>
      <c r="R2609" s="8">
        <v>265.59000000000003</v>
      </c>
      <c r="S2609" s="8">
        <v>175.42799999999994</v>
      </c>
      <c r="T2609" s="10">
        <v>0.39777968246194023</v>
      </c>
      <c r="U2609" s="7"/>
      <c r="V2609" s="10"/>
      <c r="W2609" s="11"/>
      <c r="X2609" s="10"/>
    </row>
    <row r="2610" spans="1:24" ht="15.6">
      <c r="A2610" s="4">
        <v>4682</v>
      </c>
      <c r="B2610" s="5">
        <v>46373</v>
      </c>
      <c r="C2610" s="1">
        <f t="shared" si="80"/>
        <v>2026</v>
      </c>
      <c r="D2610" s="1" t="str">
        <f>"Q" &amp;ROUNDUP(MONTH(SalesDataTable[[#This Row],[Order Date]])/3,0)</f>
        <v>Q4</v>
      </c>
      <c r="E2610" s="1">
        <f t="shared" si="81"/>
        <v>12</v>
      </c>
      <c r="F2610" s="1" t="str">
        <f>TEXT(SalesDataTable[[#This Row],[Order Date]],"MMM")</f>
        <v>Dec</v>
      </c>
      <c r="G2610" s="6" t="s">
        <v>37</v>
      </c>
      <c r="H2610" s="6" t="s">
        <v>38</v>
      </c>
      <c r="I2610" s="6" t="s">
        <v>36</v>
      </c>
      <c r="J2610" s="6" t="s">
        <v>30</v>
      </c>
      <c r="K2610" s="6" t="s">
        <v>51</v>
      </c>
      <c r="L2610" s="6" t="s">
        <v>52</v>
      </c>
      <c r="M2610" s="11">
        <v>2</v>
      </c>
      <c r="N2610" s="8">
        <v>40.89</v>
      </c>
      <c r="O2610" s="9">
        <v>0</v>
      </c>
      <c r="P2610" s="8">
        <v>14.95</v>
      </c>
      <c r="Q2610" s="8">
        <v>81.78</v>
      </c>
      <c r="R2610" s="8">
        <v>29.9</v>
      </c>
      <c r="S2610" s="8">
        <v>51.88</v>
      </c>
      <c r="T2610" s="10">
        <v>0.63438493519197847</v>
      </c>
      <c r="U2610" s="7"/>
      <c r="V2610" s="10"/>
      <c r="W2610" s="11"/>
      <c r="X2610" s="10"/>
    </row>
    <row r="2611" spans="1:24" ht="15.6">
      <c r="A2611" s="4">
        <v>4888</v>
      </c>
      <c r="B2611" s="5">
        <v>46373</v>
      </c>
      <c r="C2611" s="1">
        <f t="shared" si="80"/>
        <v>2026</v>
      </c>
      <c r="D2611" s="1" t="str">
        <f>"Q" &amp;ROUNDUP(MONTH(SalesDataTable[[#This Row],[Order Date]])/3,0)</f>
        <v>Q4</v>
      </c>
      <c r="E2611" s="1">
        <f t="shared" si="81"/>
        <v>12</v>
      </c>
      <c r="F2611" s="1" t="str">
        <f>TEXT(SalesDataTable[[#This Row],[Order Date]],"MMM")</f>
        <v>Dec</v>
      </c>
      <c r="G2611" s="6" t="s">
        <v>28</v>
      </c>
      <c r="H2611" s="6" t="s">
        <v>29</v>
      </c>
      <c r="I2611" s="6" t="s">
        <v>45</v>
      </c>
      <c r="J2611" s="6" t="s">
        <v>30</v>
      </c>
      <c r="K2611" s="6" t="s">
        <v>51</v>
      </c>
      <c r="L2611" s="6" t="s">
        <v>52</v>
      </c>
      <c r="M2611" s="11">
        <v>1</v>
      </c>
      <c r="N2611" s="8">
        <v>40.159999999999997</v>
      </c>
      <c r="O2611" s="9">
        <v>0.15</v>
      </c>
      <c r="P2611" s="8">
        <v>14.46</v>
      </c>
      <c r="Q2611" s="8">
        <v>34.135999999999996</v>
      </c>
      <c r="R2611" s="8">
        <v>14.46</v>
      </c>
      <c r="S2611" s="8">
        <v>19.675999999999995</v>
      </c>
      <c r="T2611" s="10">
        <v>0.576400281228029</v>
      </c>
      <c r="U2611" s="7"/>
      <c r="V2611" s="10"/>
      <c r="W2611" s="11"/>
      <c r="X2611" s="10"/>
    </row>
    <row r="2612" spans="1:24" ht="15.6">
      <c r="A2612" s="4">
        <v>4923</v>
      </c>
      <c r="B2612" s="5">
        <v>46373</v>
      </c>
      <c r="C2612" s="1">
        <f t="shared" si="80"/>
        <v>2026</v>
      </c>
      <c r="D2612" s="1" t="str">
        <f>"Q" &amp;ROUNDUP(MONTH(SalesDataTable[[#This Row],[Order Date]])/3,0)</f>
        <v>Q4</v>
      </c>
      <c r="E2612" s="1">
        <f t="shared" si="81"/>
        <v>12</v>
      </c>
      <c r="F2612" s="1" t="str">
        <f>TEXT(SalesDataTable[[#This Row],[Order Date]],"MMM")</f>
        <v>Dec</v>
      </c>
      <c r="G2612" s="6" t="s">
        <v>37</v>
      </c>
      <c r="H2612" s="6" t="s">
        <v>64</v>
      </c>
      <c r="I2612" s="6" t="s">
        <v>19</v>
      </c>
      <c r="J2612" s="6" t="s">
        <v>30</v>
      </c>
      <c r="K2612" s="6" t="s">
        <v>40</v>
      </c>
      <c r="L2612" s="6" t="s">
        <v>57</v>
      </c>
      <c r="M2612" s="11">
        <v>2</v>
      </c>
      <c r="N2612" s="8">
        <v>79.86</v>
      </c>
      <c r="O2612" s="9">
        <v>0</v>
      </c>
      <c r="P2612" s="8">
        <v>39.049999999999997</v>
      </c>
      <c r="Q2612" s="8">
        <v>159.72</v>
      </c>
      <c r="R2612" s="8">
        <v>78.099999999999994</v>
      </c>
      <c r="S2612" s="8">
        <v>81.62</v>
      </c>
      <c r="T2612" s="10">
        <v>0.51101928374655647</v>
      </c>
      <c r="U2612" s="7"/>
      <c r="V2612" s="10"/>
      <c r="W2612" s="11"/>
      <c r="X2612" s="10"/>
    </row>
    <row r="2613" spans="1:24" ht="15.6">
      <c r="A2613" s="4">
        <v>131</v>
      </c>
      <c r="B2613" s="5">
        <v>46374</v>
      </c>
      <c r="C2613" s="1">
        <f t="shared" si="80"/>
        <v>2026</v>
      </c>
      <c r="D2613" s="1" t="str">
        <f>"Q" &amp;ROUNDUP(MONTH(SalesDataTable[[#This Row],[Order Date]])/3,0)</f>
        <v>Q4</v>
      </c>
      <c r="E2613" s="1">
        <f t="shared" si="81"/>
        <v>12</v>
      </c>
      <c r="F2613" s="1" t="str">
        <f>TEXT(SalesDataTable[[#This Row],[Order Date]],"MMM")</f>
        <v>Dec</v>
      </c>
      <c r="G2613" s="6" t="s">
        <v>23</v>
      </c>
      <c r="H2613" s="6" t="s">
        <v>58</v>
      </c>
      <c r="I2613" s="6" t="s">
        <v>45</v>
      </c>
      <c r="J2613" s="6" t="s">
        <v>20</v>
      </c>
      <c r="K2613" s="6" t="s">
        <v>40</v>
      </c>
      <c r="L2613" s="6" t="s">
        <v>68</v>
      </c>
      <c r="M2613" s="11">
        <v>2</v>
      </c>
      <c r="N2613" s="8">
        <v>123.42</v>
      </c>
      <c r="O2613" s="9">
        <v>0.1</v>
      </c>
      <c r="P2613" s="8">
        <v>60.03</v>
      </c>
      <c r="Q2613" s="8">
        <v>222.15600000000001</v>
      </c>
      <c r="R2613" s="8">
        <v>120.06</v>
      </c>
      <c r="S2613" s="8">
        <v>102.096</v>
      </c>
      <c r="T2613" s="10">
        <v>0.45956895154756117</v>
      </c>
      <c r="U2613" s="7"/>
      <c r="V2613" s="10"/>
      <c r="W2613" s="11"/>
      <c r="X2613" s="10"/>
    </row>
    <row r="2614" spans="1:24" ht="15.6">
      <c r="A2614" s="4">
        <v>349</v>
      </c>
      <c r="B2614" s="5">
        <v>46374</v>
      </c>
      <c r="C2614" s="1">
        <f t="shared" si="80"/>
        <v>2026</v>
      </c>
      <c r="D2614" s="1" t="str">
        <f>"Q" &amp;ROUNDUP(MONTH(SalesDataTable[[#This Row],[Order Date]])/3,0)</f>
        <v>Q4</v>
      </c>
      <c r="E2614" s="1">
        <f t="shared" si="81"/>
        <v>12</v>
      </c>
      <c r="F2614" s="1" t="str">
        <f>TEXT(SalesDataTable[[#This Row],[Order Date]],"MMM")</f>
        <v>Dec</v>
      </c>
      <c r="G2614" s="6" t="s">
        <v>28</v>
      </c>
      <c r="H2614" s="6" t="s">
        <v>29</v>
      </c>
      <c r="I2614" s="6" t="s">
        <v>19</v>
      </c>
      <c r="J2614" s="6" t="s">
        <v>20</v>
      </c>
      <c r="K2614" s="6" t="s">
        <v>31</v>
      </c>
      <c r="L2614" s="6" t="s">
        <v>49</v>
      </c>
      <c r="M2614" s="11">
        <v>1</v>
      </c>
      <c r="N2614" s="8">
        <v>47.61</v>
      </c>
      <c r="O2614" s="9">
        <v>0.05</v>
      </c>
      <c r="P2614" s="8">
        <v>18.18</v>
      </c>
      <c r="Q2614" s="8">
        <v>45.229499999999994</v>
      </c>
      <c r="R2614" s="8">
        <v>18.18</v>
      </c>
      <c r="S2614" s="8">
        <v>27.049499999999995</v>
      </c>
      <c r="T2614" s="10">
        <v>0.59804994527907662</v>
      </c>
      <c r="U2614" s="7"/>
      <c r="V2614" s="10"/>
      <c r="W2614" s="11"/>
      <c r="X2614" s="10"/>
    </row>
    <row r="2615" spans="1:24" ht="15.6">
      <c r="A2615" s="4">
        <v>1131</v>
      </c>
      <c r="B2615" s="5">
        <v>46374</v>
      </c>
      <c r="C2615" s="1">
        <f t="shared" si="80"/>
        <v>2026</v>
      </c>
      <c r="D2615" s="1" t="str">
        <f>"Q" &amp;ROUNDUP(MONTH(SalesDataTable[[#This Row],[Order Date]])/3,0)</f>
        <v>Q4</v>
      </c>
      <c r="E2615" s="1">
        <f t="shared" si="81"/>
        <v>12</v>
      </c>
      <c r="F2615" s="1" t="str">
        <f>TEXT(SalesDataTable[[#This Row],[Order Date]],"MMM")</f>
        <v>Dec</v>
      </c>
      <c r="G2615" s="6" t="s">
        <v>37</v>
      </c>
      <c r="H2615" s="6" t="s">
        <v>50</v>
      </c>
      <c r="I2615" s="6" t="s">
        <v>19</v>
      </c>
      <c r="J2615" s="6" t="s">
        <v>20</v>
      </c>
      <c r="K2615" s="6" t="s">
        <v>26</v>
      </c>
      <c r="L2615" s="6" t="s">
        <v>27</v>
      </c>
      <c r="M2615" s="11">
        <v>2</v>
      </c>
      <c r="N2615" s="8">
        <v>93.88</v>
      </c>
      <c r="O2615" s="9">
        <v>0.1</v>
      </c>
      <c r="P2615" s="8">
        <v>45.89</v>
      </c>
      <c r="Q2615" s="8">
        <v>168.98400000000001</v>
      </c>
      <c r="R2615" s="8">
        <v>91.78</v>
      </c>
      <c r="S2615" s="8">
        <v>77.204000000000008</v>
      </c>
      <c r="T2615" s="10">
        <v>0.45687165648818823</v>
      </c>
      <c r="U2615" s="7"/>
      <c r="V2615" s="10"/>
      <c r="W2615" s="11"/>
      <c r="X2615" s="10"/>
    </row>
    <row r="2616" spans="1:24" ht="15.6">
      <c r="A2616" s="4">
        <v>2738</v>
      </c>
      <c r="B2616" s="5">
        <v>46374</v>
      </c>
      <c r="C2616" s="1">
        <f t="shared" si="80"/>
        <v>2026</v>
      </c>
      <c r="D2616" s="1" t="str">
        <f>"Q" &amp;ROUNDUP(MONTH(SalesDataTable[[#This Row],[Order Date]])/3,0)</f>
        <v>Q4</v>
      </c>
      <c r="E2616" s="1">
        <f t="shared" si="81"/>
        <v>12</v>
      </c>
      <c r="F2616" s="1" t="str">
        <f>TEXT(SalesDataTable[[#This Row],[Order Date]],"MMM")</f>
        <v>Dec</v>
      </c>
      <c r="G2616" s="6" t="s">
        <v>23</v>
      </c>
      <c r="H2616" s="6" t="s">
        <v>58</v>
      </c>
      <c r="I2616" s="6" t="s">
        <v>19</v>
      </c>
      <c r="J2616" s="6" t="s">
        <v>30</v>
      </c>
      <c r="K2616" s="6" t="s">
        <v>26</v>
      </c>
      <c r="L2616" s="6" t="s">
        <v>34</v>
      </c>
      <c r="M2616" s="11">
        <v>3</v>
      </c>
      <c r="N2616" s="8">
        <v>145.43</v>
      </c>
      <c r="O2616" s="9">
        <v>0.05</v>
      </c>
      <c r="P2616" s="8">
        <v>81.72</v>
      </c>
      <c r="Q2616" s="8">
        <v>414.47550000000001</v>
      </c>
      <c r="R2616" s="8">
        <v>245.16</v>
      </c>
      <c r="S2616" s="8">
        <v>169.31550000000001</v>
      </c>
      <c r="T2616" s="10">
        <v>0.40850544845232106</v>
      </c>
      <c r="U2616" s="7"/>
      <c r="V2616" s="10"/>
      <c r="W2616" s="11"/>
      <c r="X2616" s="10"/>
    </row>
    <row r="2617" spans="1:24" ht="15.6">
      <c r="A2617" s="4">
        <v>4400</v>
      </c>
      <c r="B2617" s="5">
        <v>46374</v>
      </c>
      <c r="C2617" s="1">
        <f t="shared" si="80"/>
        <v>2026</v>
      </c>
      <c r="D2617" s="1" t="str">
        <f>"Q" &amp;ROUNDUP(MONTH(SalesDataTable[[#This Row],[Order Date]])/3,0)</f>
        <v>Q4</v>
      </c>
      <c r="E2617" s="1">
        <f t="shared" si="81"/>
        <v>12</v>
      </c>
      <c r="F2617" s="1" t="str">
        <f>TEXT(SalesDataTable[[#This Row],[Order Date]],"MMM")</f>
        <v>Dec</v>
      </c>
      <c r="G2617" s="6" t="s">
        <v>37</v>
      </c>
      <c r="H2617" s="6" t="s">
        <v>38</v>
      </c>
      <c r="I2617" s="6" t="s">
        <v>19</v>
      </c>
      <c r="J2617" s="6" t="s">
        <v>20</v>
      </c>
      <c r="K2617" s="6" t="s">
        <v>31</v>
      </c>
      <c r="L2617" s="6" t="s">
        <v>32</v>
      </c>
      <c r="M2617" s="11">
        <v>2</v>
      </c>
      <c r="N2617" s="8">
        <v>36.89</v>
      </c>
      <c r="O2617" s="9">
        <v>0.1</v>
      </c>
      <c r="P2617" s="8">
        <v>13.74</v>
      </c>
      <c r="Q2617" s="8">
        <v>66.402000000000001</v>
      </c>
      <c r="R2617" s="8">
        <v>27.48</v>
      </c>
      <c r="S2617" s="8">
        <v>38.921999999999997</v>
      </c>
      <c r="T2617" s="10">
        <v>0.58615704346254627</v>
      </c>
      <c r="U2617" s="7"/>
      <c r="V2617" s="10"/>
      <c r="W2617" s="11"/>
      <c r="X2617" s="10"/>
    </row>
    <row r="2618" spans="1:24" ht="15.6">
      <c r="A2618" s="4">
        <v>3122</v>
      </c>
      <c r="B2618" s="5">
        <v>46375</v>
      </c>
      <c r="C2618" s="1">
        <f t="shared" si="80"/>
        <v>2026</v>
      </c>
      <c r="D2618" s="1" t="str">
        <f>"Q" &amp;ROUNDUP(MONTH(SalesDataTable[[#This Row],[Order Date]])/3,0)</f>
        <v>Q4</v>
      </c>
      <c r="E2618" s="1">
        <f t="shared" si="81"/>
        <v>12</v>
      </c>
      <c r="F2618" s="1" t="str">
        <f>TEXT(SalesDataTable[[#This Row],[Order Date]],"MMM")</f>
        <v>Dec</v>
      </c>
      <c r="G2618" s="6" t="s">
        <v>17</v>
      </c>
      <c r="H2618" s="6" t="s">
        <v>18</v>
      </c>
      <c r="I2618" s="6" t="s">
        <v>45</v>
      </c>
      <c r="J2618" s="6" t="s">
        <v>20</v>
      </c>
      <c r="K2618" s="6" t="s">
        <v>26</v>
      </c>
      <c r="L2618" s="6" t="s">
        <v>34</v>
      </c>
      <c r="M2618" s="11">
        <v>1</v>
      </c>
      <c r="N2618" s="8">
        <v>145.44</v>
      </c>
      <c r="O2618" s="9">
        <v>0.1</v>
      </c>
      <c r="P2618" s="8">
        <v>80.42</v>
      </c>
      <c r="Q2618" s="8">
        <v>130.89600000000002</v>
      </c>
      <c r="R2618" s="8">
        <v>80.42</v>
      </c>
      <c r="S2618" s="8">
        <v>50.476000000000013</v>
      </c>
      <c r="T2618" s="10">
        <v>0.38561911746730232</v>
      </c>
      <c r="U2618" s="7"/>
      <c r="V2618" s="10"/>
      <c r="W2618" s="11"/>
      <c r="X2618" s="10"/>
    </row>
    <row r="2619" spans="1:24" ht="15.6">
      <c r="A2619" s="4">
        <v>4572</v>
      </c>
      <c r="B2619" s="5">
        <v>46375</v>
      </c>
      <c r="C2619" s="1">
        <f t="shared" si="80"/>
        <v>2026</v>
      </c>
      <c r="D2619" s="1" t="str">
        <f>"Q" &amp;ROUNDUP(MONTH(SalesDataTable[[#This Row],[Order Date]])/3,0)</f>
        <v>Q4</v>
      </c>
      <c r="E2619" s="1">
        <f t="shared" si="81"/>
        <v>12</v>
      </c>
      <c r="F2619" s="1" t="str">
        <f>TEXT(SalesDataTable[[#This Row],[Order Date]],"MMM")</f>
        <v>Dec</v>
      </c>
      <c r="G2619" s="6" t="s">
        <v>17</v>
      </c>
      <c r="H2619" s="6" t="s">
        <v>67</v>
      </c>
      <c r="I2619" s="6" t="s">
        <v>19</v>
      </c>
      <c r="J2619" s="6" t="s">
        <v>30</v>
      </c>
      <c r="K2619" s="6" t="s">
        <v>51</v>
      </c>
      <c r="L2619" s="6" t="s">
        <v>62</v>
      </c>
      <c r="M2619" s="11">
        <v>2</v>
      </c>
      <c r="N2619" s="8">
        <v>51.56</v>
      </c>
      <c r="O2619" s="9">
        <v>0</v>
      </c>
      <c r="P2619" s="8">
        <v>21.9</v>
      </c>
      <c r="Q2619" s="8">
        <v>103.12</v>
      </c>
      <c r="R2619" s="8">
        <v>43.8</v>
      </c>
      <c r="S2619" s="8">
        <v>59.320000000000007</v>
      </c>
      <c r="T2619" s="10">
        <v>0.57525213343677273</v>
      </c>
      <c r="U2619" s="7"/>
      <c r="V2619" s="10"/>
      <c r="W2619" s="11"/>
      <c r="X2619" s="10"/>
    </row>
    <row r="2620" spans="1:24" ht="15.6">
      <c r="A2620" s="4">
        <v>4783</v>
      </c>
      <c r="B2620" s="5">
        <v>46375</v>
      </c>
      <c r="C2620" s="1">
        <f t="shared" si="80"/>
        <v>2026</v>
      </c>
      <c r="D2620" s="1" t="str">
        <f>"Q" &amp;ROUNDUP(MONTH(SalesDataTable[[#This Row],[Order Date]])/3,0)</f>
        <v>Q4</v>
      </c>
      <c r="E2620" s="1">
        <f t="shared" si="81"/>
        <v>12</v>
      </c>
      <c r="F2620" s="1" t="str">
        <f>TEXT(SalesDataTable[[#This Row],[Order Date]],"MMM")</f>
        <v>Dec</v>
      </c>
      <c r="G2620" s="6" t="s">
        <v>37</v>
      </c>
      <c r="H2620" s="6" t="s">
        <v>48</v>
      </c>
      <c r="I2620" s="6" t="s">
        <v>19</v>
      </c>
      <c r="J2620" s="6" t="s">
        <v>30</v>
      </c>
      <c r="K2620" s="6" t="s">
        <v>40</v>
      </c>
      <c r="L2620" s="6" t="s">
        <v>68</v>
      </c>
      <c r="M2620" s="11">
        <v>2</v>
      </c>
      <c r="N2620" s="8">
        <v>122</v>
      </c>
      <c r="O2620" s="9">
        <v>0.15</v>
      </c>
      <c r="P2620" s="8">
        <v>60.01</v>
      </c>
      <c r="Q2620" s="8">
        <v>207.4</v>
      </c>
      <c r="R2620" s="8">
        <v>120.02</v>
      </c>
      <c r="S2620" s="8">
        <v>87.38000000000001</v>
      </c>
      <c r="T2620" s="10">
        <v>0.4213114754098361</v>
      </c>
      <c r="U2620" s="7"/>
      <c r="V2620" s="10"/>
      <c r="W2620" s="11"/>
      <c r="X2620" s="10"/>
    </row>
    <row r="2621" spans="1:24" ht="15.6">
      <c r="A2621" s="4">
        <v>5055</v>
      </c>
      <c r="B2621" s="5">
        <v>46375</v>
      </c>
      <c r="C2621" s="1">
        <f t="shared" si="80"/>
        <v>2026</v>
      </c>
      <c r="D2621" s="1" t="str">
        <f>"Q" &amp;ROUNDUP(MONTH(SalesDataTable[[#This Row],[Order Date]])/3,0)</f>
        <v>Q4</v>
      </c>
      <c r="E2621" s="1">
        <f t="shared" si="81"/>
        <v>12</v>
      </c>
      <c r="F2621" s="1" t="str">
        <f>TEXT(SalesDataTable[[#This Row],[Order Date]],"MMM")</f>
        <v>Dec</v>
      </c>
      <c r="G2621" s="6" t="s">
        <v>28</v>
      </c>
      <c r="H2621" s="6" t="s">
        <v>35</v>
      </c>
      <c r="I2621" s="6" t="s">
        <v>45</v>
      </c>
      <c r="J2621" s="6" t="s">
        <v>30</v>
      </c>
      <c r="K2621" s="6" t="s">
        <v>26</v>
      </c>
      <c r="L2621" s="6" t="s">
        <v>63</v>
      </c>
      <c r="M2621" s="11">
        <v>1</v>
      </c>
      <c r="N2621" s="8">
        <v>71.89</v>
      </c>
      <c r="O2621" s="9">
        <v>0.15</v>
      </c>
      <c r="P2621" s="8">
        <v>32.409999999999997</v>
      </c>
      <c r="Q2621" s="8">
        <v>61.106499999999997</v>
      </c>
      <c r="R2621" s="8">
        <v>32.409999999999997</v>
      </c>
      <c r="S2621" s="8">
        <v>28.6965</v>
      </c>
      <c r="T2621" s="10">
        <v>0.46961452545964832</v>
      </c>
      <c r="U2621" s="7"/>
      <c r="V2621" s="10"/>
      <c r="W2621" s="11"/>
      <c r="X2621" s="10"/>
    </row>
    <row r="2622" spans="1:24" ht="15.6">
      <c r="A2622" s="4">
        <v>5100</v>
      </c>
      <c r="B2622" s="5">
        <v>46375</v>
      </c>
      <c r="C2622" s="1">
        <f t="shared" si="80"/>
        <v>2026</v>
      </c>
      <c r="D2622" s="1" t="str">
        <f>"Q" &amp;ROUNDUP(MONTH(SalesDataTable[[#This Row],[Order Date]])/3,0)</f>
        <v>Q4</v>
      </c>
      <c r="E2622" s="1">
        <f t="shared" si="81"/>
        <v>12</v>
      </c>
      <c r="F2622" s="1" t="str">
        <f>TEXT(SalesDataTable[[#This Row],[Order Date]],"MMM")</f>
        <v>Dec</v>
      </c>
      <c r="G2622" s="6" t="s">
        <v>28</v>
      </c>
      <c r="H2622" s="6" t="s">
        <v>42</v>
      </c>
      <c r="I2622" s="6" t="s">
        <v>19</v>
      </c>
      <c r="J2622" s="6" t="s">
        <v>20</v>
      </c>
      <c r="K2622" s="6" t="s">
        <v>26</v>
      </c>
      <c r="L2622" s="6" t="s">
        <v>63</v>
      </c>
      <c r="M2622" s="11">
        <v>2</v>
      </c>
      <c r="N2622" s="8">
        <v>70.59</v>
      </c>
      <c r="O2622" s="9">
        <v>0.15</v>
      </c>
      <c r="P2622" s="8">
        <v>31.56</v>
      </c>
      <c r="Q2622" s="8">
        <v>120.003</v>
      </c>
      <c r="R2622" s="8">
        <v>63.12</v>
      </c>
      <c r="S2622" s="8">
        <v>56.883000000000003</v>
      </c>
      <c r="T2622" s="10">
        <v>0.47401314967125824</v>
      </c>
      <c r="U2622" s="7"/>
      <c r="V2622" s="10"/>
      <c r="W2622" s="11"/>
      <c r="X2622" s="10"/>
    </row>
    <row r="2623" spans="1:24" ht="15.6">
      <c r="A2623" s="4">
        <v>488</v>
      </c>
      <c r="B2623" s="5">
        <v>46376</v>
      </c>
      <c r="C2623" s="1">
        <f t="shared" si="80"/>
        <v>2026</v>
      </c>
      <c r="D2623" s="1" t="str">
        <f>"Q" &amp;ROUNDUP(MONTH(SalesDataTable[[#This Row],[Order Date]])/3,0)</f>
        <v>Q4</v>
      </c>
      <c r="E2623" s="1">
        <f t="shared" si="81"/>
        <v>12</v>
      </c>
      <c r="F2623" s="1" t="str">
        <f>TEXT(SalesDataTable[[#This Row],[Order Date]],"MMM")</f>
        <v>Dec</v>
      </c>
      <c r="G2623" s="6" t="s">
        <v>37</v>
      </c>
      <c r="H2623" s="6" t="s">
        <v>48</v>
      </c>
      <c r="I2623" s="6" t="s">
        <v>19</v>
      </c>
      <c r="J2623" s="6" t="s">
        <v>20</v>
      </c>
      <c r="K2623" s="6" t="s">
        <v>26</v>
      </c>
      <c r="L2623" s="6" t="s">
        <v>34</v>
      </c>
      <c r="M2623" s="11">
        <v>4</v>
      </c>
      <c r="N2623" s="8">
        <v>141.91</v>
      </c>
      <c r="O2623" s="9">
        <v>0.05</v>
      </c>
      <c r="P2623" s="8">
        <v>80.260000000000005</v>
      </c>
      <c r="Q2623" s="8">
        <v>539.25799999999992</v>
      </c>
      <c r="R2623" s="8">
        <v>321.04000000000002</v>
      </c>
      <c r="S2623" s="8">
        <v>218.2179999999999</v>
      </c>
      <c r="T2623" s="10">
        <v>0.40466344495584661</v>
      </c>
      <c r="U2623" s="7"/>
      <c r="V2623" s="10"/>
      <c r="W2623" s="11"/>
      <c r="X2623" s="10"/>
    </row>
    <row r="2624" spans="1:24" ht="15.6">
      <c r="A2624" s="4">
        <v>710</v>
      </c>
      <c r="B2624" s="5">
        <v>46376</v>
      </c>
      <c r="C2624" s="1">
        <f t="shared" si="80"/>
        <v>2026</v>
      </c>
      <c r="D2624" s="1" t="str">
        <f>"Q" &amp;ROUNDUP(MONTH(SalesDataTable[[#This Row],[Order Date]])/3,0)</f>
        <v>Q4</v>
      </c>
      <c r="E2624" s="1">
        <f t="shared" si="81"/>
        <v>12</v>
      </c>
      <c r="F2624" s="1" t="str">
        <f>TEXT(SalesDataTable[[#This Row],[Order Date]],"MMM")</f>
        <v>Dec</v>
      </c>
      <c r="G2624" s="6" t="s">
        <v>23</v>
      </c>
      <c r="H2624" s="6" t="s">
        <v>44</v>
      </c>
      <c r="I2624" s="6" t="s">
        <v>25</v>
      </c>
      <c r="J2624" s="6" t="s">
        <v>33</v>
      </c>
      <c r="K2624" s="6" t="s">
        <v>26</v>
      </c>
      <c r="L2624" s="6" t="s">
        <v>34</v>
      </c>
      <c r="M2624" s="11">
        <v>3</v>
      </c>
      <c r="N2624" s="8">
        <v>140.4</v>
      </c>
      <c r="O2624" s="9">
        <v>0.2</v>
      </c>
      <c r="P2624" s="8">
        <v>81.760000000000005</v>
      </c>
      <c r="Q2624" s="8">
        <v>336.96000000000004</v>
      </c>
      <c r="R2624" s="8">
        <v>245.28000000000003</v>
      </c>
      <c r="S2624" s="8">
        <v>91.68</v>
      </c>
      <c r="T2624" s="10">
        <v>0.27207977207977208</v>
      </c>
      <c r="U2624" s="7"/>
      <c r="V2624" s="10"/>
      <c r="W2624" s="11"/>
      <c r="X2624" s="10"/>
    </row>
    <row r="2625" spans="1:24" ht="15.6">
      <c r="A2625" s="4">
        <v>1009</v>
      </c>
      <c r="B2625" s="5">
        <v>46376</v>
      </c>
      <c r="C2625" s="1">
        <f t="shared" si="80"/>
        <v>2026</v>
      </c>
      <c r="D2625" s="1" t="str">
        <f>"Q" &amp;ROUNDUP(MONTH(SalesDataTable[[#This Row],[Order Date]])/3,0)</f>
        <v>Q4</v>
      </c>
      <c r="E2625" s="1">
        <f t="shared" si="81"/>
        <v>12</v>
      </c>
      <c r="F2625" s="1" t="str">
        <f>TEXT(SalesDataTable[[#This Row],[Order Date]],"MMM")</f>
        <v>Dec</v>
      </c>
      <c r="G2625" s="6" t="s">
        <v>37</v>
      </c>
      <c r="H2625" s="6" t="s">
        <v>64</v>
      </c>
      <c r="I2625" s="6" t="s">
        <v>45</v>
      </c>
      <c r="J2625" s="6" t="s">
        <v>20</v>
      </c>
      <c r="K2625" s="6" t="s">
        <v>26</v>
      </c>
      <c r="L2625" s="6" t="s">
        <v>63</v>
      </c>
      <c r="M2625" s="11">
        <v>2</v>
      </c>
      <c r="N2625" s="8">
        <v>72.349999999999994</v>
      </c>
      <c r="O2625" s="9">
        <v>0.15</v>
      </c>
      <c r="P2625" s="8">
        <v>32.44</v>
      </c>
      <c r="Q2625" s="8">
        <v>122.99499999999999</v>
      </c>
      <c r="R2625" s="8">
        <v>64.88</v>
      </c>
      <c r="S2625" s="8">
        <v>58.114999999999995</v>
      </c>
      <c r="T2625" s="10">
        <v>0.47249888206837676</v>
      </c>
      <c r="U2625" s="7"/>
      <c r="V2625" s="10"/>
      <c r="W2625" s="11"/>
      <c r="X2625" s="10"/>
    </row>
    <row r="2626" spans="1:24" ht="15.6">
      <c r="A2626" s="4">
        <v>1231</v>
      </c>
      <c r="B2626" s="5">
        <v>46376</v>
      </c>
      <c r="C2626" s="1">
        <f t="shared" si="80"/>
        <v>2026</v>
      </c>
      <c r="D2626" s="1" t="str">
        <f>"Q" &amp;ROUNDUP(MONTH(SalesDataTable[[#This Row],[Order Date]])/3,0)</f>
        <v>Q4</v>
      </c>
      <c r="E2626" s="1">
        <f t="shared" si="81"/>
        <v>12</v>
      </c>
      <c r="F2626" s="1" t="str">
        <f>TEXT(SalesDataTable[[#This Row],[Order Date]],"MMM")</f>
        <v>Dec</v>
      </c>
      <c r="G2626" s="6" t="s">
        <v>37</v>
      </c>
      <c r="H2626" s="6" t="s">
        <v>50</v>
      </c>
      <c r="I2626" s="6" t="s">
        <v>19</v>
      </c>
      <c r="J2626" s="6" t="s">
        <v>30</v>
      </c>
      <c r="K2626" s="6" t="s">
        <v>40</v>
      </c>
      <c r="L2626" s="6" t="s">
        <v>68</v>
      </c>
      <c r="M2626" s="11">
        <v>4</v>
      </c>
      <c r="N2626" s="8">
        <v>120.8</v>
      </c>
      <c r="O2626" s="9">
        <v>0.1</v>
      </c>
      <c r="P2626" s="8">
        <v>59.93</v>
      </c>
      <c r="Q2626" s="8">
        <v>434.88</v>
      </c>
      <c r="R2626" s="8">
        <v>239.72</v>
      </c>
      <c r="S2626" s="8">
        <v>195.16</v>
      </c>
      <c r="T2626" s="10">
        <v>0.44876747608535689</v>
      </c>
      <c r="U2626" s="7"/>
      <c r="V2626" s="10"/>
      <c r="W2626" s="11"/>
      <c r="X2626" s="10"/>
    </row>
    <row r="2627" spans="1:24" ht="15.6">
      <c r="A2627" s="4">
        <v>1445</v>
      </c>
      <c r="B2627" s="5">
        <v>46376</v>
      </c>
      <c r="C2627" s="1">
        <f t="shared" ref="C2627:C2690" si="82">YEAR(B2627)</f>
        <v>2026</v>
      </c>
      <c r="D2627" s="1" t="str">
        <f>"Q" &amp;ROUNDUP(MONTH(SalesDataTable[[#This Row],[Order Date]])/3,0)</f>
        <v>Q4</v>
      </c>
      <c r="E2627" s="1">
        <f t="shared" ref="E2627:E2690" si="83">MONTH(B2627)</f>
        <v>12</v>
      </c>
      <c r="F2627" s="1" t="str">
        <f>TEXT(SalesDataTable[[#This Row],[Order Date]],"MMM")</f>
        <v>Dec</v>
      </c>
      <c r="G2627" s="6" t="s">
        <v>37</v>
      </c>
      <c r="H2627" s="6" t="s">
        <v>48</v>
      </c>
      <c r="I2627" s="6" t="s">
        <v>19</v>
      </c>
      <c r="J2627" s="6" t="s">
        <v>30</v>
      </c>
      <c r="K2627" s="6" t="s">
        <v>26</v>
      </c>
      <c r="L2627" s="6" t="s">
        <v>63</v>
      </c>
      <c r="M2627" s="11">
        <v>1</v>
      </c>
      <c r="N2627" s="8">
        <v>71.23</v>
      </c>
      <c r="O2627" s="9">
        <v>0</v>
      </c>
      <c r="P2627" s="8">
        <v>31.63</v>
      </c>
      <c r="Q2627" s="8">
        <v>71.23</v>
      </c>
      <c r="R2627" s="8">
        <v>31.63</v>
      </c>
      <c r="S2627" s="8">
        <v>39.600000000000009</v>
      </c>
      <c r="T2627" s="10">
        <v>0.55594552856942303</v>
      </c>
      <c r="U2627" s="7"/>
      <c r="V2627" s="10"/>
      <c r="W2627" s="11"/>
      <c r="X2627" s="10"/>
    </row>
    <row r="2628" spans="1:24" ht="15.6">
      <c r="A2628" s="4">
        <v>2842</v>
      </c>
      <c r="B2628" s="5">
        <v>46376</v>
      </c>
      <c r="C2628" s="1">
        <f t="shared" si="82"/>
        <v>2026</v>
      </c>
      <c r="D2628" s="1" t="str">
        <f>"Q" &amp;ROUNDUP(MONTH(SalesDataTable[[#This Row],[Order Date]])/3,0)</f>
        <v>Q4</v>
      </c>
      <c r="E2628" s="1">
        <f t="shared" si="83"/>
        <v>12</v>
      </c>
      <c r="F2628" s="1" t="str">
        <f>TEXT(SalesDataTable[[#This Row],[Order Date]],"MMM")</f>
        <v>Dec</v>
      </c>
      <c r="G2628" s="6" t="s">
        <v>28</v>
      </c>
      <c r="H2628" s="6" t="s">
        <v>56</v>
      </c>
      <c r="I2628" s="6" t="s">
        <v>25</v>
      </c>
      <c r="J2628" s="6" t="s">
        <v>33</v>
      </c>
      <c r="K2628" s="6" t="s">
        <v>21</v>
      </c>
      <c r="L2628" s="6" t="s">
        <v>39</v>
      </c>
      <c r="M2628" s="11">
        <v>5</v>
      </c>
      <c r="N2628" s="8">
        <v>51.02</v>
      </c>
      <c r="O2628" s="9">
        <v>0.05</v>
      </c>
      <c r="P2628" s="8">
        <v>22.56</v>
      </c>
      <c r="Q2628" s="8">
        <v>242.345</v>
      </c>
      <c r="R2628" s="8">
        <v>112.8</v>
      </c>
      <c r="S2628" s="8">
        <v>129.54500000000002</v>
      </c>
      <c r="T2628" s="10">
        <v>0.5345478553302111</v>
      </c>
      <c r="U2628" s="7"/>
      <c r="V2628" s="10"/>
      <c r="W2628" s="11"/>
      <c r="X2628" s="10"/>
    </row>
    <row r="2629" spans="1:24" ht="15.6">
      <c r="A2629" s="4">
        <v>3783</v>
      </c>
      <c r="B2629" s="5">
        <v>46376</v>
      </c>
      <c r="C2629" s="1">
        <f t="shared" si="82"/>
        <v>2026</v>
      </c>
      <c r="D2629" s="1" t="str">
        <f>"Q" &amp;ROUNDUP(MONTH(SalesDataTable[[#This Row],[Order Date]])/3,0)</f>
        <v>Q4</v>
      </c>
      <c r="E2629" s="1">
        <f t="shared" si="83"/>
        <v>12</v>
      </c>
      <c r="F2629" s="1" t="str">
        <f>TEXT(SalesDataTable[[#This Row],[Order Date]],"MMM")</f>
        <v>Dec</v>
      </c>
      <c r="G2629" s="6" t="s">
        <v>28</v>
      </c>
      <c r="H2629" s="6" t="s">
        <v>29</v>
      </c>
      <c r="I2629" s="6" t="s">
        <v>45</v>
      </c>
      <c r="J2629" s="6" t="s">
        <v>30</v>
      </c>
      <c r="K2629" s="6" t="s">
        <v>31</v>
      </c>
      <c r="L2629" s="6" t="s">
        <v>61</v>
      </c>
      <c r="M2629" s="11">
        <v>1</v>
      </c>
      <c r="N2629" s="8">
        <v>130.52000000000001</v>
      </c>
      <c r="O2629" s="9">
        <v>0.1</v>
      </c>
      <c r="P2629" s="8">
        <v>66.09</v>
      </c>
      <c r="Q2629" s="8">
        <v>117.46800000000002</v>
      </c>
      <c r="R2629" s="8">
        <v>66.09</v>
      </c>
      <c r="S2629" s="8">
        <v>51.378000000000014</v>
      </c>
      <c r="T2629" s="10">
        <v>0.43737869036673821</v>
      </c>
      <c r="U2629" s="7"/>
      <c r="V2629" s="10"/>
      <c r="W2629" s="11"/>
      <c r="X2629" s="10"/>
    </row>
    <row r="2630" spans="1:24" ht="15.6">
      <c r="A2630" s="4">
        <v>4484</v>
      </c>
      <c r="B2630" s="5">
        <v>46376</v>
      </c>
      <c r="C2630" s="1">
        <f t="shared" si="82"/>
        <v>2026</v>
      </c>
      <c r="D2630" s="1" t="str">
        <f>"Q" &amp;ROUNDUP(MONTH(SalesDataTable[[#This Row],[Order Date]])/3,0)</f>
        <v>Q4</v>
      </c>
      <c r="E2630" s="1">
        <f t="shared" si="83"/>
        <v>12</v>
      </c>
      <c r="F2630" s="1" t="str">
        <f>TEXT(SalesDataTable[[#This Row],[Order Date]],"MMM")</f>
        <v>Dec</v>
      </c>
      <c r="G2630" s="6" t="s">
        <v>23</v>
      </c>
      <c r="H2630" s="6" t="s">
        <v>66</v>
      </c>
      <c r="I2630" s="6" t="s">
        <v>19</v>
      </c>
      <c r="J2630" s="6" t="s">
        <v>20</v>
      </c>
      <c r="K2630" s="6" t="s">
        <v>21</v>
      </c>
      <c r="L2630" s="6" t="s">
        <v>22</v>
      </c>
      <c r="M2630" s="11">
        <v>2</v>
      </c>
      <c r="N2630" s="8">
        <v>79.87</v>
      </c>
      <c r="O2630" s="9">
        <v>0.15</v>
      </c>
      <c r="P2630" s="8">
        <v>41.9</v>
      </c>
      <c r="Q2630" s="8">
        <v>135.779</v>
      </c>
      <c r="R2630" s="8">
        <v>83.8</v>
      </c>
      <c r="S2630" s="8">
        <v>51.978999999999999</v>
      </c>
      <c r="T2630" s="10">
        <v>0.38282061290773978</v>
      </c>
      <c r="U2630" s="7"/>
      <c r="V2630" s="10"/>
      <c r="W2630" s="11"/>
      <c r="X2630" s="10"/>
    </row>
    <row r="2631" spans="1:24" ht="15.6">
      <c r="A2631" s="4">
        <v>4597</v>
      </c>
      <c r="B2631" s="5">
        <v>46376</v>
      </c>
      <c r="C2631" s="1">
        <f t="shared" si="82"/>
        <v>2026</v>
      </c>
      <c r="D2631" s="1" t="str">
        <f>"Q" &amp;ROUNDUP(MONTH(SalesDataTable[[#This Row],[Order Date]])/3,0)</f>
        <v>Q4</v>
      </c>
      <c r="E2631" s="1">
        <f t="shared" si="83"/>
        <v>12</v>
      </c>
      <c r="F2631" s="1" t="str">
        <f>TEXT(SalesDataTable[[#This Row],[Order Date]],"MMM")</f>
        <v>Dec</v>
      </c>
      <c r="G2631" s="6" t="s">
        <v>37</v>
      </c>
      <c r="H2631" s="6" t="s">
        <v>64</v>
      </c>
      <c r="I2631" s="6" t="s">
        <v>19</v>
      </c>
      <c r="J2631" s="6" t="s">
        <v>20</v>
      </c>
      <c r="K2631" s="6" t="s">
        <v>26</v>
      </c>
      <c r="L2631" s="6" t="s">
        <v>63</v>
      </c>
      <c r="M2631" s="11">
        <v>3</v>
      </c>
      <c r="N2631" s="8">
        <v>71.3</v>
      </c>
      <c r="O2631" s="9">
        <v>0.1</v>
      </c>
      <c r="P2631" s="8">
        <v>32.93</v>
      </c>
      <c r="Q2631" s="8">
        <v>192.51</v>
      </c>
      <c r="R2631" s="8">
        <v>98.789999999999992</v>
      </c>
      <c r="S2631" s="8">
        <v>93.72</v>
      </c>
      <c r="T2631" s="10">
        <v>0.48683185289075892</v>
      </c>
      <c r="U2631" s="7"/>
      <c r="V2631" s="10"/>
      <c r="W2631" s="11"/>
      <c r="X2631" s="10"/>
    </row>
    <row r="2632" spans="1:24" ht="15.6">
      <c r="A2632" s="4">
        <v>4917</v>
      </c>
      <c r="B2632" s="5">
        <v>46376</v>
      </c>
      <c r="C2632" s="1">
        <f t="shared" si="82"/>
        <v>2026</v>
      </c>
      <c r="D2632" s="1" t="str">
        <f>"Q" &amp;ROUNDUP(MONTH(SalesDataTable[[#This Row],[Order Date]])/3,0)</f>
        <v>Q4</v>
      </c>
      <c r="E2632" s="1">
        <f t="shared" si="83"/>
        <v>12</v>
      </c>
      <c r="F2632" s="1" t="str">
        <f>TEXT(SalesDataTable[[#This Row],[Order Date]],"MMM")</f>
        <v>Dec</v>
      </c>
      <c r="G2632" s="6" t="s">
        <v>17</v>
      </c>
      <c r="H2632" s="6" t="s">
        <v>53</v>
      </c>
      <c r="I2632" s="6" t="s">
        <v>19</v>
      </c>
      <c r="J2632" s="6" t="s">
        <v>20</v>
      </c>
      <c r="K2632" s="6" t="s">
        <v>40</v>
      </c>
      <c r="L2632" s="6" t="s">
        <v>68</v>
      </c>
      <c r="M2632" s="11">
        <v>2</v>
      </c>
      <c r="N2632" s="8">
        <v>122.95</v>
      </c>
      <c r="O2632" s="9">
        <v>0.1</v>
      </c>
      <c r="P2632" s="8">
        <v>59.79</v>
      </c>
      <c r="Q2632" s="8">
        <v>221.31</v>
      </c>
      <c r="R2632" s="8">
        <v>119.58</v>
      </c>
      <c r="S2632" s="8">
        <v>101.73</v>
      </c>
      <c r="T2632" s="10">
        <v>0.45967195336857802</v>
      </c>
      <c r="U2632" s="7"/>
      <c r="V2632" s="10"/>
      <c r="W2632" s="11"/>
      <c r="X2632" s="10"/>
    </row>
    <row r="2633" spans="1:24" ht="15.6">
      <c r="A2633" s="4">
        <v>629</v>
      </c>
      <c r="B2633" s="5">
        <v>46377</v>
      </c>
      <c r="C2633" s="1">
        <f t="shared" si="82"/>
        <v>2026</v>
      </c>
      <c r="D2633" s="1" t="str">
        <f>"Q" &amp;ROUNDUP(MONTH(SalesDataTable[[#This Row],[Order Date]])/3,0)</f>
        <v>Q4</v>
      </c>
      <c r="E2633" s="1">
        <f t="shared" si="83"/>
        <v>12</v>
      </c>
      <c r="F2633" s="1" t="str">
        <f>TEXT(SalesDataTable[[#This Row],[Order Date]],"MMM")</f>
        <v>Dec</v>
      </c>
      <c r="G2633" s="6" t="s">
        <v>37</v>
      </c>
      <c r="H2633" s="6" t="s">
        <v>64</v>
      </c>
      <c r="I2633" s="6" t="s">
        <v>19</v>
      </c>
      <c r="J2633" s="6" t="s">
        <v>33</v>
      </c>
      <c r="K2633" s="6" t="s">
        <v>51</v>
      </c>
      <c r="L2633" s="6" t="s">
        <v>62</v>
      </c>
      <c r="M2633" s="11">
        <v>2</v>
      </c>
      <c r="N2633" s="8">
        <v>50.04</v>
      </c>
      <c r="O2633" s="9">
        <v>0.05</v>
      </c>
      <c r="P2633" s="8">
        <v>22.43</v>
      </c>
      <c r="Q2633" s="8">
        <v>95.075999999999993</v>
      </c>
      <c r="R2633" s="8">
        <v>44.86</v>
      </c>
      <c r="S2633" s="8">
        <v>50.215999999999994</v>
      </c>
      <c r="T2633" s="10">
        <v>0.52816694013210486</v>
      </c>
      <c r="U2633" s="7"/>
      <c r="V2633" s="10"/>
      <c r="W2633" s="11"/>
      <c r="X2633" s="10"/>
    </row>
    <row r="2634" spans="1:24" ht="15.6">
      <c r="A2634" s="4">
        <v>1373</v>
      </c>
      <c r="B2634" s="5">
        <v>46377</v>
      </c>
      <c r="C2634" s="1">
        <f t="shared" si="82"/>
        <v>2026</v>
      </c>
      <c r="D2634" s="1" t="str">
        <f>"Q" &amp;ROUNDUP(MONTH(SalesDataTable[[#This Row],[Order Date]])/3,0)</f>
        <v>Q4</v>
      </c>
      <c r="E2634" s="1">
        <f t="shared" si="83"/>
        <v>12</v>
      </c>
      <c r="F2634" s="1" t="str">
        <f>TEXT(SalesDataTable[[#This Row],[Order Date]],"MMM")</f>
        <v>Dec</v>
      </c>
      <c r="G2634" s="6" t="s">
        <v>23</v>
      </c>
      <c r="H2634" s="6" t="s">
        <v>24</v>
      </c>
      <c r="I2634" s="6" t="s">
        <v>45</v>
      </c>
      <c r="J2634" s="6" t="s">
        <v>20</v>
      </c>
      <c r="K2634" s="6" t="s">
        <v>40</v>
      </c>
      <c r="L2634" s="6" t="s">
        <v>57</v>
      </c>
      <c r="M2634" s="11">
        <v>1</v>
      </c>
      <c r="N2634" s="8">
        <v>80.92</v>
      </c>
      <c r="O2634" s="9">
        <v>0.05</v>
      </c>
      <c r="P2634" s="8">
        <v>40.14</v>
      </c>
      <c r="Q2634" s="8">
        <v>76.873999999999995</v>
      </c>
      <c r="R2634" s="8">
        <v>40.14</v>
      </c>
      <c r="S2634" s="8">
        <v>36.733999999999995</v>
      </c>
      <c r="T2634" s="10">
        <v>0.47784686630069978</v>
      </c>
      <c r="U2634" s="7"/>
      <c r="V2634" s="10"/>
      <c r="W2634" s="11"/>
      <c r="X2634" s="10"/>
    </row>
    <row r="2635" spans="1:24" ht="15.6">
      <c r="A2635" s="4">
        <v>1668</v>
      </c>
      <c r="B2635" s="5">
        <v>46377</v>
      </c>
      <c r="C2635" s="1">
        <f t="shared" si="82"/>
        <v>2026</v>
      </c>
      <c r="D2635" s="1" t="str">
        <f>"Q" &amp;ROUNDUP(MONTH(SalesDataTable[[#This Row],[Order Date]])/3,0)</f>
        <v>Q4</v>
      </c>
      <c r="E2635" s="1">
        <f t="shared" si="83"/>
        <v>12</v>
      </c>
      <c r="F2635" s="1" t="str">
        <f>TEXT(SalesDataTable[[#This Row],[Order Date]],"MMM")</f>
        <v>Dec</v>
      </c>
      <c r="G2635" s="6" t="s">
        <v>28</v>
      </c>
      <c r="H2635" s="6" t="s">
        <v>42</v>
      </c>
      <c r="I2635" s="6" t="s">
        <v>19</v>
      </c>
      <c r="J2635" s="6" t="s">
        <v>33</v>
      </c>
      <c r="K2635" s="6" t="s">
        <v>21</v>
      </c>
      <c r="L2635" s="6" t="s">
        <v>39</v>
      </c>
      <c r="M2635" s="11">
        <v>6</v>
      </c>
      <c r="N2635" s="8">
        <v>50.35</v>
      </c>
      <c r="O2635" s="9">
        <v>0.15</v>
      </c>
      <c r="P2635" s="8">
        <v>22.91</v>
      </c>
      <c r="Q2635" s="8">
        <v>256.78500000000003</v>
      </c>
      <c r="R2635" s="8">
        <v>137.46</v>
      </c>
      <c r="S2635" s="8">
        <v>119.32500000000002</v>
      </c>
      <c r="T2635" s="10">
        <v>0.46468835796483443</v>
      </c>
      <c r="U2635" s="7"/>
      <c r="V2635" s="10"/>
      <c r="W2635" s="11"/>
      <c r="X2635" s="10"/>
    </row>
    <row r="2636" spans="1:24" ht="15.6">
      <c r="A2636" s="4">
        <v>2646</v>
      </c>
      <c r="B2636" s="5">
        <v>46377</v>
      </c>
      <c r="C2636" s="1">
        <f t="shared" si="82"/>
        <v>2026</v>
      </c>
      <c r="D2636" s="1" t="str">
        <f>"Q" &amp;ROUNDUP(MONTH(SalesDataTable[[#This Row],[Order Date]])/3,0)</f>
        <v>Q4</v>
      </c>
      <c r="E2636" s="1">
        <f t="shared" si="83"/>
        <v>12</v>
      </c>
      <c r="F2636" s="1" t="str">
        <f>TEXT(SalesDataTable[[#This Row],[Order Date]],"MMM")</f>
        <v>Dec</v>
      </c>
      <c r="G2636" s="6" t="s">
        <v>23</v>
      </c>
      <c r="H2636" s="6" t="s">
        <v>24</v>
      </c>
      <c r="I2636" s="6" t="s">
        <v>19</v>
      </c>
      <c r="J2636" s="6" t="s">
        <v>20</v>
      </c>
      <c r="K2636" s="6" t="s">
        <v>51</v>
      </c>
      <c r="L2636" s="6" t="s">
        <v>59</v>
      </c>
      <c r="M2636" s="11">
        <v>1</v>
      </c>
      <c r="N2636" s="8">
        <v>35.799999999999997</v>
      </c>
      <c r="O2636" s="9">
        <v>0.05</v>
      </c>
      <c r="P2636" s="8">
        <v>14.12</v>
      </c>
      <c r="Q2636" s="8">
        <v>34.01</v>
      </c>
      <c r="R2636" s="8">
        <v>14.12</v>
      </c>
      <c r="S2636" s="8">
        <v>19.89</v>
      </c>
      <c r="T2636" s="10">
        <v>0.58482799176712741</v>
      </c>
      <c r="U2636" s="7"/>
      <c r="V2636" s="10"/>
      <c r="W2636" s="11"/>
      <c r="X2636" s="10"/>
    </row>
    <row r="2637" spans="1:24" ht="15.6">
      <c r="A2637" s="4">
        <v>3044</v>
      </c>
      <c r="B2637" s="5">
        <v>46377</v>
      </c>
      <c r="C2637" s="1">
        <f t="shared" si="82"/>
        <v>2026</v>
      </c>
      <c r="D2637" s="1" t="str">
        <f>"Q" &amp;ROUNDUP(MONTH(SalesDataTable[[#This Row],[Order Date]])/3,0)</f>
        <v>Q4</v>
      </c>
      <c r="E2637" s="1">
        <f t="shared" si="83"/>
        <v>12</v>
      </c>
      <c r="F2637" s="1" t="str">
        <f>TEXT(SalesDataTable[[#This Row],[Order Date]],"MMM")</f>
        <v>Dec</v>
      </c>
      <c r="G2637" s="6" t="s">
        <v>23</v>
      </c>
      <c r="H2637" s="6" t="s">
        <v>44</v>
      </c>
      <c r="I2637" s="6" t="s">
        <v>25</v>
      </c>
      <c r="J2637" s="6" t="s">
        <v>33</v>
      </c>
      <c r="K2637" s="6" t="s">
        <v>21</v>
      </c>
      <c r="L2637" s="6" t="s">
        <v>43</v>
      </c>
      <c r="M2637" s="11">
        <v>4</v>
      </c>
      <c r="N2637" s="8">
        <v>40.64</v>
      </c>
      <c r="O2637" s="9">
        <v>0.1</v>
      </c>
      <c r="P2637" s="8">
        <v>16.260000000000002</v>
      </c>
      <c r="Q2637" s="8">
        <v>146.304</v>
      </c>
      <c r="R2637" s="8">
        <v>65.040000000000006</v>
      </c>
      <c r="S2637" s="8">
        <v>81.263999999999996</v>
      </c>
      <c r="T2637" s="10">
        <v>0.55544619422572172</v>
      </c>
      <c r="U2637" s="7"/>
      <c r="V2637" s="10"/>
      <c r="W2637" s="11"/>
      <c r="X2637" s="10"/>
    </row>
    <row r="2638" spans="1:24" ht="15.6">
      <c r="A2638" s="4">
        <v>3065</v>
      </c>
      <c r="B2638" s="5">
        <v>46377</v>
      </c>
      <c r="C2638" s="1">
        <f t="shared" si="82"/>
        <v>2026</v>
      </c>
      <c r="D2638" s="1" t="str">
        <f>"Q" &amp;ROUNDUP(MONTH(SalesDataTable[[#This Row],[Order Date]])/3,0)</f>
        <v>Q4</v>
      </c>
      <c r="E2638" s="1">
        <f t="shared" si="83"/>
        <v>12</v>
      </c>
      <c r="F2638" s="1" t="str">
        <f>TEXT(SalesDataTable[[#This Row],[Order Date]],"MMM")</f>
        <v>Dec</v>
      </c>
      <c r="G2638" s="6" t="s">
        <v>28</v>
      </c>
      <c r="H2638" s="6" t="s">
        <v>56</v>
      </c>
      <c r="I2638" s="6" t="s">
        <v>19</v>
      </c>
      <c r="J2638" s="6" t="s">
        <v>30</v>
      </c>
      <c r="K2638" s="6" t="s">
        <v>40</v>
      </c>
      <c r="L2638" s="6" t="s">
        <v>57</v>
      </c>
      <c r="M2638" s="11">
        <v>3</v>
      </c>
      <c r="N2638" s="8">
        <v>81.510000000000005</v>
      </c>
      <c r="O2638" s="9">
        <v>0.05</v>
      </c>
      <c r="P2638" s="8">
        <v>39.9</v>
      </c>
      <c r="Q2638" s="8">
        <v>232.30350000000001</v>
      </c>
      <c r="R2638" s="8">
        <v>119.69999999999999</v>
      </c>
      <c r="S2638" s="8">
        <v>112.60350000000003</v>
      </c>
      <c r="T2638" s="10">
        <v>0.48472580051527425</v>
      </c>
      <c r="U2638" s="7"/>
      <c r="V2638" s="10"/>
      <c r="W2638" s="11"/>
      <c r="X2638" s="10"/>
    </row>
    <row r="2639" spans="1:24" ht="15.6">
      <c r="A2639" s="4">
        <v>3365</v>
      </c>
      <c r="B2639" s="5">
        <v>46377</v>
      </c>
      <c r="C2639" s="1">
        <f t="shared" si="82"/>
        <v>2026</v>
      </c>
      <c r="D2639" s="1" t="str">
        <f>"Q" &amp;ROUNDUP(MONTH(SalesDataTable[[#This Row],[Order Date]])/3,0)</f>
        <v>Q4</v>
      </c>
      <c r="E2639" s="1">
        <f t="shared" si="83"/>
        <v>12</v>
      </c>
      <c r="F2639" s="1" t="str">
        <f>TEXT(SalesDataTable[[#This Row],[Order Date]],"MMM")</f>
        <v>Dec</v>
      </c>
      <c r="G2639" s="6" t="s">
        <v>37</v>
      </c>
      <c r="H2639" s="6" t="s">
        <v>48</v>
      </c>
      <c r="I2639" s="6" t="s">
        <v>36</v>
      </c>
      <c r="J2639" s="6" t="s">
        <v>30</v>
      </c>
      <c r="K2639" s="6" t="s">
        <v>51</v>
      </c>
      <c r="L2639" s="6" t="s">
        <v>55</v>
      </c>
      <c r="M2639" s="11">
        <v>2</v>
      </c>
      <c r="N2639" s="8">
        <v>122.4</v>
      </c>
      <c r="O2639" s="9">
        <v>0.1</v>
      </c>
      <c r="P2639" s="8">
        <v>71.09</v>
      </c>
      <c r="Q2639" s="8">
        <v>220.32000000000002</v>
      </c>
      <c r="R2639" s="8">
        <v>142.18</v>
      </c>
      <c r="S2639" s="8">
        <v>78.140000000000015</v>
      </c>
      <c r="T2639" s="10">
        <v>0.35466594045025424</v>
      </c>
      <c r="U2639" s="7"/>
      <c r="V2639" s="10"/>
      <c r="W2639" s="11"/>
      <c r="X2639" s="10"/>
    </row>
    <row r="2640" spans="1:24" ht="15.6">
      <c r="A2640" s="4">
        <v>4042</v>
      </c>
      <c r="B2640" s="5">
        <v>46377</v>
      </c>
      <c r="C2640" s="1">
        <f t="shared" si="82"/>
        <v>2026</v>
      </c>
      <c r="D2640" s="1" t="str">
        <f>"Q" &amp;ROUNDUP(MONTH(SalesDataTable[[#This Row],[Order Date]])/3,0)</f>
        <v>Q4</v>
      </c>
      <c r="E2640" s="1">
        <f t="shared" si="83"/>
        <v>12</v>
      </c>
      <c r="F2640" s="1" t="str">
        <f>TEXT(SalesDataTable[[#This Row],[Order Date]],"MMM")</f>
        <v>Dec</v>
      </c>
      <c r="G2640" s="6" t="s">
        <v>17</v>
      </c>
      <c r="H2640" s="6" t="s">
        <v>53</v>
      </c>
      <c r="I2640" s="6" t="s">
        <v>45</v>
      </c>
      <c r="J2640" s="6" t="s">
        <v>20</v>
      </c>
      <c r="K2640" s="6" t="s">
        <v>31</v>
      </c>
      <c r="L2640" s="6" t="s">
        <v>49</v>
      </c>
      <c r="M2640" s="11">
        <v>1</v>
      </c>
      <c r="N2640" s="8">
        <v>45.94</v>
      </c>
      <c r="O2640" s="9">
        <v>0.05</v>
      </c>
      <c r="P2640" s="8">
        <v>18.100000000000001</v>
      </c>
      <c r="Q2640" s="8">
        <v>43.642999999999994</v>
      </c>
      <c r="R2640" s="8">
        <v>18.100000000000001</v>
      </c>
      <c r="S2640" s="8">
        <v>25.542999999999992</v>
      </c>
      <c r="T2640" s="10">
        <v>0.58527140664024002</v>
      </c>
      <c r="U2640" s="7"/>
      <c r="V2640" s="10"/>
      <c r="W2640" s="11"/>
      <c r="X2640" s="10"/>
    </row>
    <row r="2641" spans="1:24" ht="15.6">
      <c r="A2641" s="4">
        <v>4635</v>
      </c>
      <c r="B2641" s="5">
        <v>46377</v>
      </c>
      <c r="C2641" s="1">
        <f t="shared" si="82"/>
        <v>2026</v>
      </c>
      <c r="D2641" s="1" t="str">
        <f>"Q" &amp;ROUNDUP(MONTH(SalesDataTable[[#This Row],[Order Date]])/3,0)</f>
        <v>Q4</v>
      </c>
      <c r="E2641" s="1">
        <f t="shared" si="83"/>
        <v>12</v>
      </c>
      <c r="F2641" s="1" t="str">
        <f>TEXT(SalesDataTable[[#This Row],[Order Date]],"MMM")</f>
        <v>Dec</v>
      </c>
      <c r="G2641" s="6" t="s">
        <v>37</v>
      </c>
      <c r="H2641" s="6" t="s">
        <v>64</v>
      </c>
      <c r="I2641" s="6" t="s">
        <v>25</v>
      </c>
      <c r="J2641" s="6" t="s">
        <v>20</v>
      </c>
      <c r="K2641" s="6" t="s">
        <v>40</v>
      </c>
      <c r="L2641" s="6" t="s">
        <v>46</v>
      </c>
      <c r="M2641" s="11">
        <v>15</v>
      </c>
      <c r="N2641" s="8">
        <v>196.89</v>
      </c>
      <c r="O2641" s="9">
        <v>0.15</v>
      </c>
      <c r="P2641" s="8">
        <v>105.09</v>
      </c>
      <c r="Q2641" s="8">
        <v>2510.3474999999999</v>
      </c>
      <c r="R2641" s="8">
        <v>1576.3500000000001</v>
      </c>
      <c r="S2641" s="8">
        <v>933.99749999999972</v>
      </c>
      <c r="T2641" s="10">
        <v>0.37205904760197533</v>
      </c>
      <c r="U2641" s="7"/>
      <c r="V2641" s="10"/>
      <c r="W2641" s="11"/>
      <c r="X2641" s="10"/>
    </row>
    <row r="2642" spans="1:24" ht="15.6">
      <c r="A2642" s="4">
        <v>4748</v>
      </c>
      <c r="B2642" s="5">
        <v>46377</v>
      </c>
      <c r="C2642" s="1">
        <f t="shared" si="82"/>
        <v>2026</v>
      </c>
      <c r="D2642" s="1" t="str">
        <f>"Q" &amp;ROUNDUP(MONTH(SalesDataTable[[#This Row],[Order Date]])/3,0)</f>
        <v>Q4</v>
      </c>
      <c r="E2642" s="1">
        <f t="shared" si="83"/>
        <v>12</v>
      </c>
      <c r="F2642" s="1" t="str">
        <f>TEXT(SalesDataTable[[#This Row],[Order Date]],"MMM")</f>
        <v>Dec</v>
      </c>
      <c r="G2642" s="6" t="s">
        <v>37</v>
      </c>
      <c r="H2642" s="6" t="s">
        <v>64</v>
      </c>
      <c r="I2642" s="6" t="s">
        <v>36</v>
      </c>
      <c r="J2642" s="6" t="s">
        <v>33</v>
      </c>
      <c r="K2642" s="6" t="s">
        <v>21</v>
      </c>
      <c r="L2642" s="6" t="s">
        <v>39</v>
      </c>
      <c r="M2642" s="11">
        <v>1</v>
      </c>
      <c r="N2642" s="8">
        <v>51.18</v>
      </c>
      <c r="O2642" s="9">
        <v>0.05</v>
      </c>
      <c r="P2642" s="8">
        <v>22.98</v>
      </c>
      <c r="Q2642" s="8">
        <v>48.620999999999995</v>
      </c>
      <c r="R2642" s="8">
        <v>22.98</v>
      </c>
      <c r="S2642" s="8">
        <v>25.640999999999995</v>
      </c>
      <c r="T2642" s="10">
        <v>0.52736471894860237</v>
      </c>
      <c r="U2642" s="7"/>
      <c r="V2642" s="10"/>
      <c r="W2642" s="11"/>
      <c r="X2642" s="10"/>
    </row>
    <row r="2643" spans="1:24" ht="15.6">
      <c r="A2643" s="4">
        <v>342</v>
      </c>
      <c r="B2643" s="5">
        <v>46378</v>
      </c>
      <c r="C2643" s="1">
        <f t="shared" si="82"/>
        <v>2026</v>
      </c>
      <c r="D2643" s="1" t="str">
        <f>"Q" &amp;ROUNDUP(MONTH(SalesDataTable[[#This Row],[Order Date]])/3,0)</f>
        <v>Q4</v>
      </c>
      <c r="E2643" s="1">
        <f t="shared" si="83"/>
        <v>12</v>
      </c>
      <c r="F2643" s="1" t="str">
        <f>TEXT(SalesDataTable[[#This Row],[Order Date]],"MMM")</f>
        <v>Dec</v>
      </c>
      <c r="G2643" s="6" t="s">
        <v>23</v>
      </c>
      <c r="H2643" s="6" t="s">
        <v>44</v>
      </c>
      <c r="I2643" s="6" t="s">
        <v>36</v>
      </c>
      <c r="J2643" s="6" t="s">
        <v>30</v>
      </c>
      <c r="K2643" s="6" t="s">
        <v>21</v>
      </c>
      <c r="L2643" s="6" t="s">
        <v>43</v>
      </c>
      <c r="M2643" s="11">
        <v>3</v>
      </c>
      <c r="N2643" s="8">
        <v>40.78</v>
      </c>
      <c r="O2643" s="9">
        <v>0.15</v>
      </c>
      <c r="P2643" s="8">
        <v>16.73</v>
      </c>
      <c r="Q2643" s="8">
        <v>103.989</v>
      </c>
      <c r="R2643" s="8">
        <v>50.19</v>
      </c>
      <c r="S2643" s="8">
        <v>53.799000000000007</v>
      </c>
      <c r="T2643" s="10">
        <v>0.51735279693044456</v>
      </c>
      <c r="U2643" s="7"/>
      <c r="V2643" s="10"/>
      <c r="W2643" s="11"/>
      <c r="X2643" s="10"/>
    </row>
    <row r="2644" spans="1:24" ht="15.6">
      <c r="A2644" s="4">
        <v>676</v>
      </c>
      <c r="B2644" s="5">
        <v>46378</v>
      </c>
      <c r="C2644" s="1">
        <f t="shared" si="82"/>
        <v>2026</v>
      </c>
      <c r="D2644" s="1" t="str">
        <f>"Q" &amp;ROUNDUP(MONTH(SalesDataTable[[#This Row],[Order Date]])/3,0)</f>
        <v>Q4</v>
      </c>
      <c r="E2644" s="1">
        <f t="shared" si="83"/>
        <v>12</v>
      </c>
      <c r="F2644" s="1" t="str">
        <f>TEXT(SalesDataTable[[#This Row],[Order Date]],"MMM")</f>
        <v>Dec</v>
      </c>
      <c r="G2644" s="6" t="s">
        <v>28</v>
      </c>
      <c r="H2644" s="6" t="s">
        <v>35</v>
      </c>
      <c r="I2644" s="6" t="s">
        <v>45</v>
      </c>
      <c r="J2644" s="6" t="s">
        <v>20</v>
      </c>
      <c r="K2644" s="6" t="s">
        <v>40</v>
      </c>
      <c r="L2644" s="6" t="s">
        <v>46</v>
      </c>
      <c r="M2644" s="11">
        <v>1</v>
      </c>
      <c r="N2644" s="8">
        <v>195.63</v>
      </c>
      <c r="O2644" s="9">
        <v>0.05</v>
      </c>
      <c r="P2644" s="8">
        <v>102.13</v>
      </c>
      <c r="Q2644" s="8">
        <v>185.84849999999997</v>
      </c>
      <c r="R2644" s="8">
        <v>102.13</v>
      </c>
      <c r="S2644" s="8">
        <v>83.718499999999977</v>
      </c>
      <c r="T2644" s="10">
        <v>0.45046637449320276</v>
      </c>
      <c r="U2644" s="7"/>
      <c r="V2644" s="10"/>
      <c r="W2644" s="11"/>
      <c r="X2644" s="10"/>
    </row>
    <row r="2645" spans="1:24" ht="15.6">
      <c r="A2645" s="4">
        <v>1912</v>
      </c>
      <c r="B2645" s="5">
        <v>46378</v>
      </c>
      <c r="C2645" s="1">
        <f t="shared" si="82"/>
        <v>2026</v>
      </c>
      <c r="D2645" s="1" t="str">
        <f>"Q" &amp;ROUNDUP(MONTH(SalesDataTable[[#This Row],[Order Date]])/3,0)</f>
        <v>Q4</v>
      </c>
      <c r="E2645" s="1">
        <f t="shared" si="83"/>
        <v>12</v>
      </c>
      <c r="F2645" s="1" t="str">
        <f>TEXT(SalesDataTable[[#This Row],[Order Date]],"MMM")</f>
        <v>Dec</v>
      </c>
      <c r="G2645" s="6" t="s">
        <v>28</v>
      </c>
      <c r="H2645" s="6" t="s">
        <v>42</v>
      </c>
      <c r="I2645" s="6" t="s">
        <v>25</v>
      </c>
      <c r="J2645" s="6" t="s">
        <v>20</v>
      </c>
      <c r="K2645" s="6" t="s">
        <v>31</v>
      </c>
      <c r="L2645" s="6" t="s">
        <v>61</v>
      </c>
      <c r="M2645" s="11">
        <v>10</v>
      </c>
      <c r="N2645" s="8">
        <v>134.86000000000001</v>
      </c>
      <c r="O2645" s="9">
        <v>0.1</v>
      </c>
      <c r="P2645" s="8">
        <v>65.3</v>
      </c>
      <c r="Q2645" s="8">
        <v>1213.7400000000002</v>
      </c>
      <c r="R2645" s="8">
        <v>653</v>
      </c>
      <c r="S2645" s="8">
        <v>560.74000000000024</v>
      </c>
      <c r="T2645" s="10">
        <v>0.46199350767050612</v>
      </c>
      <c r="U2645" s="7"/>
      <c r="V2645" s="10"/>
      <c r="W2645" s="11"/>
      <c r="X2645" s="10"/>
    </row>
    <row r="2646" spans="1:24" ht="15.6">
      <c r="A2646" s="4">
        <v>2065</v>
      </c>
      <c r="B2646" s="5">
        <v>46378</v>
      </c>
      <c r="C2646" s="1">
        <f t="shared" si="82"/>
        <v>2026</v>
      </c>
      <c r="D2646" s="1" t="str">
        <f>"Q" &amp;ROUNDUP(MONTH(SalesDataTable[[#This Row],[Order Date]])/3,0)</f>
        <v>Q4</v>
      </c>
      <c r="E2646" s="1">
        <f t="shared" si="83"/>
        <v>12</v>
      </c>
      <c r="F2646" s="1" t="str">
        <f>TEXT(SalesDataTable[[#This Row],[Order Date]],"MMM")</f>
        <v>Dec</v>
      </c>
      <c r="G2646" s="6" t="s">
        <v>37</v>
      </c>
      <c r="H2646" s="6" t="s">
        <v>38</v>
      </c>
      <c r="I2646" s="6" t="s">
        <v>19</v>
      </c>
      <c r="J2646" s="6" t="s">
        <v>30</v>
      </c>
      <c r="K2646" s="6" t="s">
        <v>21</v>
      </c>
      <c r="L2646" s="6" t="s">
        <v>22</v>
      </c>
      <c r="M2646" s="11">
        <v>1</v>
      </c>
      <c r="N2646" s="8">
        <v>83.15</v>
      </c>
      <c r="O2646" s="9">
        <v>0</v>
      </c>
      <c r="P2646" s="8">
        <v>42.3</v>
      </c>
      <c r="Q2646" s="8">
        <v>83.15</v>
      </c>
      <c r="R2646" s="8">
        <v>42.3</v>
      </c>
      <c r="S2646" s="8">
        <v>40.850000000000009</v>
      </c>
      <c r="T2646" s="10">
        <v>0.49128081779915822</v>
      </c>
      <c r="U2646" s="7"/>
      <c r="V2646" s="10"/>
      <c r="W2646" s="11"/>
      <c r="X2646" s="10"/>
    </row>
    <row r="2647" spans="1:24" ht="15.6">
      <c r="A2647" s="4">
        <v>3136</v>
      </c>
      <c r="B2647" s="5">
        <v>46378</v>
      </c>
      <c r="C2647" s="1">
        <f t="shared" si="82"/>
        <v>2026</v>
      </c>
      <c r="D2647" s="1" t="str">
        <f>"Q" &amp;ROUNDUP(MONTH(SalesDataTable[[#This Row],[Order Date]])/3,0)</f>
        <v>Q4</v>
      </c>
      <c r="E2647" s="1">
        <f t="shared" si="83"/>
        <v>12</v>
      </c>
      <c r="F2647" s="1" t="str">
        <f>TEXT(SalesDataTable[[#This Row],[Order Date]],"MMM")</f>
        <v>Dec</v>
      </c>
      <c r="G2647" s="6" t="s">
        <v>23</v>
      </c>
      <c r="H2647" s="6" t="s">
        <v>44</v>
      </c>
      <c r="I2647" s="6" t="s">
        <v>45</v>
      </c>
      <c r="J2647" s="6" t="s">
        <v>33</v>
      </c>
      <c r="K2647" s="6" t="s">
        <v>21</v>
      </c>
      <c r="L2647" s="6" t="s">
        <v>22</v>
      </c>
      <c r="M2647" s="11">
        <v>1</v>
      </c>
      <c r="N2647" s="8">
        <v>81.599999999999994</v>
      </c>
      <c r="O2647" s="9">
        <v>0.15</v>
      </c>
      <c r="P2647" s="8">
        <v>42</v>
      </c>
      <c r="Q2647" s="8">
        <v>69.36</v>
      </c>
      <c r="R2647" s="8">
        <v>42</v>
      </c>
      <c r="S2647" s="8">
        <v>27.36</v>
      </c>
      <c r="T2647" s="10">
        <v>0.3944636678200692</v>
      </c>
      <c r="U2647" s="7"/>
      <c r="V2647" s="10"/>
      <c r="W2647" s="11"/>
      <c r="X2647" s="10"/>
    </row>
    <row r="2648" spans="1:24" ht="15.6">
      <c r="A2648" s="4">
        <v>3423</v>
      </c>
      <c r="B2648" s="5">
        <v>46378</v>
      </c>
      <c r="C2648" s="1">
        <f t="shared" si="82"/>
        <v>2026</v>
      </c>
      <c r="D2648" s="1" t="str">
        <f>"Q" &amp;ROUNDUP(MONTH(SalesDataTable[[#This Row],[Order Date]])/3,0)</f>
        <v>Q4</v>
      </c>
      <c r="E2648" s="1">
        <f t="shared" si="83"/>
        <v>12</v>
      </c>
      <c r="F2648" s="1" t="str">
        <f>TEXT(SalesDataTable[[#This Row],[Order Date]],"MMM")</f>
        <v>Dec</v>
      </c>
      <c r="G2648" s="6" t="s">
        <v>37</v>
      </c>
      <c r="H2648" s="6" t="s">
        <v>48</v>
      </c>
      <c r="I2648" s="6" t="s">
        <v>36</v>
      </c>
      <c r="J2648" s="6" t="s">
        <v>33</v>
      </c>
      <c r="K2648" s="6" t="s">
        <v>31</v>
      </c>
      <c r="L2648" s="6" t="s">
        <v>49</v>
      </c>
      <c r="M2648" s="11">
        <v>5</v>
      </c>
      <c r="N2648" s="8">
        <v>47.67</v>
      </c>
      <c r="O2648" s="9">
        <v>0.1</v>
      </c>
      <c r="P2648" s="8">
        <v>17.84</v>
      </c>
      <c r="Q2648" s="8">
        <v>214.51500000000001</v>
      </c>
      <c r="R2648" s="8">
        <v>89.2</v>
      </c>
      <c r="S2648" s="8">
        <v>125.31500000000001</v>
      </c>
      <c r="T2648" s="10">
        <v>0.5841782625923595</v>
      </c>
      <c r="U2648" s="7"/>
      <c r="V2648" s="10"/>
      <c r="W2648" s="11"/>
      <c r="X2648" s="10"/>
    </row>
    <row r="2649" spans="1:24" ht="15.6">
      <c r="A2649" s="4">
        <v>3746</v>
      </c>
      <c r="B2649" s="5">
        <v>46378</v>
      </c>
      <c r="C2649" s="1">
        <f t="shared" si="82"/>
        <v>2026</v>
      </c>
      <c r="D2649" s="1" t="str">
        <f>"Q" &amp;ROUNDUP(MONTH(SalesDataTable[[#This Row],[Order Date]])/3,0)</f>
        <v>Q4</v>
      </c>
      <c r="E2649" s="1">
        <f t="shared" si="83"/>
        <v>12</v>
      </c>
      <c r="F2649" s="1" t="str">
        <f>TEXT(SalesDataTable[[#This Row],[Order Date]],"MMM")</f>
        <v>Dec</v>
      </c>
      <c r="G2649" s="6" t="s">
        <v>37</v>
      </c>
      <c r="H2649" s="6" t="s">
        <v>48</v>
      </c>
      <c r="I2649" s="6" t="s">
        <v>36</v>
      </c>
      <c r="J2649" s="6" t="s">
        <v>33</v>
      </c>
      <c r="K2649" s="6" t="s">
        <v>21</v>
      </c>
      <c r="L2649" s="6" t="s">
        <v>39</v>
      </c>
      <c r="M2649" s="11">
        <v>2</v>
      </c>
      <c r="N2649" s="8">
        <v>50.96</v>
      </c>
      <c r="O2649" s="9">
        <v>0.15</v>
      </c>
      <c r="P2649" s="8">
        <v>22.59</v>
      </c>
      <c r="Q2649" s="8">
        <v>86.632000000000005</v>
      </c>
      <c r="R2649" s="8">
        <v>45.18</v>
      </c>
      <c r="S2649" s="8">
        <v>41.452000000000005</v>
      </c>
      <c r="T2649" s="10">
        <v>0.47848370117277683</v>
      </c>
      <c r="U2649" s="7"/>
      <c r="V2649" s="10"/>
      <c r="W2649" s="11"/>
      <c r="X2649" s="10"/>
    </row>
    <row r="2650" spans="1:24" ht="15.6">
      <c r="A2650" s="4">
        <v>1198</v>
      </c>
      <c r="B2650" s="5">
        <v>46379</v>
      </c>
      <c r="C2650" s="1">
        <f t="shared" si="82"/>
        <v>2026</v>
      </c>
      <c r="D2650" s="1" t="str">
        <f>"Q" &amp;ROUNDUP(MONTH(SalesDataTable[[#This Row],[Order Date]])/3,0)</f>
        <v>Q4</v>
      </c>
      <c r="E2650" s="1">
        <f t="shared" si="83"/>
        <v>12</v>
      </c>
      <c r="F2650" s="1" t="str">
        <f>TEXT(SalesDataTable[[#This Row],[Order Date]],"MMM")</f>
        <v>Dec</v>
      </c>
      <c r="G2650" s="6" t="s">
        <v>37</v>
      </c>
      <c r="H2650" s="6" t="s">
        <v>48</v>
      </c>
      <c r="I2650" s="6" t="s">
        <v>36</v>
      </c>
      <c r="J2650" s="6" t="s">
        <v>30</v>
      </c>
      <c r="K2650" s="6" t="s">
        <v>31</v>
      </c>
      <c r="L2650" s="6" t="s">
        <v>49</v>
      </c>
      <c r="M2650" s="11">
        <v>5</v>
      </c>
      <c r="N2650" s="8">
        <v>47.69</v>
      </c>
      <c r="O2650" s="9">
        <v>0.05</v>
      </c>
      <c r="P2650" s="8">
        <v>18.23</v>
      </c>
      <c r="Q2650" s="8">
        <v>226.52749999999997</v>
      </c>
      <c r="R2650" s="8">
        <v>91.15</v>
      </c>
      <c r="S2650" s="8">
        <v>135.37749999999997</v>
      </c>
      <c r="T2650" s="10">
        <v>0.59762059794064726</v>
      </c>
      <c r="U2650" s="7"/>
      <c r="V2650" s="10"/>
      <c r="W2650" s="11"/>
      <c r="X2650" s="10"/>
    </row>
    <row r="2651" spans="1:24" ht="15.6">
      <c r="A2651" s="4">
        <v>2123</v>
      </c>
      <c r="B2651" s="5">
        <v>46379</v>
      </c>
      <c r="C2651" s="1">
        <f t="shared" si="82"/>
        <v>2026</v>
      </c>
      <c r="D2651" s="1" t="str">
        <f>"Q" &amp;ROUNDUP(MONTH(SalesDataTable[[#This Row],[Order Date]])/3,0)</f>
        <v>Q4</v>
      </c>
      <c r="E2651" s="1">
        <f t="shared" si="83"/>
        <v>12</v>
      </c>
      <c r="F2651" s="1" t="str">
        <f>TEXT(SalesDataTable[[#This Row],[Order Date]],"MMM")</f>
        <v>Dec</v>
      </c>
      <c r="G2651" s="6" t="s">
        <v>37</v>
      </c>
      <c r="H2651" s="6" t="s">
        <v>50</v>
      </c>
      <c r="I2651" s="6" t="s">
        <v>19</v>
      </c>
      <c r="J2651" s="6" t="s">
        <v>20</v>
      </c>
      <c r="K2651" s="6" t="s">
        <v>26</v>
      </c>
      <c r="L2651" s="6" t="s">
        <v>27</v>
      </c>
      <c r="M2651" s="11">
        <v>1</v>
      </c>
      <c r="N2651" s="8">
        <v>91.08</v>
      </c>
      <c r="O2651" s="9">
        <v>0.2</v>
      </c>
      <c r="P2651" s="8">
        <v>46.14</v>
      </c>
      <c r="Q2651" s="8">
        <v>72.864000000000004</v>
      </c>
      <c r="R2651" s="8">
        <v>46.14</v>
      </c>
      <c r="S2651" s="8">
        <v>26.724000000000004</v>
      </c>
      <c r="T2651" s="10">
        <v>0.36676548089591571</v>
      </c>
      <c r="U2651" s="7"/>
      <c r="V2651" s="10"/>
      <c r="W2651" s="11"/>
      <c r="X2651" s="10"/>
    </row>
    <row r="2652" spans="1:24" ht="15.6">
      <c r="A2652" s="4">
        <v>2586</v>
      </c>
      <c r="B2652" s="5">
        <v>46379</v>
      </c>
      <c r="C2652" s="1">
        <f t="shared" si="82"/>
        <v>2026</v>
      </c>
      <c r="D2652" s="1" t="str">
        <f>"Q" &amp;ROUNDUP(MONTH(SalesDataTable[[#This Row],[Order Date]])/3,0)</f>
        <v>Q4</v>
      </c>
      <c r="E2652" s="1">
        <f t="shared" si="83"/>
        <v>12</v>
      </c>
      <c r="F2652" s="1" t="str">
        <f>TEXT(SalesDataTable[[#This Row],[Order Date]],"MMM")</f>
        <v>Dec</v>
      </c>
      <c r="G2652" s="6" t="s">
        <v>23</v>
      </c>
      <c r="H2652" s="6" t="s">
        <v>66</v>
      </c>
      <c r="I2652" s="6" t="s">
        <v>36</v>
      </c>
      <c r="J2652" s="6" t="s">
        <v>30</v>
      </c>
      <c r="K2652" s="6" t="s">
        <v>26</v>
      </c>
      <c r="L2652" s="6" t="s">
        <v>34</v>
      </c>
      <c r="M2652" s="11">
        <v>1</v>
      </c>
      <c r="N2652" s="8">
        <v>143.84</v>
      </c>
      <c r="O2652" s="9">
        <v>0.15</v>
      </c>
      <c r="P2652" s="8">
        <v>78.17</v>
      </c>
      <c r="Q2652" s="8">
        <v>122.264</v>
      </c>
      <c r="R2652" s="8">
        <v>78.17</v>
      </c>
      <c r="S2652" s="8">
        <v>44.093999999999994</v>
      </c>
      <c r="T2652" s="10">
        <v>0.360645815612118</v>
      </c>
      <c r="U2652" s="7"/>
      <c r="V2652" s="10"/>
      <c r="W2652" s="11"/>
      <c r="X2652" s="10"/>
    </row>
    <row r="2653" spans="1:24" ht="15.6">
      <c r="A2653" s="4">
        <v>3048</v>
      </c>
      <c r="B2653" s="5">
        <v>46379</v>
      </c>
      <c r="C2653" s="1">
        <f t="shared" si="82"/>
        <v>2026</v>
      </c>
      <c r="D2653" s="1" t="str">
        <f>"Q" &amp;ROUNDUP(MONTH(SalesDataTable[[#This Row],[Order Date]])/3,0)</f>
        <v>Q4</v>
      </c>
      <c r="E2653" s="1">
        <f t="shared" si="83"/>
        <v>12</v>
      </c>
      <c r="F2653" s="1" t="str">
        <f>TEXT(SalesDataTable[[#This Row],[Order Date]],"MMM")</f>
        <v>Dec</v>
      </c>
      <c r="G2653" s="6" t="s">
        <v>23</v>
      </c>
      <c r="H2653" s="6" t="s">
        <v>44</v>
      </c>
      <c r="I2653" s="6" t="s">
        <v>19</v>
      </c>
      <c r="J2653" s="6" t="s">
        <v>30</v>
      </c>
      <c r="K2653" s="6" t="s">
        <v>21</v>
      </c>
      <c r="L2653" s="6" t="s">
        <v>47</v>
      </c>
      <c r="M2653" s="11">
        <v>1</v>
      </c>
      <c r="N2653" s="8">
        <v>102.66</v>
      </c>
      <c r="O2653" s="9">
        <v>0.05</v>
      </c>
      <c r="P2653" s="8">
        <v>49.2</v>
      </c>
      <c r="Q2653" s="8">
        <v>97.526999999999987</v>
      </c>
      <c r="R2653" s="8">
        <v>49.2</v>
      </c>
      <c r="S2653" s="8">
        <v>48.326999999999984</v>
      </c>
      <c r="T2653" s="10">
        <v>0.4955243163431664</v>
      </c>
      <c r="U2653" s="7"/>
      <c r="V2653" s="10"/>
      <c r="W2653" s="11"/>
      <c r="X2653" s="10"/>
    </row>
    <row r="2654" spans="1:24" ht="15.6">
      <c r="A2654" s="4">
        <v>3838</v>
      </c>
      <c r="B2654" s="5">
        <v>46379</v>
      </c>
      <c r="C2654" s="1">
        <f t="shared" si="82"/>
        <v>2026</v>
      </c>
      <c r="D2654" s="1" t="str">
        <f>"Q" &amp;ROUNDUP(MONTH(SalesDataTable[[#This Row],[Order Date]])/3,0)</f>
        <v>Q4</v>
      </c>
      <c r="E2654" s="1">
        <f t="shared" si="83"/>
        <v>12</v>
      </c>
      <c r="F2654" s="1" t="str">
        <f>TEXT(SalesDataTable[[#This Row],[Order Date]],"MMM")</f>
        <v>Dec</v>
      </c>
      <c r="G2654" s="6" t="s">
        <v>23</v>
      </c>
      <c r="H2654" s="6" t="s">
        <v>58</v>
      </c>
      <c r="I2654" s="6" t="s">
        <v>36</v>
      </c>
      <c r="J2654" s="6" t="s">
        <v>30</v>
      </c>
      <c r="K2654" s="6" t="s">
        <v>51</v>
      </c>
      <c r="L2654" s="6" t="s">
        <v>52</v>
      </c>
      <c r="M2654" s="11">
        <v>2</v>
      </c>
      <c r="N2654" s="8">
        <v>40.32</v>
      </c>
      <c r="O2654" s="9">
        <v>0</v>
      </c>
      <c r="P2654" s="8">
        <v>14.39</v>
      </c>
      <c r="Q2654" s="8">
        <v>80.64</v>
      </c>
      <c r="R2654" s="8">
        <v>28.78</v>
      </c>
      <c r="S2654" s="8">
        <v>51.86</v>
      </c>
      <c r="T2654" s="10">
        <v>0.64310515873015872</v>
      </c>
      <c r="U2654" s="7"/>
      <c r="V2654" s="10"/>
      <c r="W2654" s="11"/>
      <c r="X2654" s="10"/>
    </row>
    <row r="2655" spans="1:24" ht="15.6">
      <c r="A2655" s="4">
        <v>4718</v>
      </c>
      <c r="B2655" s="5">
        <v>46379</v>
      </c>
      <c r="C2655" s="1">
        <f t="shared" si="82"/>
        <v>2026</v>
      </c>
      <c r="D2655" s="1" t="str">
        <f>"Q" &amp;ROUNDUP(MONTH(SalesDataTable[[#This Row],[Order Date]])/3,0)</f>
        <v>Q4</v>
      </c>
      <c r="E2655" s="1">
        <f t="shared" si="83"/>
        <v>12</v>
      </c>
      <c r="F2655" s="1" t="str">
        <f>TEXT(SalesDataTable[[#This Row],[Order Date]],"MMM")</f>
        <v>Dec</v>
      </c>
      <c r="G2655" s="6" t="s">
        <v>17</v>
      </c>
      <c r="H2655" s="6" t="s">
        <v>18</v>
      </c>
      <c r="I2655" s="6" t="s">
        <v>36</v>
      </c>
      <c r="J2655" s="6" t="s">
        <v>20</v>
      </c>
      <c r="K2655" s="6" t="s">
        <v>26</v>
      </c>
      <c r="L2655" s="6" t="s">
        <v>54</v>
      </c>
      <c r="M2655" s="11">
        <v>1</v>
      </c>
      <c r="N2655" s="8">
        <v>157.58000000000001</v>
      </c>
      <c r="O2655" s="9">
        <v>0.1</v>
      </c>
      <c r="P2655" s="8">
        <v>80.37</v>
      </c>
      <c r="Q2655" s="8">
        <v>141.822</v>
      </c>
      <c r="R2655" s="8">
        <v>80.37</v>
      </c>
      <c r="S2655" s="8">
        <v>61.451999999999998</v>
      </c>
      <c r="T2655" s="10">
        <v>0.43330371874603374</v>
      </c>
      <c r="U2655" s="7"/>
      <c r="V2655" s="10"/>
      <c r="W2655" s="11"/>
      <c r="X2655" s="10"/>
    </row>
    <row r="2656" spans="1:24" ht="15.6">
      <c r="A2656" s="4">
        <v>4844</v>
      </c>
      <c r="B2656" s="5">
        <v>46379</v>
      </c>
      <c r="C2656" s="1">
        <f t="shared" si="82"/>
        <v>2026</v>
      </c>
      <c r="D2656" s="1" t="str">
        <f>"Q" &amp;ROUNDUP(MONTH(SalesDataTable[[#This Row],[Order Date]])/3,0)</f>
        <v>Q4</v>
      </c>
      <c r="E2656" s="1">
        <f t="shared" si="83"/>
        <v>12</v>
      </c>
      <c r="F2656" s="1" t="str">
        <f>TEXT(SalesDataTable[[#This Row],[Order Date]],"MMM")</f>
        <v>Dec</v>
      </c>
      <c r="G2656" s="6" t="s">
        <v>23</v>
      </c>
      <c r="H2656" s="6" t="s">
        <v>66</v>
      </c>
      <c r="I2656" s="6" t="s">
        <v>19</v>
      </c>
      <c r="J2656" s="6" t="s">
        <v>30</v>
      </c>
      <c r="K2656" s="6" t="s">
        <v>51</v>
      </c>
      <c r="L2656" s="6" t="s">
        <v>59</v>
      </c>
      <c r="M2656" s="11">
        <v>1</v>
      </c>
      <c r="N2656" s="8">
        <v>36.4</v>
      </c>
      <c r="O2656" s="9">
        <v>0</v>
      </c>
      <c r="P2656" s="8">
        <v>14.22</v>
      </c>
      <c r="Q2656" s="8">
        <v>36.4</v>
      </c>
      <c r="R2656" s="8">
        <v>14.22</v>
      </c>
      <c r="S2656" s="8">
        <v>22.18</v>
      </c>
      <c r="T2656" s="10">
        <v>0.6093406593406594</v>
      </c>
      <c r="U2656" s="7"/>
      <c r="V2656" s="10"/>
      <c r="W2656" s="11"/>
      <c r="X2656" s="10"/>
    </row>
    <row r="2657" spans="1:24" ht="15.6">
      <c r="A2657" s="4">
        <v>678</v>
      </c>
      <c r="B2657" s="5">
        <v>46380</v>
      </c>
      <c r="C2657" s="1">
        <f t="shared" si="82"/>
        <v>2026</v>
      </c>
      <c r="D2657" s="1" t="str">
        <f>"Q" &amp;ROUNDUP(MONTH(SalesDataTable[[#This Row],[Order Date]])/3,0)</f>
        <v>Q4</v>
      </c>
      <c r="E2657" s="1">
        <f t="shared" si="83"/>
        <v>12</v>
      </c>
      <c r="F2657" s="1" t="str">
        <f>TEXT(SalesDataTable[[#This Row],[Order Date]],"MMM")</f>
        <v>Dec</v>
      </c>
      <c r="G2657" s="6" t="s">
        <v>23</v>
      </c>
      <c r="H2657" s="6" t="s">
        <v>58</v>
      </c>
      <c r="I2657" s="6" t="s">
        <v>19</v>
      </c>
      <c r="J2657" s="6" t="s">
        <v>33</v>
      </c>
      <c r="K2657" s="6" t="s">
        <v>26</v>
      </c>
      <c r="L2657" s="6" t="s">
        <v>34</v>
      </c>
      <c r="M2657" s="11">
        <v>1</v>
      </c>
      <c r="N2657" s="8">
        <v>142.15</v>
      </c>
      <c r="O2657" s="9">
        <v>0.05</v>
      </c>
      <c r="P2657" s="8">
        <v>80.5</v>
      </c>
      <c r="Q2657" s="8">
        <v>135.04249999999999</v>
      </c>
      <c r="R2657" s="8">
        <v>80.5</v>
      </c>
      <c r="S2657" s="8">
        <v>54.54249999999999</v>
      </c>
      <c r="T2657" s="10">
        <v>0.40389136753244342</v>
      </c>
      <c r="U2657" s="7"/>
      <c r="V2657" s="10"/>
      <c r="W2657" s="11"/>
      <c r="X2657" s="10"/>
    </row>
    <row r="2658" spans="1:24" ht="15.6">
      <c r="A2658" s="4">
        <v>1706</v>
      </c>
      <c r="B2658" s="5">
        <v>46380</v>
      </c>
      <c r="C2658" s="1">
        <f t="shared" si="82"/>
        <v>2026</v>
      </c>
      <c r="D2658" s="1" t="str">
        <f>"Q" &amp;ROUNDUP(MONTH(SalesDataTable[[#This Row],[Order Date]])/3,0)</f>
        <v>Q4</v>
      </c>
      <c r="E2658" s="1">
        <f t="shared" si="83"/>
        <v>12</v>
      </c>
      <c r="F2658" s="1" t="str">
        <f>TEXT(SalesDataTable[[#This Row],[Order Date]],"MMM")</f>
        <v>Dec</v>
      </c>
      <c r="G2658" s="6" t="s">
        <v>17</v>
      </c>
      <c r="H2658" s="6" t="s">
        <v>18</v>
      </c>
      <c r="I2658" s="6" t="s">
        <v>19</v>
      </c>
      <c r="J2658" s="6" t="s">
        <v>20</v>
      </c>
      <c r="K2658" s="6" t="s">
        <v>40</v>
      </c>
      <c r="L2658" s="6" t="s">
        <v>41</v>
      </c>
      <c r="M2658" s="11">
        <v>2</v>
      </c>
      <c r="N2658" s="8">
        <v>332.38</v>
      </c>
      <c r="O2658" s="9">
        <v>0.05</v>
      </c>
      <c r="P2658" s="8">
        <v>192.16</v>
      </c>
      <c r="Q2658" s="8">
        <v>631.52199999999993</v>
      </c>
      <c r="R2658" s="8">
        <v>384.32</v>
      </c>
      <c r="S2658" s="8">
        <v>247.20199999999994</v>
      </c>
      <c r="T2658" s="10">
        <v>0.39143846136793331</v>
      </c>
      <c r="U2658" s="7"/>
      <c r="V2658" s="10"/>
      <c r="W2658" s="11"/>
      <c r="X2658" s="10"/>
    </row>
    <row r="2659" spans="1:24" ht="15.6">
      <c r="A2659" s="4">
        <v>3034</v>
      </c>
      <c r="B2659" s="5">
        <v>46380</v>
      </c>
      <c r="C2659" s="1">
        <f t="shared" si="82"/>
        <v>2026</v>
      </c>
      <c r="D2659" s="1" t="str">
        <f>"Q" &amp;ROUNDUP(MONTH(SalesDataTable[[#This Row],[Order Date]])/3,0)</f>
        <v>Q4</v>
      </c>
      <c r="E2659" s="1">
        <f t="shared" si="83"/>
        <v>12</v>
      </c>
      <c r="F2659" s="1" t="str">
        <f>TEXT(SalesDataTable[[#This Row],[Order Date]],"MMM")</f>
        <v>Dec</v>
      </c>
      <c r="G2659" s="6" t="s">
        <v>23</v>
      </c>
      <c r="H2659" s="6" t="s">
        <v>24</v>
      </c>
      <c r="I2659" s="6" t="s">
        <v>36</v>
      </c>
      <c r="J2659" s="6" t="s">
        <v>30</v>
      </c>
      <c r="K2659" s="6" t="s">
        <v>40</v>
      </c>
      <c r="L2659" s="6" t="s">
        <v>68</v>
      </c>
      <c r="M2659" s="11">
        <v>1</v>
      </c>
      <c r="N2659" s="8">
        <v>122.18</v>
      </c>
      <c r="O2659" s="9">
        <v>0.15</v>
      </c>
      <c r="P2659" s="8">
        <v>61.28</v>
      </c>
      <c r="Q2659" s="8">
        <v>103.85300000000001</v>
      </c>
      <c r="R2659" s="8">
        <v>61.28</v>
      </c>
      <c r="S2659" s="8">
        <v>42.573000000000008</v>
      </c>
      <c r="T2659" s="10">
        <v>0.40993519686479934</v>
      </c>
      <c r="U2659" s="7"/>
      <c r="V2659" s="10"/>
      <c r="W2659" s="11"/>
      <c r="X2659" s="10"/>
    </row>
    <row r="2660" spans="1:24" ht="15.6">
      <c r="A2660" s="4">
        <v>3883</v>
      </c>
      <c r="B2660" s="5">
        <v>46380</v>
      </c>
      <c r="C2660" s="1">
        <f t="shared" si="82"/>
        <v>2026</v>
      </c>
      <c r="D2660" s="1" t="str">
        <f>"Q" &amp;ROUNDUP(MONTH(SalesDataTable[[#This Row],[Order Date]])/3,0)</f>
        <v>Q4</v>
      </c>
      <c r="E2660" s="1">
        <f t="shared" si="83"/>
        <v>12</v>
      </c>
      <c r="F2660" s="1" t="str">
        <f>TEXT(SalesDataTable[[#This Row],[Order Date]],"MMM")</f>
        <v>Dec</v>
      </c>
      <c r="G2660" s="6" t="s">
        <v>17</v>
      </c>
      <c r="H2660" s="6" t="s">
        <v>18</v>
      </c>
      <c r="I2660" s="6" t="s">
        <v>19</v>
      </c>
      <c r="J2660" s="6" t="s">
        <v>30</v>
      </c>
      <c r="K2660" s="6" t="s">
        <v>40</v>
      </c>
      <c r="L2660" s="6" t="s">
        <v>68</v>
      </c>
      <c r="M2660" s="11">
        <v>1</v>
      </c>
      <c r="N2660" s="8">
        <v>125.66</v>
      </c>
      <c r="O2660" s="9">
        <v>0.15</v>
      </c>
      <c r="P2660" s="8">
        <v>60.6</v>
      </c>
      <c r="Q2660" s="8">
        <v>106.81099999999999</v>
      </c>
      <c r="R2660" s="8">
        <v>60.6</v>
      </c>
      <c r="S2660" s="8">
        <v>46.210999999999991</v>
      </c>
      <c r="T2660" s="10">
        <v>0.43264270533933763</v>
      </c>
      <c r="U2660" s="7"/>
      <c r="V2660" s="10"/>
      <c r="W2660" s="11"/>
      <c r="X2660" s="10"/>
    </row>
    <row r="2661" spans="1:24" ht="15.6">
      <c r="A2661" s="4">
        <v>4342</v>
      </c>
      <c r="B2661" s="5">
        <v>46380</v>
      </c>
      <c r="C2661" s="1">
        <f t="shared" si="82"/>
        <v>2026</v>
      </c>
      <c r="D2661" s="1" t="str">
        <f>"Q" &amp;ROUNDUP(MONTH(SalesDataTable[[#This Row],[Order Date]])/3,0)</f>
        <v>Q4</v>
      </c>
      <c r="E2661" s="1">
        <f t="shared" si="83"/>
        <v>12</v>
      </c>
      <c r="F2661" s="1" t="str">
        <f>TEXT(SalesDataTable[[#This Row],[Order Date]],"MMM")</f>
        <v>Dec</v>
      </c>
      <c r="G2661" s="6" t="s">
        <v>37</v>
      </c>
      <c r="H2661" s="6" t="s">
        <v>38</v>
      </c>
      <c r="I2661" s="6" t="s">
        <v>19</v>
      </c>
      <c r="J2661" s="6" t="s">
        <v>20</v>
      </c>
      <c r="K2661" s="6" t="s">
        <v>31</v>
      </c>
      <c r="L2661" s="6" t="s">
        <v>49</v>
      </c>
      <c r="M2661" s="11">
        <v>2</v>
      </c>
      <c r="N2661" s="8">
        <v>47.38</v>
      </c>
      <c r="O2661" s="9">
        <v>0.05</v>
      </c>
      <c r="P2661" s="8">
        <v>18.850000000000001</v>
      </c>
      <c r="Q2661" s="8">
        <v>90.022000000000006</v>
      </c>
      <c r="R2661" s="8">
        <v>37.700000000000003</v>
      </c>
      <c r="S2661" s="8">
        <v>52.322000000000003</v>
      </c>
      <c r="T2661" s="10">
        <v>0.58121348114905247</v>
      </c>
      <c r="U2661" s="7"/>
      <c r="V2661" s="10"/>
      <c r="W2661" s="11"/>
      <c r="X2661" s="10"/>
    </row>
    <row r="2662" spans="1:24" ht="15.6">
      <c r="A2662" s="4">
        <v>4468</v>
      </c>
      <c r="B2662" s="5">
        <v>46380</v>
      </c>
      <c r="C2662" s="1">
        <f t="shared" si="82"/>
        <v>2026</v>
      </c>
      <c r="D2662" s="1" t="str">
        <f>"Q" &amp;ROUNDUP(MONTH(SalesDataTable[[#This Row],[Order Date]])/3,0)</f>
        <v>Q4</v>
      </c>
      <c r="E2662" s="1">
        <f t="shared" si="83"/>
        <v>12</v>
      </c>
      <c r="F2662" s="1" t="str">
        <f>TEXT(SalesDataTable[[#This Row],[Order Date]],"MMM")</f>
        <v>Dec</v>
      </c>
      <c r="G2662" s="6" t="s">
        <v>17</v>
      </c>
      <c r="H2662" s="6" t="s">
        <v>18</v>
      </c>
      <c r="I2662" s="6" t="s">
        <v>19</v>
      </c>
      <c r="J2662" s="6" t="s">
        <v>33</v>
      </c>
      <c r="K2662" s="6" t="s">
        <v>40</v>
      </c>
      <c r="L2662" s="6" t="s">
        <v>57</v>
      </c>
      <c r="M2662" s="11">
        <v>1</v>
      </c>
      <c r="N2662" s="8">
        <v>80.8</v>
      </c>
      <c r="O2662" s="9">
        <v>0.05</v>
      </c>
      <c r="P2662" s="8">
        <v>38.33</v>
      </c>
      <c r="Q2662" s="8">
        <v>76.759999999999991</v>
      </c>
      <c r="R2662" s="8">
        <v>38.33</v>
      </c>
      <c r="S2662" s="8">
        <v>38.429999999999993</v>
      </c>
      <c r="T2662" s="10">
        <v>0.50065138092756645</v>
      </c>
      <c r="U2662" s="7"/>
      <c r="V2662" s="10"/>
      <c r="W2662" s="11"/>
      <c r="X2662" s="10"/>
    </row>
    <row r="2663" spans="1:24" ht="15.6">
      <c r="A2663" s="4">
        <v>7</v>
      </c>
      <c r="B2663" s="5">
        <v>46381</v>
      </c>
      <c r="C2663" s="1">
        <f t="shared" si="82"/>
        <v>2026</v>
      </c>
      <c r="D2663" s="1" t="str">
        <f>"Q" &amp;ROUNDUP(MONTH(SalesDataTable[[#This Row],[Order Date]])/3,0)</f>
        <v>Q4</v>
      </c>
      <c r="E2663" s="1">
        <f t="shared" si="83"/>
        <v>12</v>
      </c>
      <c r="F2663" s="1" t="str">
        <f>TEXT(SalesDataTable[[#This Row],[Order Date]],"MMM")</f>
        <v>Dec</v>
      </c>
      <c r="G2663" s="6" t="s">
        <v>37</v>
      </c>
      <c r="H2663" s="6" t="s">
        <v>50</v>
      </c>
      <c r="I2663" s="6" t="s">
        <v>19</v>
      </c>
      <c r="J2663" s="6" t="s">
        <v>20</v>
      </c>
      <c r="K2663" s="6" t="s">
        <v>21</v>
      </c>
      <c r="L2663" s="6" t="s">
        <v>47</v>
      </c>
      <c r="M2663" s="11">
        <v>5</v>
      </c>
      <c r="N2663" s="8">
        <v>103.52</v>
      </c>
      <c r="O2663" s="9">
        <v>0.1</v>
      </c>
      <c r="P2663" s="8">
        <v>49.1</v>
      </c>
      <c r="Q2663" s="8">
        <v>465.84000000000003</v>
      </c>
      <c r="R2663" s="8">
        <v>245.5</v>
      </c>
      <c r="S2663" s="8">
        <v>220.34000000000003</v>
      </c>
      <c r="T2663" s="10">
        <v>0.47299501974927016</v>
      </c>
      <c r="U2663" s="7"/>
      <c r="V2663" s="10"/>
      <c r="W2663" s="11"/>
      <c r="X2663" s="10"/>
    </row>
    <row r="2664" spans="1:24" ht="15.6">
      <c r="A2664" s="4">
        <v>658</v>
      </c>
      <c r="B2664" s="5">
        <v>46381</v>
      </c>
      <c r="C2664" s="1">
        <f t="shared" si="82"/>
        <v>2026</v>
      </c>
      <c r="D2664" s="1" t="str">
        <f>"Q" &amp;ROUNDUP(MONTH(SalesDataTable[[#This Row],[Order Date]])/3,0)</f>
        <v>Q4</v>
      </c>
      <c r="E2664" s="1">
        <f t="shared" si="83"/>
        <v>12</v>
      </c>
      <c r="F2664" s="1" t="str">
        <f>TEXT(SalesDataTable[[#This Row],[Order Date]],"MMM")</f>
        <v>Dec</v>
      </c>
      <c r="G2664" s="6" t="s">
        <v>23</v>
      </c>
      <c r="H2664" s="6" t="s">
        <v>44</v>
      </c>
      <c r="I2664" s="6" t="s">
        <v>36</v>
      </c>
      <c r="J2664" s="6" t="s">
        <v>33</v>
      </c>
      <c r="K2664" s="6" t="s">
        <v>26</v>
      </c>
      <c r="L2664" s="6" t="s">
        <v>54</v>
      </c>
      <c r="M2664" s="11">
        <v>2</v>
      </c>
      <c r="N2664" s="8">
        <v>153.38999999999999</v>
      </c>
      <c r="O2664" s="9">
        <v>0.05</v>
      </c>
      <c r="P2664" s="8">
        <v>78.06</v>
      </c>
      <c r="Q2664" s="8">
        <v>291.44099999999997</v>
      </c>
      <c r="R2664" s="8">
        <v>156.12</v>
      </c>
      <c r="S2664" s="8">
        <v>135.32099999999997</v>
      </c>
      <c r="T2664" s="10">
        <v>0.46431696295305047</v>
      </c>
      <c r="U2664" s="7"/>
      <c r="V2664" s="10"/>
      <c r="W2664" s="11"/>
      <c r="X2664" s="10"/>
    </row>
    <row r="2665" spans="1:24" ht="15.6">
      <c r="A2665" s="4">
        <v>1192</v>
      </c>
      <c r="B2665" s="5">
        <v>46381</v>
      </c>
      <c r="C2665" s="1">
        <f t="shared" si="82"/>
        <v>2026</v>
      </c>
      <c r="D2665" s="1" t="str">
        <f>"Q" &amp;ROUNDUP(MONTH(SalesDataTable[[#This Row],[Order Date]])/3,0)</f>
        <v>Q4</v>
      </c>
      <c r="E2665" s="1">
        <f t="shared" si="83"/>
        <v>12</v>
      </c>
      <c r="F2665" s="1" t="str">
        <f>TEXT(SalesDataTable[[#This Row],[Order Date]],"MMM")</f>
        <v>Dec</v>
      </c>
      <c r="G2665" s="6" t="s">
        <v>37</v>
      </c>
      <c r="H2665" s="6" t="s">
        <v>64</v>
      </c>
      <c r="I2665" s="6" t="s">
        <v>25</v>
      </c>
      <c r="J2665" s="6" t="s">
        <v>33</v>
      </c>
      <c r="K2665" s="6" t="s">
        <v>51</v>
      </c>
      <c r="L2665" s="6" t="s">
        <v>52</v>
      </c>
      <c r="M2665" s="11">
        <v>6</v>
      </c>
      <c r="N2665" s="8">
        <v>39.49</v>
      </c>
      <c r="O2665" s="9">
        <v>0.05</v>
      </c>
      <c r="P2665" s="8">
        <v>14.49</v>
      </c>
      <c r="Q2665" s="8">
        <v>225.09299999999999</v>
      </c>
      <c r="R2665" s="8">
        <v>86.94</v>
      </c>
      <c r="S2665" s="8">
        <v>138.15299999999999</v>
      </c>
      <c r="T2665" s="10">
        <v>0.61375964601298127</v>
      </c>
      <c r="U2665" s="7"/>
      <c r="V2665" s="10"/>
      <c r="W2665" s="11"/>
      <c r="X2665" s="10"/>
    </row>
    <row r="2666" spans="1:24" ht="15.6">
      <c r="A2666" s="4">
        <v>3852</v>
      </c>
      <c r="B2666" s="5">
        <v>46381</v>
      </c>
      <c r="C2666" s="1">
        <f t="shared" si="82"/>
        <v>2026</v>
      </c>
      <c r="D2666" s="1" t="str">
        <f>"Q" &amp;ROUNDUP(MONTH(SalesDataTable[[#This Row],[Order Date]])/3,0)</f>
        <v>Q4</v>
      </c>
      <c r="E2666" s="1">
        <f t="shared" si="83"/>
        <v>12</v>
      </c>
      <c r="F2666" s="1" t="str">
        <f>TEXT(SalesDataTable[[#This Row],[Order Date]],"MMM")</f>
        <v>Dec</v>
      </c>
      <c r="G2666" s="6" t="s">
        <v>28</v>
      </c>
      <c r="H2666" s="6" t="s">
        <v>29</v>
      </c>
      <c r="I2666" s="6" t="s">
        <v>36</v>
      </c>
      <c r="J2666" s="6" t="s">
        <v>33</v>
      </c>
      <c r="K2666" s="6" t="s">
        <v>51</v>
      </c>
      <c r="L2666" s="6" t="s">
        <v>59</v>
      </c>
      <c r="M2666" s="11">
        <v>1</v>
      </c>
      <c r="N2666" s="8">
        <v>35.54</v>
      </c>
      <c r="O2666" s="9">
        <v>0.1</v>
      </c>
      <c r="P2666" s="8">
        <v>13.63</v>
      </c>
      <c r="Q2666" s="8">
        <v>31.986000000000001</v>
      </c>
      <c r="R2666" s="8">
        <v>13.63</v>
      </c>
      <c r="S2666" s="8">
        <v>18.356000000000002</v>
      </c>
      <c r="T2666" s="10">
        <v>0.5738760707809667</v>
      </c>
      <c r="U2666" s="7"/>
      <c r="V2666" s="10"/>
      <c r="W2666" s="11"/>
      <c r="X2666" s="10"/>
    </row>
    <row r="2667" spans="1:24" ht="15.6">
      <c r="A2667" s="4">
        <v>4507</v>
      </c>
      <c r="B2667" s="5">
        <v>46381</v>
      </c>
      <c r="C2667" s="1">
        <f t="shared" si="82"/>
        <v>2026</v>
      </c>
      <c r="D2667" s="1" t="str">
        <f>"Q" &amp;ROUNDUP(MONTH(SalesDataTable[[#This Row],[Order Date]])/3,0)</f>
        <v>Q4</v>
      </c>
      <c r="E2667" s="1">
        <f t="shared" si="83"/>
        <v>12</v>
      </c>
      <c r="F2667" s="1" t="str">
        <f>TEXT(SalesDataTable[[#This Row],[Order Date]],"MMM")</f>
        <v>Dec</v>
      </c>
      <c r="G2667" s="6" t="s">
        <v>23</v>
      </c>
      <c r="H2667" s="6" t="s">
        <v>60</v>
      </c>
      <c r="I2667" s="6" t="s">
        <v>45</v>
      </c>
      <c r="J2667" s="6" t="s">
        <v>20</v>
      </c>
      <c r="K2667" s="6" t="s">
        <v>31</v>
      </c>
      <c r="L2667" s="6" t="s">
        <v>65</v>
      </c>
      <c r="M2667" s="11">
        <v>2</v>
      </c>
      <c r="N2667" s="8">
        <v>167.21</v>
      </c>
      <c r="O2667" s="9">
        <v>0.05</v>
      </c>
      <c r="P2667" s="8">
        <v>88.23</v>
      </c>
      <c r="Q2667" s="8">
        <v>317.69900000000001</v>
      </c>
      <c r="R2667" s="8">
        <v>176.46</v>
      </c>
      <c r="S2667" s="8">
        <v>141.239</v>
      </c>
      <c r="T2667" s="10">
        <v>0.44456860109726504</v>
      </c>
      <c r="U2667" s="7"/>
      <c r="V2667" s="10"/>
      <c r="W2667" s="11"/>
      <c r="X2667" s="10"/>
    </row>
    <row r="2668" spans="1:24" ht="15.6">
      <c r="A2668" s="4">
        <v>260</v>
      </c>
      <c r="B2668" s="5">
        <v>46382</v>
      </c>
      <c r="C2668" s="1">
        <f t="shared" si="82"/>
        <v>2026</v>
      </c>
      <c r="D2668" s="1" t="str">
        <f>"Q" &amp;ROUNDUP(MONTH(SalesDataTable[[#This Row],[Order Date]])/3,0)</f>
        <v>Q4</v>
      </c>
      <c r="E2668" s="1">
        <f t="shared" si="83"/>
        <v>12</v>
      </c>
      <c r="F2668" s="1" t="str">
        <f>TEXT(SalesDataTable[[#This Row],[Order Date]],"MMM")</f>
        <v>Dec</v>
      </c>
      <c r="G2668" s="6" t="s">
        <v>28</v>
      </c>
      <c r="H2668" s="6" t="s">
        <v>29</v>
      </c>
      <c r="I2668" s="6" t="s">
        <v>19</v>
      </c>
      <c r="J2668" s="6" t="s">
        <v>33</v>
      </c>
      <c r="K2668" s="6" t="s">
        <v>26</v>
      </c>
      <c r="L2668" s="6" t="s">
        <v>63</v>
      </c>
      <c r="M2668" s="11">
        <v>1</v>
      </c>
      <c r="N2668" s="8">
        <v>71.89</v>
      </c>
      <c r="O2668" s="9">
        <v>0.1</v>
      </c>
      <c r="P2668" s="8">
        <v>31.88</v>
      </c>
      <c r="Q2668" s="8">
        <v>64.701000000000008</v>
      </c>
      <c r="R2668" s="8">
        <v>31.88</v>
      </c>
      <c r="S2668" s="8">
        <v>32.821000000000012</v>
      </c>
      <c r="T2668" s="10">
        <v>0.50727191233520363</v>
      </c>
      <c r="U2668" s="7"/>
      <c r="V2668" s="10"/>
      <c r="W2668" s="11"/>
      <c r="X2668" s="10"/>
    </row>
    <row r="2669" spans="1:24" ht="15.6">
      <c r="A2669" s="4">
        <v>1659</v>
      </c>
      <c r="B2669" s="5">
        <v>46382</v>
      </c>
      <c r="C2669" s="1">
        <f t="shared" si="82"/>
        <v>2026</v>
      </c>
      <c r="D2669" s="1" t="str">
        <f>"Q" &amp;ROUNDUP(MONTH(SalesDataTable[[#This Row],[Order Date]])/3,0)</f>
        <v>Q4</v>
      </c>
      <c r="E2669" s="1">
        <f t="shared" si="83"/>
        <v>12</v>
      </c>
      <c r="F2669" s="1" t="str">
        <f>TEXT(SalesDataTable[[#This Row],[Order Date]],"MMM")</f>
        <v>Dec</v>
      </c>
      <c r="G2669" s="6" t="s">
        <v>17</v>
      </c>
      <c r="H2669" s="6" t="s">
        <v>67</v>
      </c>
      <c r="I2669" s="6" t="s">
        <v>36</v>
      </c>
      <c r="J2669" s="6" t="s">
        <v>30</v>
      </c>
      <c r="K2669" s="6" t="s">
        <v>31</v>
      </c>
      <c r="L2669" s="6" t="s">
        <v>61</v>
      </c>
      <c r="M2669" s="11">
        <v>1</v>
      </c>
      <c r="N2669" s="8">
        <v>133.56</v>
      </c>
      <c r="O2669" s="9">
        <v>0.05</v>
      </c>
      <c r="P2669" s="8">
        <v>68.739999999999995</v>
      </c>
      <c r="Q2669" s="8">
        <v>126.88199999999999</v>
      </c>
      <c r="R2669" s="8">
        <v>68.739999999999995</v>
      </c>
      <c r="S2669" s="8">
        <v>58.141999999999996</v>
      </c>
      <c r="T2669" s="10">
        <v>0.4582367869358932</v>
      </c>
      <c r="U2669" s="7"/>
      <c r="V2669" s="10"/>
      <c r="W2669" s="11"/>
      <c r="X2669" s="10"/>
    </row>
    <row r="2670" spans="1:24" ht="15.6">
      <c r="A2670" s="4">
        <v>3188</v>
      </c>
      <c r="B2670" s="5">
        <v>46382</v>
      </c>
      <c r="C2670" s="1">
        <f t="shared" si="82"/>
        <v>2026</v>
      </c>
      <c r="D2670" s="1" t="str">
        <f>"Q" &amp;ROUNDUP(MONTH(SalesDataTable[[#This Row],[Order Date]])/3,0)</f>
        <v>Q4</v>
      </c>
      <c r="E2670" s="1">
        <f t="shared" si="83"/>
        <v>12</v>
      </c>
      <c r="F2670" s="1" t="str">
        <f>TEXT(SalesDataTable[[#This Row],[Order Date]],"MMM")</f>
        <v>Dec</v>
      </c>
      <c r="G2670" s="6" t="s">
        <v>37</v>
      </c>
      <c r="H2670" s="6" t="s">
        <v>48</v>
      </c>
      <c r="I2670" s="6" t="s">
        <v>45</v>
      </c>
      <c r="J2670" s="6" t="s">
        <v>30</v>
      </c>
      <c r="K2670" s="6" t="s">
        <v>40</v>
      </c>
      <c r="L2670" s="6" t="s">
        <v>68</v>
      </c>
      <c r="M2670" s="11">
        <v>2</v>
      </c>
      <c r="N2670" s="8">
        <v>122.28</v>
      </c>
      <c r="O2670" s="9">
        <v>0.1</v>
      </c>
      <c r="P2670" s="8">
        <v>61.64</v>
      </c>
      <c r="Q2670" s="8">
        <v>220.10400000000001</v>
      </c>
      <c r="R2670" s="8">
        <v>123.28</v>
      </c>
      <c r="S2670" s="8">
        <v>96.824000000000012</v>
      </c>
      <c r="T2670" s="10">
        <v>0.43990113764402283</v>
      </c>
      <c r="U2670" s="7"/>
      <c r="V2670" s="10"/>
      <c r="W2670" s="11"/>
      <c r="X2670" s="10"/>
    </row>
    <row r="2671" spans="1:24" ht="15.6">
      <c r="A2671" s="4">
        <v>3673</v>
      </c>
      <c r="B2671" s="5">
        <v>46382</v>
      </c>
      <c r="C2671" s="1">
        <f t="shared" si="82"/>
        <v>2026</v>
      </c>
      <c r="D2671" s="1" t="str">
        <f>"Q" &amp;ROUNDUP(MONTH(SalesDataTable[[#This Row],[Order Date]])/3,0)</f>
        <v>Q4</v>
      </c>
      <c r="E2671" s="1">
        <f t="shared" si="83"/>
        <v>12</v>
      </c>
      <c r="F2671" s="1" t="str">
        <f>TEXT(SalesDataTable[[#This Row],[Order Date]],"MMM")</f>
        <v>Dec</v>
      </c>
      <c r="G2671" s="6" t="s">
        <v>17</v>
      </c>
      <c r="H2671" s="6" t="s">
        <v>67</v>
      </c>
      <c r="I2671" s="6" t="s">
        <v>19</v>
      </c>
      <c r="J2671" s="6" t="s">
        <v>33</v>
      </c>
      <c r="K2671" s="6" t="s">
        <v>51</v>
      </c>
      <c r="L2671" s="6" t="s">
        <v>52</v>
      </c>
      <c r="M2671" s="11">
        <v>1</v>
      </c>
      <c r="N2671" s="8">
        <v>40.619999999999997</v>
      </c>
      <c r="O2671" s="9">
        <v>0</v>
      </c>
      <c r="P2671" s="8">
        <v>14.62</v>
      </c>
      <c r="Q2671" s="8">
        <v>40.619999999999997</v>
      </c>
      <c r="R2671" s="8">
        <v>14.62</v>
      </c>
      <c r="S2671" s="8">
        <v>26</v>
      </c>
      <c r="T2671" s="10">
        <v>0.64007877892663712</v>
      </c>
      <c r="U2671" s="7"/>
      <c r="V2671" s="10"/>
      <c r="W2671" s="11"/>
      <c r="X2671" s="10"/>
    </row>
    <row r="2672" spans="1:24" ht="15.6">
      <c r="A2672" s="4">
        <v>3805</v>
      </c>
      <c r="B2672" s="5">
        <v>46382</v>
      </c>
      <c r="C2672" s="1">
        <f t="shared" si="82"/>
        <v>2026</v>
      </c>
      <c r="D2672" s="1" t="str">
        <f>"Q" &amp;ROUNDUP(MONTH(SalesDataTable[[#This Row],[Order Date]])/3,0)</f>
        <v>Q4</v>
      </c>
      <c r="E2672" s="1">
        <f t="shared" si="83"/>
        <v>12</v>
      </c>
      <c r="F2672" s="1" t="str">
        <f>TEXT(SalesDataTable[[#This Row],[Order Date]],"MMM")</f>
        <v>Dec</v>
      </c>
      <c r="G2672" s="6" t="s">
        <v>37</v>
      </c>
      <c r="H2672" s="6" t="s">
        <v>38</v>
      </c>
      <c r="I2672" s="6" t="s">
        <v>25</v>
      </c>
      <c r="J2672" s="6" t="s">
        <v>33</v>
      </c>
      <c r="K2672" s="6" t="s">
        <v>31</v>
      </c>
      <c r="L2672" s="6" t="s">
        <v>49</v>
      </c>
      <c r="M2672" s="11">
        <v>8</v>
      </c>
      <c r="N2672" s="8">
        <v>45.54</v>
      </c>
      <c r="O2672" s="9">
        <v>0.15</v>
      </c>
      <c r="P2672" s="8">
        <v>18.54</v>
      </c>
      <c r="Q2672" s="8">
        <v>309.67199999999997</v>
      </c>
      <c r="R2672" s="8">
        <v>148.32</v>
      </c>
      <c r="S2672" s="8">
        <v>161.35199999999998</v>
      </c>
      <c r="T2672" s="10">
        <v>0.52104161822831896</v>
      </c>
      <c r="U2672" s="7"/>
      <c r="V2672" s="10"/>
      <c r="W2672" s="11"/>
      <c r="X2672" s="10"/>
    </row>
    <row r="2673" spans="1:24" ht="15.6">
      <c r="A2673" s="4">
        <v>3945</v>
      </c>
      <c r="B2673" s="5">
        <v>46382</v>
      </c>
      <c r="C2673" s="1">
        <f t="shared" si="82"/>
        <v>2026</v>
      </c>
      <c r="D2673" s="1" t="str">
        <f>"Q" &amp;ROUNDUP(MONTH(SalesDataTable[[#This Row],[Order Date]])/3,0)</f>
        <v>Q4</v>
      </c>
      <c r="E2673" s="1">
        <f t="shared" si="83"/>
        <v>12</v>
      </c>
      <c r="F2673" s="1" t="str">
        <f>TEXT(SalesDataTable[[#This Row],[Order Date]],"MMM")</f>
        <v>Dec</v>
      </c>
      <c r="G2673" s="6" t="s">
        <v>37</v>
      </c>
      <c r="H2673" s="6" t="s">
        <v>64</v>
      </c>
      <c r="I2673" s="6" t="s">
        <v>25</v>
      </c>
      <c r="J2673" s="6" t="s">
        <v>33</v>
      </c>
      <c r="K2673" s="6" t="s">
        <v>21</v>
      </c>
      <c r="L2673" s="6" t="s">
        <v>39</v>
      </c>
      <c r="M2673" s="11">
        <v>4</v>
      </c>
      <c r="N2673" s="8">
        <v>50.96</v>
      </c>
      <c r="O2673" s="9">
        <v>0.1</v>
      </c>
      <c r="P2673" s="8">
        <v>22.14</v>
      </c>
      <c r="Q2673" s="8">
        <v>183.45600000000002</v>
      </c>
      <c r="R2673" s="8">
        <v>88.56</v>
      </c>
      <c r="S2673" s="8">
        <v>94.896000000000015</v>
      </c>
      <c r="T2673" s="10">
        <v>0.51726844583987441</v>
      </c>
      <c r="U2673" s="7"/>
      <c r="V2673" s="10"/>
      <c r="W2673" s="11"/>
      <c r="X2673" s="10"/>
    </row>
    <row r="2674" spans="1:24" ht="15.6">
      <c r="A2674" s="4">
        <v>4266</v>
      </c>
      <c r="B2674" s="5">
        <v>46382</v>
      </c>
      <c r="C2674" s="1">
        <f t="shared" si="82"/>
        <v>2026</v>
      </c>
      <c r="D2674" s="1" t="str">
        <f>"Q" &amp;ROUNDUP(MONTH(SalesDataTable[[#This Row],[Order Date]])/3,0)</f>
        <v>Q4</v>
      </c>
      <c r="E2674" s="1">
        <f t="shared" si="83"/>
        <v>12</v>
      </c>
      <c r="F2674" s="1" t="str">
        <f>TEXT(SalesDataTable[[#This Row],[Order Date]],"MMM")</f>
        <v>Dec</v>
      </c>
      <c r="G2674" s="6" t="s">
        <v>23</v>
      </c>
      <c r="H2674" s="6" t="s">
        <v>24</v>
      </c>
      <c r="I2674" s="6" t="s">
        <v>19</v>
      </c>
      <c r="J2674" s="6" t="s">
        <v>30</v>
      </c>
      <c r="K2674" s="6" t="s">
        <v>21</v>
      </c>
      <c r="L2674" s="6" t="s">
        <v>43</v>
      </c>
      <c r="M2674" s="11">
        <v>4</v>
      </c>
      <c r="N2674" s="8">
        <v>40.19</v>
      </c>
      <c r="O2674" s="9">
        <v>0.15</v>
      </c>
      <c r="P2674" s="8">
        <v>16.55</v>
      </c>
      <c r="Q2674" s="8">
        <v>136.64599999999999</v>
      </c>
      <c r="R2674" s="8">
        <v>66.2</v>
      </c>
      <c r="S2674" s="8">
        <v>70.445999999999984</v>
      </c>
      <c r="T2674" s="10">
        <v>0.51553649576277383</v>
      </c>
      <c r="U2674" s="7"/>
      <c r="V2674" s="10"/>
      <c r="W2674" s="11"/>
      <c r="X2674" s="10"/>
    </row>
    <row r="2675" spans="1:24" ht="15.6">
      <c r="A2675" s="4">
        <v>606</v>
      </c>
      <c r="B2675" s="5">
        <v>46383</v>
      </c>
      <c r="C2675" s="1">
        <f t="shared" si="82"/>
        <v>2026</v>
      </c>
      <c r="D2675" s="1" t="str">
        <f>"Q" &amp;ROUNDUP(MONTH(SalesDataTable[[#This Row],[Order Date]])/3,0)</f>
        <v>Q4</v>
      </c>
      <c r="E2675" s="1">
        <f t="shared" si="83"/>
        <v>12</v>
      </c>
      <c r="F2675" s="1" t="str">
        <f>TEXT(SalesDataTable[[#This Row],[Order Date]],"MMM")</f>
        <v>Dec</v>
      </c>
      <c r="G2675" s="6" t="s">
        <v>23</v>
      </c>
      <c r="H2675" s="6" t="s">
        <v>60</v>
      </c>
      <c r="I2675" s="6" t="s">
        <v>19</v>
      </c>
      <c r="J2675" s="6" t="s">
        <v>30</v>
      </c>
      <c r="K2675" s="6" t="s">
        <v>40</v>
      </c>
      <c r="L2675" s="6" t="s">
        <v>41</v>
      </c>
      <c r="M2675" s="11">
        <v>3</v>
      </c>
      <c r="N2675" s="8">
        <v>333.84</v>
      </c>
      <c r="O2675" s="9">
        <v>0</v>
      </c>
      <c r="P2675" s="8">
        <v>193.05</v>
      </c>
      <c r="Q2675" s="8">
        <v>1001.52</v>
      </c>
      <c r="R2675" s="8">
        <v>579.15000000000009</v>
      </c>
      <c r="S2675" s="8">
        <v>422.36999999999989</v>
      </c>
      <c r="T2675" s="10">
        <v>0.42172897196261672</v>
      </c>
      <c r="U2675" s="7"/>
      <c r="V2675" s="10"/>
      <c r="W2675" s="11"/>
      <c r="X2675" s="10"/>
    </row>
    <row r="2676" spans="1:24" ht="15.6">
      <c r="A2676" s="4">
        <v>1166</v>
      </c>
      <c r="B2676" s="5">
        <v>46383</v>
      </c>
      <c r="C2676" s="1">
        <f t="shared" si="82"/>
        <v>2026</v>
      </c>
      <c r="D2676" s="1" t="str">
        <f>"Q" &amp;ROUNDUP(MONTH(SalesDataTable[[#This Row],[Order Date]])/3,0)</f>
        <v>Q4</v>
      </c>
      <c r="E2676" s="1">
        <f t="shared" si="83"/>
        <v>12</v>
      </c>
      <c r="F2676" s="1" t="str">
        <f>TEXT(SalesDataTable[[#This Row],[Order Date]],"MMM")</f>
        <v>Dec</v>
      </c>
      <c r="G2676" s="6" t="s">
        <v>28</v>
      </c>
      <c r="H2676" s="6" t="s">
        <v>69</v>
      </c>
      <c r="I2676" s="6" t="s">
        <v>45</v>
      </c>
      <c r="J2676" s="6" t="s">
        <v>20</v>
      </c>
      <c r="K2676" s="6" t="s">
        <v>40</v>
      </c>
      <c r="L2676" s="6" t="s">
        <v>46</v>
      </c>
      <c r="M2676" s="11">
        <v>2</v>
      </c>
      <c r="N2676" s="8">
        <v>198.94</v>
      </c>
      <c r="O2676" s="9">
        <v>0.15</v>
      </c>
      <c r="P2676" s="8">
        <v>102.32</v>
      </c>
      <c r="Q2676" s="8">
        <v>338.19799999999998</v>
      </c>
      <c r="R2676" s="8">
        <v>204.64</v>
      </c>
      <c r="S2676" s="8">
        <v>133.55799999999999</v>
      </c>
      <c r="T2676" s="10">
        <v>0.39491067362905752</v>
      </c>
      <c r="U2676" s="7"/>
      <c r="V2676" s="10"/>
      <c r="W2676" s="11"/>
      <c r="X2676" s="10"/>
    </row>
    <row r="2677" spans="1:24" ht="15.6">
      <c r="A2677" s="4">
        <v>1913</v>
      </c>
      <c r="B2677" s="5">
        <v>46383</v>
      </c>
      <c r="C2677" s="1">
        <f t="shared" si="82"/>
        <v>2026</v>
      </c>
      <c r="D2677" s="1" t="str">
        <f>"Q" &amp;ROUNDUP(MONTH(SalesDataTable[[#This Row],[Order Date]])/3,0)</f>
        <v>Q4</v>
      </c>
      <c r="E2677" s="1">
        <f t="shared" si="83"/>
        <v>12</v>
      </c>
      <c r="F2677" s="1" t="str">
        <f>TEXT(SalesDataTable[[#This Row],[Order Date]],"MMM")</f>
        <v>Dec</v>
      </c>
      <c r="G2677" s="6" t="s">
        <v>28</v>
      </c>
      <c r="H2677" s="6" t="s">
        <v>42</v>
      </c>
      <c r="I2677" s="6" t="s">
        <v>45</v>
      </c>
      <c r="J2677" s="6" t="s">
        <v>30</v>
      </c>
      <c r="K2677" s="6" t="s">
        <v>51</v>
      </c>
      <c r="L2677" s="6" t="s">
        <v>59</v>
      </c>
      <c r="M2677" s="11">
        <v>3</v>
      </c>
      <c r="N2677" s="8">
        <v>35.979999999999997</v>
      </c>
      <c r="O2677" s="9">
        <v>0</v>
      </c>
      <c r="P2677" s="8">
        <v>13.6</v>
      </c>
      <c r="Q2677" s="8">
        <v>107.94</v>
      </c>
      <c r="R2677" s="8">
        <v>40.799999999999997</v>
      </c>
      <c r="S2677" s="8">
        <v>67.14</v>
      </c>
      <c r="T2677" s="10">
        <v>0.62201222901612008</v>
      </c>
      <c r="U2677" s="7"/>
      <c r="V2677" s="10"/>
      <c r="W2677" s="11"/>
      <c r="X2677" s="10"/>
    </row>
    <row r="2678" spans="1:24" ht="15.6">
      <c r="A2678" s="4">
        <v>2402</v>
      </c>
      <c r="B2678" s="5">
        <v>46383</v>
      </c>
      <c r="C2678" s="1">
        <f t="shared" si="82"/>
        <v>2026</v>
      </c>
      <c r="D2678" s="1" t="str">
        <f>"Q" &amp;ROUNDUP(MONTH(SalesDataTable[[#This Row],[Order Date]])/3,0)</f>
        <v>Q4</v>
      </c>
      <c r="E2678" s="1">
        <f t="shared" si="83"/>
        <v>12</v>
      </c>
      <c r="F2678" s="1" t="str">
        <f>TEXT(SalesDataTable[[#This Row],[Order Date]],"MMM")</f>
        <v>Dec</v>
      </c>
      <c r="G2678" s="6" t="s">
        <v>23</v>
      </c>
      <c r="H2678" s="6" t="s">
        <v>66</v>
      </c>
      <c r="I2678" s="6" t="s">
        <v>45</v>
      </c>
      <c r="J2678" s="6" t="s">
        <v>30</v>
      </c>
      <c r="K2678" s="6" t="s">
        <v>31</v>
      </c>
      <c r="L2678" s="6" t="s">
        <v>61</v>
      </c>
      <c r="M2678" s="11">
        <v>6</v>
      </c>
      <c r="N2678" s="8">
        <v>133.4</v>
      </c>
      <c r="O2678" s="9">
        <v>0.1</v>
      </c>
      <c r="P2678" s="8">
        <v>66.3</v>
      </c>
      <c r="Q2678" s="8">
        <v>720.36000000000013</v>
      </c>
      <c r="R2678" s="8">
        <v>397.79999999999995</v>
      </c>
      <c r="S2678" s="8">
        <v>322.56000000000017</v>
      </c>
      <c r="T2678" s="10">
        <v>0.44777611194402817</v>
      </c>
      <c r="U2678" s="7"/>
      <c r="V2678" s="10"/>
      <c r="W2678" s="11"/>
      <c r="X2678" s="10"/>
    </row>
    <row r="2679" spans="1:24" ht="15.6">
      <c r="A2679" s="4">
        <v>3192</v>
      </c>
      <c r="B2679" s="5">
        <v>46383</v>
      </c>
      <c r="C2679" s="1">
        <f t="shared" si="82"/>
        <v>2026</v>
      </c>
      <c r="D2679" s="1" t="str">
        <f>"Q" &amp;ROUNDUP(MONTH(SalesDataTable[[#This Row],[Order Date]])/3,0)</f>
        <v>Q4</v>
      </c>
      <c r="E2679" s="1">
        <f t="shared" si="83"/>
        <v>12</v>
      </c>
      <c r="F2679" s="1" t="str">
        <f>TEXT(SalesDataTable[[#This Row],[Order Date]],"MMM")</f>
        <v>Dec</v>
      </c>
      <c r="G2679" s="6" t="s">
        <v>37</v>
      </c>
      <c r="H2679" s="6" t="s">
        <v>48</v>
      </c>
      <c r="I2679" s="6" t="s">
        <v>19</v>
      </c>
      <c r="J2679" s="6" t="s">
        <v>20</v>
      </c>
      <c r="K2679" s="6" t="s">
        <v>26</v>
      </c>
      <c r="L2679" s="6" t="s">
        <v>27</v>
      </c>
      <c r="M2679" s="11">
        <v>2</v>
      </c>
      <c r="N2679" s="8">
        <v>93.45</v>
      </c>
      <c r="O2679" s="9">
        <v>0</v>
      </c>
      <c r="P2679" s="8">
        <v>45.75</v>
      </c>
      <c r="Q2679" s="8">
        <v>186.9</v>
      </c>
      <c r="R2679" s="8">
        <v>91.5</v>
      </c>
      <c r="S2679" s="8">
        <v>95.4</v>
      </c>
      <c r="T2679" s="10">
        <v>0.5104333868378812</v>
      </c>
      <c r="U2679" s="7"/>
      <c r="V2679" s="10"/>
      <c r="W2679" s="11"/>
      <c r="X2679" s="10"/>
    </row>
    <row r="2680" spans="1:24" ht="15.6">
      <c r="A2680" s="4">
        <v>3721</v>
      </c>
      <c r="B2680" s="5">
        <v>46383</v>
      </c>
      <c r="C2680" s="1">
        <f t="shared" si="82"/>
        <v>2026</v>
      </c>
      <c r="D2680" s="1" t="str">
        <f>"Q" &amp;ROUNDUP(MONTH(SalesDataTable[[#This Row],[Order Date]])/3,0)</f>
        <v>Q4</v>
      </c>
      <c r="E2680" s="1">
        <f t="shared" si="83"/>
        <v>12</v>
      </c>
      <c r="F2680" s="1" t="str">
        <f>TEXT(SalesDataTable[[#This Row],[Order Date]],"MMM")</f>
        <v>Dec</v>
      </c>
      <c r="G2680" s="6" t="s">
        <v>28</v>
      </c>
      <c r="H2680" s="6" t="s">
        <v>42</v>
      </c>
      <c r="I2680" s="6" t="s">
        <v>45</v>
      </c>
      <c r="J2680" s="6" t="s">
        <v>30</v>
      </c>
      <c r="K2680" s="6" t="s">
        <v>51</v>
      </c>
      <c r="L2680" s="6" t="s">
        <v>62</v>
      </c>
      <c r="M2680" s="11">
        <v>1</v>
      </c>
      <c r="N2680" s="8">
        <v>49.79</v>
      </c>
      <c r="O2680" s="9">
        <v>0.2</v>
      </c>
      <c r="P2680" s="8">
        <v>21.87</v>
      </c>
      <c r="Q2680" s="8">
        <v>39.832000000000001</v>
      </c>
      <c r="R2680" s="8">
        <v>21.87</v>
      </c>
      <c r="S2680" s="8">
        <v>17.962</v>
      </c>
      <c r="T2680" s="10">
        <v>0.45094396465153641</v>
      </c>
      <c r="U2680" s="7"/>
      <c r="V2680" s="10"/>
      <c r="W2680" s="11"/>
      <c r="X2680" s="10"/>
    </row>
    <row r="2681" spans="1:24" ht="15.6">
      <c r="A2681" s="4">
        <v>3882</v>
      </c>
      <c r="B2681" s="5">
        <v>46383</v>
      </c>
      <c r="C2681" s="1">
        <f t="shared" si="82"/>
        <v>2026</v>
      </c>
      <c r="D2681" s="1" t="str">
        <f>"Q" &amp;ROUNDUP(MONTH(SalesDataTable[[#This Row],[Order Date]])/3,0)</f>
        <v>Q4</v>
      </c>
      <c r="E2681" s="1">
        <f t="shared" si="83"/>
        <v>12</v>
      </c>
      <c r="F2681" s="1" t="str">
        <f>TEXT(SalesDataTable[[#This Row],[Order Date]],"MMM")</f>
        <v>Dec</v>
      </c>
      <c r="G2681" s="6" t="s">
        <v>37</v>
      </c>
      <c r="H2681" s="6" t="s">
        <v>50</v>
      </c>
      <c r="I2681" s="6" t="s">
        <v>45</v>
      </c>
      <c r="J2681" s="6" t="s">
        <v>20</v>
      </c>
      <c r="K2681" s="6" t="s">
        <v>26</v>
      </c>
      <c r="L2681" s="6" t="s">
        <v>63</v>
      </c>
      <c r="M2681" s="11">
        <v>3</v>
      </c>
      <c r="N2681" s="8">
        <v>70.430000000000007</v>
      </c>
      <c r="O2681" s="9">
        <v>0.1</v>
      </c>
      <c r="P2681" s="8">
        <v>32.869999999999997</v>
      </c>
      <c r="Q2681" s="8">
        <v>190.16100000000003</v>
      </c>
      <c r="R2681" s="8">
        <v>98.609999999999985</v>
      </c>
      <c r="S2681" s="8">
        <v>91.551000000000045</v>
      </c>
      <c r="T2681" s="10">
        <v>0.48143941186678674</v>
      </c>
      <c r="U2681" s="7"/>
      <c r="V2681" s="10"/>
      <c r="W2681" s="11"/>
      <c r="X2681" s="10"/>
    </row>
    <row r="2682" spans="1:24" ht="15.6">
      <c r="A2682" s="4">
        <v>4945</v>
      </c>
      <c r="B2682" s="5">
        <v>46383</v>
      </c>
      <c r="C2682" s="1">
        <f t="shared" si="82"/>
        <v>2026</v>
      </c>
      <c r="D2682" s="1" t="str">
        <f>"Q" &amp;ROUNDUP(MONTH(SalesDataTable[[#This Row],[Order Date]])/3,0)</f>
        <v>Q4</v>
      </c>
      <c r="E2682" s="1">
        <f t="shared" si="83"/>
        <v>12</v>
      </c>
      <c r="F2682" s="1" t="str">
        <f>TEXT(SalesDataTable[[#This Row],[Order Date]],"MMM")</f>
        <v>Dec</v>
      </c>
      <c r="G2682" s="6" t="s">
        <v>28</v>
      </c>
      <c r="H2682" s="6" t="s">
        <v>29</v>
      </c>
      <c r="I2682" s="6" t="s">
        <v>19</v>
      </c>
      <c r="J2682" s="6" t="s">
        <v>33</v>
      </c>
      <c r="K2682" s="6" t="s">
        <v>40</v>
      </c>
      <c r="L2682" s="6" t="s">
        <v>57</v>
      </c>
      <c r="M2682" s="11">
        <v>2</v>
      </c>
      <c r="N2682" s="8">
        <v>82.04</v>
      </c>
      <c r="O2682" s="9">
        <v>0.1</v>
      </c>
      <c r="P2682" s="8">
        <v>38.880000000000003</v>
      </c>
      <c r="Q2682" s="8">
        <v>147.67200000000003</v>
      </c>
      <c r="R2682" s="8">
        <v>77.760000000000005</v>
      </c>
      <c r="S2682" s="8">
        <v>69.91200000000002</v>
      </c>
      <c r="T2682" s="10">
        <v>0.47342759629449055</v>
      </c>
      <c r="U2682" s="7"/>
      <c r="V2682" s="10"/>
      <c r="W2682" s="11"/>
      <c r="X2682" s="10"/>
    </row>
    <row r="2683" spans="1:24" ht="15.6">
      <c r="A2683" s="4">
        <v>5084</v>
      </c>
      <c r="B2683" s="5">
        <v>46383</v>
      </c>
      <c r="C2683" s="1">
        <f t="shared" si="82"/>
        <v>2026</v>
      </c>
      <c r="D2683" s="1" t="str">
        <f>"Q" &amp;ROUNDUP(MONTH(SalesDataTable[[#This Row],[Order Date]])/3,0)</f>
        <v>Q4</v>
      </c>
      <c r="E2683" s="1">
        <f t="shared" si="83"/>
        <v>12</v>
      </c>
      <c r="F2683" s="1" t="str">
        <f>TEXT(SalesDataTable[[#This Row],[Order Date]],"MMM")</f>
        <v>Dec</v>
      </c>
      <c r="G2683" s="6" t="s">
        <v>23</v>
      </c>
      <c r="H2683" s="6" t="s">
        <v>58</v>
      </c>
      <c r="I2683" s="6" t="s">
        <v>45</v>
      </c>
      <c r="J2683" s="6" t="s">
        <v>20</v>
      </c>
      <c r="K2683" s="6" t="s">
        <v>31</v>
      </c>
      <c r="L2683" s="6" t="s">
        <v>32</v>
      </c>
      <c r="M2683" s="11">
        <v>1</v>
      </c>
      <c r="N2683" s="8">
        <v>35.409999999999997</v>
      </c>
      <c r="O2683" s="9">
        <v>0.2</v>
      </c>
      <c r="P2683" s="8">
        <v>13.54</v>
      </c>
      <c r="Q2683" s="8">
        <v>28.327999999999999</v>
      </c>
      <c r="R2683" s="8">
        <v>13.54</v>
      </c>
      <c r="S2683" s="8">
        <v>14.788</v>
      </c>
      <c r="T2683" s="10">
        <v>0.5220276757977973</v>
      </c>
      <c r="U2683" s="7"/>
      <c r="V2683" s="10"/>
      <c r="W2683" s="11"/>
      <c r="X2683" s="10"/>
    </row>
    <row r="2684" spans="1:24" ht="15.6">
      <c r="A2684" s="4">
        <v>246</v>
      </c>
      <c r="B2684" s="5">
        <v>46384</v>
      </c>
      <c r="C2684" s="1">
        <f t="shared" si="82"/>
        <v>2026</v>
      </c>
      <c r="D2684" s="1" t="str">
        <f>"Q" &amp;ROUNDUP(MONTH(SalesDataTable[[#This Row],[Order Date]])/3,0)</f>
        <v>Q4</v>
      </c>
      <c r="E2684" s="1">
        <f t="shared" si="83"/>
        <v>12</v>
      </c>
      <c r="F2684" s="1" t="str">
        <f>TEXT(SalesDataTable[[#This Row],[Order Date]],"MMM")</f>
        <v>Dec</v>
      </c>
      <c r="G2684" s="6" t="s">
        <v>37</v>
      </c>
      <c r="H2684" s="6" t="s">
        <v>48</v>
      </c>
      <c r="I2684" s="6" t="s">
        <v>45</v>
      </c>
      <c r="J2684" s="6" t="s">
        <v>33</v>
      </c>
      <c r="K2684" s="6" t="s">
        <v>21</v>
      </c>
      <c r="L2684" s="6" t="s">
        <v>43</v>
      </c>
      <c r="M2684" s="11">
        <v>1</v>
      </c>
      <c r="N2684" s="8">
        <v>41.06</v>
      </c>
      <c r="O2684" s="9">
        <v>0.1</v>
      </c>
      <c r="P2684" s="8">
        <v>16.23</v>
      </c>
      <c r="Q2684" s="8">
        <v>36.954000000000001</v>
      </c>
      <c r="R2684" s="8">
        <v>16.23</v>
      </c>
      <c r="S2684" s="8">
        <v>20.724</v>
      </c>
      <c r="T2684" s="10">
        <v>0.5608053255398604</v>
      </c>
      <c r="U2684" s="7"/>
      <c r="V2684" s="10"/>
      <c r="W2684" s="11"/>
      <c r="X2684" s="10"/>
    </row>
    <row r="2685" spans="1:24" ht="15.6">
      <c r="A2685" s="4">
        <v>537</v>
      </c>
      <c r="B2685" s="5">
        <v>46384</v>
      </c>
      <c r="C2685" s="1">
        <f t="shared" si="82"/>
        <v>2026</v>
      </c>
      <c r="D2685" s="1" t="str">
        <f>"Q" &amp;ROUNDUP(MONTH(SalesDataTable[[#This Row],[Order Date]])/3,0)</f>
        <v>Q4</v>
      </c>
      <c r="E2685" s="1">
        <f t="shared" si="83"/>
        <v>12</v>
      </c>
      <c r="F2685" s="1" t="str">
        <f>TEXT(SalesDataTable[[#This Row],[Order Date]],"MMM")</f>
        <v>Dec</v>
      </c>
      <c r="G2685" s="6" t="s">
        <v>37</v>
      </c>
      <c r="H2685" s="6" t="s">
        <v>50</v>
      </c>
      <c r="I2685" s="6" t="s">
        <v>25</v>
      </c>
      <c r="J2685" s="6" t="s">
        <v>33</v>
      </c>
      <c r="K2685" s="6" t="s">
        <v>26</v>
      </c>
      <c r="L2685" s="6" t="s">
        <v>27</v>
      </c>
      <c r="M2685" s="11">
        <v>12</v>
      </c>
      <c r="N2685" s="8">
        <v>90.29</v>
      </c>
      <c r="O2685" s="9">
        <v>0.1</v>
      </c>
      <c r="P2685" s="8">
        <v>45.76</v>
      </c>
      <c r="Q2685" s="8">
        <v>975.13200000000006</v>
      </c>
      <c r="R2685" s="8">
        <v>549.12</v>
      </c>
      <c r="S2685" s="8">
        <v>426.01200000000006</v>
      </c>
      <c r="T2685" s="10">
        <v>0.43687623829389255</v>
      </c>
      <c r="U2685" s="7"/>
      <c r="V2685" s="10"/>
      <c r="W2685" s="11"/>
      <c r="X2685" s="10"/>
    </row>
    <row r="2686" spans="1:24" ht="15.6">
      <c r="A2686" s="4">
        <v>968</v>
      </c>
      <c r="B2686" s="5">
        <v>46384</v>
      </c>
      <c r="C2686" s="1">
        <f t="shared" si="82"/>
        <v>2026</v>
      </c>
      <c r="D2686" s="1" t="str">
        <f>"Q" &amp;ROUNDUP(MONTH(SalesDataTable[[#This Row],[Order Date]])/3,0)</f>
        <v>Q4</v>
      </c>
      <c r="E2686" s="1">
        <f t="shared" si="83"/>
        <v>12</v>
      </c>
      <c r="F2686" s="1" t="str">
        <f>TEXT(SalesDataTable[[#This Row],[Order Date]],"MMM")</f>
        <v>Dec</v>
      </c>
      <c r="G2686" s="6" t="s">
        <v>23</v>
      </c>
      <c r="H2686" s="6" t="s">
        <v>60</v>
      </c>
      <c r="I2686" s="6" t="s">
        <v>36</v>
      </c>
      <c r="J2686" s="6" t="s">
        <v>30</v>
      </c>
      <c r="K2686" s="6" t="s">
        <v>21</v>
      </c>
      <c r="L2686" s="6" t="s">
        <v>47</v>
      </c>
      <c r="M2686" s="11">
        <v>1</v>
      </c>
      <c r="N2686" s="8">
        <v>103.13</v>
      </c>
      <c r="O2686" s="9">
        <v>0.15</v>
      </c>
      <c r="P2686" s="8">
        <v>50.06</v>
      </c>
      <c r="Q2686" s="8">
        <v>87.660499999999999</v>
      </c>
      <c r="R2686" s="8">
        <v>50.06</v>
      </c>
      <c r="S2686" s="8">
        <v>37.600499999999997</v>
      </c>
      <c r="T2686" s="10">
        <v>0.42893321393329947</v>
      </c>
      <c r="U2686" s="7"/>
      <c r="V2686" s="10"/>
      <c r="W2686" s="11"/>
      <c r="X2686" s="10"/>
    </row>
    <row r="2687" spans="1:24" ht="15.6">
      <c r="A2687" s="4">
        <v>1234</v>
      </c>
      <c r="B2687" s="5">
        <v>46384</v>
      </c>
      <c r="C2687" s="1">
        <f t="shared" si="82"/>
        <v>2026</v>
      </c>
      <c r="D2687" s="1" t="str">
        <f>"Q" &amp;ROUNDUP(MONTH(SalesDataTable[[#This Row],[Order Date]])/3,0)</f>
        <v>Q4</v>
      </c>
      <c r="E2687" s="1">
        <f t="shared" si="83"/>
        <v>12</v>
      </c>
      <c r="F2687" s="1" t="str">
        <f>TEXT(SalesDataTable[[#This Row],[Order Date]],"MMM")</f>
        <v>Dec</v>
      </c>
      <c r="G2687" s="6" t="s">
        <v>37</v>
      </c>
      <c r="H2687" s="6" t="s">
        <v>64</v>
      </c>
      <c r="I2687" s="6" t="s">
        <v>19</v>
      </c>
      <c r="J2687" s="6" t="s">
        <v>20</v>
      </c>
      <c r="K2687" s="6" t="s">
        <v>21</v>
      </c>
      <c r="L2687" s="6" t="s">
        <v>22</v>
      </c>
      <c r="M2687" s="11">
        <v>1</v>
      </c>
      <c r="N2687" s="8">
        <v>81.39</v>
      </c>
      <c r="O2687" s="9">
        <v>0.05</v>
      </c>
      <c r="P2687" s="8">
        <v>43.54</v>
      </c>
      <c r="Q2687" s="8">
        <v>77.320499999999996</v>
      </c>
      <c r="R2687" s="8">
        <v>43.54</v>
      </c>
      <c r="S2687" s="8">
        <v>33.780499999999996</v>
      </c>
      <c r="T2687" s="10">
        <v>0.43688931137279247</v>
      </c>
      <c r="U2687" s="7"/>
      <c r="V2687" s="10"/>
      <c r="W2687" s="11"/>
      <c r="X2687" s="10"/>
    </row>
    <row r="2688" spans="1:24" ht="15.6">
      <c r="A2688" s="4">
        <v>2061</v>
      </c>
      <c r="B2688" s="5">
        <v>46384</v>
      </c>
      <c r="C2688" s="1">
        <f t="shared" si="82"/>
        <v>2026</v>
      </c>
      <c r="D2688" s="1" t="str">
        <f>"Q" &amp;ROUNDUP(MONTH(SalesDataTable[[#This Row],[Order Date]])/3,0)</f>
        <v>Q4</v>
      </c>
      <c r="E2688" s="1">
        <f t="shared" si="83"/>
        <v>12</v>
      </c>
      <c r="F2688" s="1" t="str">
        <f>TEXT(SalesDataTable[[#This Row],[Order Date]],"MMM")</f>
        <v>Dec</v>
      </c>
      <c r="G2688" s="6" t="s">
        <v>17</v>
      </c>
      <c r="H2688" s="6" t="s">
        <v>67</v>
      </c>
      <c r="I2688" s="6" t="s">
        <v>45</v>
      </c>
      <c r="J2688" s="6" t="s">
        <v>20</v>
      </c>
      <c r="K2688" s="6" t="s">
        <v>40</v>
      </c>
      <c r="L2688" s="6" t="s">
        <v>41</v>
      </c>
      <c r="M2688" s="11">
        <v>2</v>
      </c>
      <c r="N2688" s="8">
        <v>342.78</v>
      </c>
      <c r="O2688" s="9">
        <v>0</v>
      </c>
      <c r="P2688" s="8">
        <v>197.89</v>
      </c>
      <c r="Q2688" s="8">
        <v>685.56</v>
      </c>
      <c r="R2688" s="8">
        <v>395.78</v>
      </c>
      <c r="S2688" s="8">
        <v>289.77999999999997</v>
      </c>
      <c r="T2688" s="10">
        <v>0.4226909387945621</v>
      </c>
      <c r="U2688" s="7"/>
      <c r="V2688" s="10"/>
      <c r="W2688" s="11"/>
      <c r="X2688" s="10"/>
    </row>
    <row r="2689" spans="1:24" ht="15.6">
      <c r="A2689" s="4">
        <v>2219</v>
      </c>
      <c r="B2689" s="5">
        <v>46384</v>
      </c>
      <c r="C2689" s="1">
        <f t="shared" si="82"/>
        <v>2026</v>
      </c>
      <c r="D2689" s="1" t="str">
        <f>"Q" &amp;ROUNDUP(MONTH(SalesDataTable[[#This Row],[Order Date]])/3,0)</f>
        <v>Q4</v>
      </c>
      <c r="E2689" s="1">
        <f t="shared" si="83"/>
        <v>12</v>
      </c>
      <c r="F2689" s="1" t="str">
        <f>TEXT(SalesDataTable[[#This Row],[Order Date]],"MMM")</f>
        <v>Dec</v>
      </c>
      <c r="G2689" s="6" t="s">
        <v>23</v>
      </c>
      <c r="H2689" s="6" t="s">
        <v>66</v>
      </c>
      <c r="I2689" s="6" t="s">
        <v>19</v>
      </c>
      <c r="J2689" s="6" t="s">
        <v>20</v>
      </c>
      <c r="K2689" s="6" t="s">
        <v>26</v>
      </c>
      <c r="L2689" s="6" t="s">
        <v>34</v>
      </c>
      <c r="M2689" s="11">
        <v>1</v>
      </c>
      <c r="N2689" s="8">
        <v>147</v>
      </c>
      <c r="O2689" s="9">
        <v>0.15</v>
      </c>
      <c r="P2689" s="8">
        <v>79.58</v>
      </c>
      <c r="Q2689" s="8">
        <v>124.95</v>
      </c>
      <c r="R2689" s="8">
        <v>79.58</v>
      </c>
      <c r="S2689" s="8">
        <v>45.370000000000005</v>
      </c>
      <c r="T2689" s="10">
        <v>0.36310524209683875</v>
      </c>
      <c r="U2689" s="7"/>
      <c r="V2689" s="10"/>
      <c r="W2689" s="11"/>
      <c r="X2689" s="10"/>
    </row>
    <row r="2690" spans="1:24" ht="15.6">
      <c r="A2690" s="4">
        <v>2651</v>
      </c>
      <c r="B2690" s="5">
        <v>46384</v>
      </c>
      <c r="C2690" s="1">
        <f t="shared" si="82"/>
        <v>2026</v>
      </c>
      <c r="D2690" s="1" t="str">
        <f>"Q" &amp;ROUNDUP(MONTH(SalesDataTable[[#This Row],[Order Date]])/3,0)</f>
        <v>Q4</v>
      </c>
      <c r="E2690" s="1">
        <f t="shared" si="83"/>
        <v>12</v>
      </c>
      <c r="F2690" s="1" t="str">
        <f>TEXT(SalesDataTable[[#This Row],[Order Date]],"MMM")</f>
        <v>Dec</v>
      </c>
      <c r="G2690" s="6" t="s">
        <v>17</v>
      </c>
      <c r="H2690" s="6" t="s">
        <v>67</v>
      </c>
      <c r="I2690" s="6" t="s">
        <v>19</v>
      </c>
      <c r="J2690" s="6" t="s">
        <v>30</v>
      </c>
      <c r="K2690" s="6" t="s">
        <v>31</v>
      </c>
      <c r="L2690" s="6" t="s">
        <v>49</v>
      </c>
      <c r="M2690" s="11">
        <v>1</v>
      </c>
      <c r="N2690" s="8">
        <v>45.69</v>
      </c>
      <c r="O2690" s="9">
        <v>0.2</v>
      </c>
      <c r="P2690" s="8">
        <v>18.829999999999998</v>
      </c>
      <c r="Q2690" s="8">
        <v>36.552</v>
      </c>
      <c r="R2690" s="8">
        <v>18.829999999999998</v>
      </c>
      <c r="S2690" s="8">
        <v>17.722000000000001</v>
      </c>
      <c r="T2690" s="10">
        <v>0.48484351061501429</v>
      </c>
      <c r="U2690" s="7"/>
      <c r="V2690" s="10"/>
      <c r="W2690" s="11"/>
      <c r="X2690" s="10"/>
    </row>
    <row r="2691" spans="1:24" ht="15.6">
      <c r="A2691" s="4">
        <v>3173</v>
      </c>
      <c r="B2691" s="5">
        <v>46384</v>
      </c>
      <c r="C2691" s="1">
        <f t="shared" ref="C2691:C2708" si="84">YEAR(B2691)</f>
        <v>2026</v>
      </c>
      <c r="D2691" s="1" t="str">
        <f>"Q" &amp;ROUNDUP(MONTH(SalesDataTable[[#This Row],[Order Date]])/3,0)</f>
        <v>Q4</v>
      </c>
      <c r="E2691" s="1">
        <f t="shared" ref="E2691:E2708" si="85">MONTH(B2691)</f>
        <v>12</v>
      </c>
      <c r="F2691" s="1" t="str">
        <f>TEXT(SalesDataTable[[#This Row],[Order Date]],"MMM")</f>
        <v>Dec</v>
      </c>
      <c r="G2691" s="6" t="s">
        <v>23</v>
      </c>
      <c r="H2691" s="6" t="s">
        <v>60</v>
      </c>
      <c r="I2691" s="6" t="s">
        <v>45</v>
      </c>
      <c r="J2691" s="6" t="s">
        <v>20</v>
      </c>
      <c r="K2691" s="6" t="s">
        <v>21</v>
      </c>
      <c r="L2691" s="6" t="s">
        <v>43</v>
      </c>
      <c r="M2691" s="11">
        <v>1</v>
      </c>
      <c r="N2691" s="8">
        <v>39.69</v>
      </c>
      <c r="O2691" s="9">
        <v>0</v>
      </c>
      <c r="P2691" s="8">
        <v>17.09</v>
      </c>
      <c r="Q2691" s="8">
        <v>39.69</v>
      </c>
      <c r="R2691" s="8">
        <v>17.09</v>
      </c>
      <c r="S2691" s="8">
        <v>22.599999999999998</v>
      </c>
      <c r="T2691" s="10">
        <v>0.56941295036533135</v>
      </c>
      <c r="U2691" s="7"/>
      <c r="V2691" s="10"/>
      <c r="W2691" s="11"/>
      <c r="X2691" s="10"/>
    </row>
    <row r="2692" spans="1:24" ht="15.6">
      <c r="A2692" s="4">
        <v>3409</v>
      </c>
      <c r="B2692" s="5">
        <v>46384</v>
      </c>
      <c r="C2692" s="1">
        <f t="shared" si="84"/>
        <v>2026</v>
      </c>
      <c r="D2692" s="1" t="str">
        <f>"Q" &amp;ROUNDUP(MONTH(SalesDataTable[[#This Row],[Order Date]])/3,0)</f>
        <v>Q4</v>
      </c>
      <c r="E2692" s="1">
        <f t="shared" si="85"/>
        <v>12</v>
      </c>
      <c r="F2692" s="1" t="str">
        <f>TEXT(SalesDataTable[[#This Row],[Order Date]],"MMM")</f>
        <v>Dec</v>
      </c>
      <c r="G2692" s="6" t="s">
        <v>37</v>
      </c>
      <c r="H2692" s="6" t="s">
        <v>38</v>
      </c>
      <c r="I2692" s="6" t="s">
        <v>19</v>
      </c>
      <c r="J2692" s="6" t="s">
        <v>30</v>
      </c>
      <c r="K2692" s="6" t="s">
        <v>40</v>
      </c>
      <c r="L2692" s="6" t="s">
        <v>68</v>
      </c>
      <c r="M2692" s="11">
        <v>5</v>
      </c>
      <c r="N2692" s="8">
        <v>122.42</v>
      </c>
      <c r="O2692" s="9">
        <v>0</v>
      </c>
      <c r="P2692" s="8">
        <v>60.8</v>
      </c>
      <c r="Q2692" s="8">
        <v>612.1</v>
      </c>
      <c r="R2692" s="8">
        <v>304</v>
      </c>
      <c r="S2692" s="8">
        <v>308.10000000000002</v>
      </c>
      <c r="T2692" s="10">
        <v>0.50334912595981052</v>
      </c>
      <c r="U2692" s="7"/>
      <c r="V2692" s="10"/>
      <c r="W2692" s="11"/>
      <c r="X2692" s="10"/>
    </row>
    <row r="2693" spans="1:24" ht="15.6">
      <c r="A2693" s="4">
        <v>3535</v>
      </c>
      <c r="B2693" s="5">
        <v>46384</v>
      </c>
      <c r="C2693" s="1">
        <f t="shared" si="84"/>
        <v>2026</v>
      </c>
      <c r="D2693" s="1" t="str">
        <f>"Q" &amp;ROUNDUP(MONTH(SalesDataTable[[#This Row],[Order Date]])/3,0)</f>
        <v>Q4</v>
      </c>
      <c r="E2693" s="1">
        <f t="shared" si="85"/>
        <v>12</v>
      </c>
      <c r="F2693" s="1" t="str">
        <f>TEXT(SalesDataTable[[#This Row],[Order Date]],"MMM")</f>
        <v>Dec</v>
      </c>
      <c r="G2693" s="6" t="s">
        <v>23</v>
      </c>
      <c r="H2693" s="6" t="s">
        <v>44</v>
      </c>
      <c r="I2693" s="6" t="s">
        <v>36</v>
      </c>
      <c r="J2693" s="6" t="s">
        <v>30</v>
      </c>
      <c r="K2693" s="6" t="s">
        <v>31</v>
      </c>
      <c r="L2693" s="6" t="s">
        <v>32</v>
      </c>
      <c r="M2693" s="11">
        <v>1</v>
      </c>
      <c r="N2693" s="8">
        <v>37.03</v>
      </c>
      <c r="O2693" s="9">
        <v>0.15</v>
      </c>
      <c r="P2693" s="8">
        <v>13.53</v>
      </c>
      <c r="Q2693" s="8">
        <v>31.4755</v>
      </c>
      <c r="R2693" s="8">
        <v>13.53</v>
      </c>
      <c r="S2693" s="8">
        <v>17.945500000000003</v>
      </c>
      <c r="T2693" s="10">
        <v>0.57014185636447401</v>
      </c>
      <c r="U2693" s="7"/>
      <c r="V2693" s="10"/>
      <c r="W2693" s="11"/>
      <c r="X2693" s="10"/>
    </row>
    <row r="2694" spans="1:24" ht="15.6">
      <c r="A2694" s="4">
        <v>5134</v>
      </c>
      <c r="B2694" s="5">
        <v>46384</v>
      </c>
      <c r="C2694" s="1">
        <f t="shared" si="84"/>
        <v>2026</v>
      </c>
      <c r="D2694" s="1" t="str">
        <f>"Q" &amp;ROUNDUP(MONTH(SalesDataTable[[#This Row],[Order Date]])/3,0)</f>
        <v>Q4</v>
      </c>
      <c r="E2694" s="1">
        <f t="shared" si="85"/>
        <v>12</v>
      </c>
      <c r="F2694" s="1" t="str">
        <f>TEXT(SalesDataTable[[#This Row],[Order Date]],"MMM")</f>
        <v>Dec</v>
      </c>
      <c r="G2694" s="6" t="s">
        <v>23</v>
      </c>
      <c r="H2694" s="6" t="s">
        <v>66</v>
      </c>
      <c r="I2694" s="6" t="s">
        <v>36</v>
      </c>
      <c r="J2694" s="6" t="s">
        <v>20</v>
      </c>
      <c r="K2694" s="6" t="s">
        <v>26</v>
      </c>
      <c r="L2694" s="6" t="s">
        <v>27</v>
      </c>
      <c r="M2694" s="11">
        <v>1</v>
      </c>
      <c r="N2694" s="8">
        <v>90.99</v>
      </c>
      <c r="O2694" s="9">
        <v>0.05</v>
      </c>
      <c r="P2694" s="8">
        <v>44.78</v>
      </c>
      <c r="Q2694" s="8">
        <v>86.440499999999986</v>
      </c>
      <c r="R2694" s="8">
        <v>44.78</v>
      </c>
      <c r="S2694" s="8">
        <v>41.660499999999985</v>
      </c>
      <c r="T2694" s="10">
        <v>0.48195579618350187</v>
      </c>
      <c r="U2694" s="7"/>
      <c r="V2694" s="10"/>
      <c r="W2694" s="11"/>
      <c r="X2694" s="10"/>
    </row>
    <row r="2695" spans="1:24" ht="15.6">
      <c r="A2695" s="4">
        <v>2011</v>
      </c>
      <c r="B2695" s="5">
        <v>46385</v>
      </c>
      <c r="C2695" s="1">
        <f t="shared" si="84"/>
        <v>2026</v>
      </c>
      <c r="D2695" s="1" t="str">
        <f>"Q" &amp;ROUNDUP(MONTH(SalesDataTable[[#This Row],[Order Date]])/3,0)</f>
        <v>Q4</v>
      </c>
      <c r="E2695" s="1">
        <f t="shared" si="85"/>
        <v>12</v>
      </c>
      <c r="F2695" s="1" t="str">
        <f>TEXT(SalesDataTable[[#This Row],[Order Date]],"MMM")</f>
        <v>Dec</v>
      </c>
      <c r="G2695" s="6" t="s">
        <v>23</v>
      </c>
      <c r="H2695" s="6" t="s">
        <v>58</v>
      </c>
      <c r="I2695" s="6" t="s">
        <v>19</v>
      </c>
      <c r="J2695" s="6" t="s">
        <v>20</v>
      </c>
      <c r="K2695" s="6" t="s">
        <v>26</v>
      </c>
      <c r="L2695" s="6" t="s">
        <v>27</v>
      </c>
      <c r="M2695" s="11">
        <v>1</v>
      </c>
      <c r="N2695" s="8">
        <v>90.81</v>
      </c>
      <c r="O2695" s="9">
        <v>0.1</v>
      </c>
      <c r="P2695" s="8">
        <v>46.53</v>
      </c>
      <c r="Q2695" s="8">
        <v>81.728999999999999</v>
      </c>
      <c r="R2695" s="8">
        <v>46.53</v>
      </c>
      <c r="S2695" s="8">
        <v>35.198999999999998</v>
      </c>
      <c r="T2695" s="10">
        <v>0.43067944059024332</v>
      </c>
      <c r="U2695" s="7"/>
      <c r="V2695" s="10"/>
      <c r="W2695" s="11"/>
      <c r="X2695" s="10"/>
    </row>
    <row r="2696" spans="1:24" ht="15.6">
      <c r="A2696" s="4">
        <v>2477</v>
      </c>
      <c r="B2696" s="5">
        <v>46385</v>
      </c>
      <c r="C2696" s="1">
        <f t="shared" si="84"/>
        <v>2026</v>
      </c>
      <c r="D2696" s="1" t="str">
        <f>"Q" &amp;ROUNDUP(MONTH(SalesDataTable[[#This Row],[Order Date]])/3,0)</f>
        <v>Q4</v>
      </c>
      <c r="E2696" s="1">
        <f t="shared" si="85"/>
        <v>12</v>
      </c>
      <c r="F2696" s="1" t="str">
        <f>TEXT(SalesDataTable[[#This Row],[Order Date]],"MMM")</f>
        <v>Dec</v>
      </c>
      <c r="G2696" s="6" t="s">
        <v>17</v>
      </c>
      <c r="H2696" s="6" t="s">
        <v>67</v>
      </c>
      <c r="I2696" s="6" t="s">
        <v>36</v>
      </c>
      <c r="J2696" s="6" t="s">
        <v>30</v>
      </c>
      <c r="K2696" s="6" t="s">
        <v>21</v>
      </c>
      <c r="L2696" s="6" t="s">
        <v>43</v>
      </c>
      <c r="M2696" s="11">
        <v>1</v>
      </c>
      <c r="N2696" s="8">
        <v>41.28</v>
      </c>
      <c r="O2696" s="9">
        <v>0.15</v>
      </c>
      <c r="P2696" s="8">
        <v>16.41</v>
      </c>
      <c r="Q2696" s="8">
        <v>35.088000000000001</v>
      </c>
      <c r="R2696" s="8">
        <v>16.41</v>
      </c>
      <c r="S2696" s="8">
        <v>18.678000000000001</v>
      </c>
      <c r="T2696" s="10">
        <v>0.53231874145006841</v>
      </c>
      <c r="U2696" s="7"/>
      <c r="V2696" s="10"/>
      <c r="W2696" s="11"/>
      <c r="X2696" s="10"/>
    </row>
    <row r="2697" spans="1:24" ht="15.6">
      <c r="A2697" s="4">
        <v>2745</v>
      </c>
      <c r="B2697" s="5">
        <v>46385</v>
      </c>
      <c r="C2697" s="1">
        <f t="shared" si="84"/>
        <v>2026</v>
      </c>
      <c r="D2697" s="1" t="str">
        <f>"Q" &amp;ROUNDUP(MONTH(SalesDataTable[[#This Row],[Order Date]])/3,0)</f>
        <v>Q4</v>
      </c>
      <c r="E2697" s="1">
        <f t="shared" si="85"/>
        <v>12</v>
      </c>
      <c r="F2697" s="1" t="str">
        <f>TEXT(SalesDataTable[[#This Row],[Order Date]],"MMM")</f>
        <v>Dec</v>
      </c>
      <c r="G2697" s="6" t="s">
        <v>37</v>
      </c>
      <c r="H2697" s="6" t="s">
        <v>64</v>
      </c>
      <c r="I2697" s="6" t="s">
        <v>45</v>
      </c>
      <c r="J2697" s="6" t="s">
        <v>33</v>
      </c>
      <c r="K2697" s="6" t="s">
        <v>31</v>
      </c>
      <c r="L2697" s="6" t="s">
        <v>49</v>
      </c>
      <c r="M2697" s="11">
        <v>1</v>
      </c>
      <c r="N2697" s="8">
        <v>46.07</v>
      </c>
      <c r="O2697" s="9">
        <v>0</v>
      </c>
      <c r="P2697" s="8">
        <v>18.420000000000002</v>
      </c>
      <c r="Q2697" s="8">
        <v>46.07</v>
      </c>
      <c r="R2697" s="8">
        <v>18.420000000000002</v>
      </c>
      <c r="S2697" s="8">
        <v>27.65</v>
      </c>
      <c r="T2697" s="10">
        <v>0.60017364879531143</v>
      </c>
      <c r="U2697" s="7"/>
      <c r="V2697" s="10"/>
      <c r="W2697" s="11"/>
      <c r="X2697" s="10"/>
    </row>
    <row r="2698" spans="1:24" ht="15.6">
      <c r="A2698" s="4">
        <v>4427</v>
      </c>
      <c r="B2698" s="5">
        <v>46385</v>
      </c>
      <c r="C2698" s="1">
        <f t="shared" si="84"/>
        <v>2026</v>
      </c>
      <c r="D2698" s="1" t="str">
        <f>"Q" &amp;ROUNDUP(MONTH(SalesDataTable[[#This Row],[Order Date]])/3,0)</f>
        <v>Q4</v>
      </c>
      <c r="E2698" s="1">
        <f t="shared" si="85"/>
        <v>12</v>
      </c>
      <c r="F2698" s="1" t="str">
        <f>TEXT(SalesDataTable[[#This Row],[Order Date]],"MMM")</f>
        <v>Dec</v>
      </c>
      <c r="G2698" s="6" t="s">
        <v>23</v>
      </c>
      <c r="H2698" s="6" t="s">
        <v>60</v>
      </c>
      <c r="I2698" s="6" t="s">
        <v>36</v>
      </c>
      <c r="J2698" s="6" t="s">
        <v>33</v>
      </c>
      <c r="K2698" s="6" t="s">
        <v>26</v>
      </c>
      <c r="L2698" s="6" t="s">
        <v>34</v>
      </c>
      <c r="M2698" s="11">
        <v>1</v>
      </c>
      <c r="N2698" s="8">
        <v>147.29</v>
      </c>
      <c r="O2698" s="9">
        <v>0.1</v>
      </c>
      <c r="P2698" s="8">
        <v>78.2</v>
      </c>
      <c r="Q2698" s="8">
        <v>132.56100000000001</v>
      </c>
      <c r="R2698" s="8">
        <v>78.2</v>
      </c>
      <c r="S2698" s="8">
        <v>54.361000000000004</v>
      </c>
      <c r="T2698" s="10">
        <v>0.4100829052285363</v>
      </c>
      <c r="U2698" s="7"/>
      <c r="V2698" s="10"/>
      <c r="W2698" s="11"/>
      <c r="X2698" s="10"/>
    </row>
    <row r="2699" spans="1:24" ht="15.6">
      <c r="A2699" s="4">
        <v>377</v>
      </c>
      <c r="B2699" s="5">
        <v>46386</v>
      </c>
      <c r="C2699" s="1">
        <f t="shared" si="84"/>
        <v>2026</v>
      </c>
      <c r="D2699" s="1" t="str">
        <f>"Q" &amp;ROUNDUP(MONTH(SalesDataTable[[#This Row],[Order Date]])/3,0)</f>
        <v>Q4</v>
      </c>
      <c r="E2699" s="1">
        <f t="shared" si="85"/>
        <v>12</v>
      </c>
      <c r="F2699" s="1" t="str">
        <f>TEXT(SalesDataTable[[#This Row],[Order Date]],"MMM")</f>
        <v>Dec</v>
      </c>
      <c r="G2699" s="6" t="s">
        <v>37</v>
      </c>
      <c r="H2699" s="6" t="s">
        <v>64</v>
      </c>
      <c r="I2699" s="6" t="s">
        <v>19</v>
      </c>
      <c r="J2699" s="6" t="s">
        <v>30</v>
      </c>
      <c r="K2699" s="6" t="s">
        <v>21</v>
      </c>
      <c r="L2699" s="6" t="s">
        <v>43</v>
      </c>
      <c r="M2699" s="11">
        <v>1</v>
      </c>
      <c r="N2699" s="8">
        <v>40.82</v>
      </c>
      <c r="O2699" s="9">
        <v>0.1</v>
      </c>
      <c r="P2699" s="8">
        <v>17.2</v>
      </c>
      <c r="Q2699" s="8">
        <v>36.738</v>
      </c>
      <c r="R2699" s="8">
        <v>17.2</v>
      </c>
      <c r="S2699" s="8">
        <v>19.538</v>
      </c>
      <c r="T2699" s="10">
        <v>0.53181991398551909</v>
      </c>
      <c r="U2699" s="7"/>
      <c r="V2699" s="10"/>
      <c r="W2699" s="11"/>
      <c r="X2699" s="10"/>
    </row>
    <row r="2700" spans="1:24" ht="15.6">
      <c r="A2700" s="4">
        <v>1530</v>
      </c>
      <c r="B2700" s="5">
        <v>46386</v>
      </c>
      <c r="C2700" s="1">
        <f t="shared" si="84"/>
        <v>2026</v>
      </c>
      <c r="D2700" s="1" t="str">
        <f>"Q" &amp;ROUNDUP(MONTH(SalesDataTable[[#This Row],[Order Date]])/3,0)</f>
        <v>Q4</v>
      </c>
      <c r="E2700" s="1">
        <f t="shared" si="85"/>
        <v>12</v>
      </c>
      <c r="F2700" s="1" t="str">
        <f>TEXT(SalesDataTable[[#This Row],[Order Date]],"MMM")</f>
        <v>Dec</v>
      </c>
      <c r="G2700" s="6" t="s">
        <v>37</v>
      </c>
      <c r="H2700" s="6" t="s">
        <v>48</v>
      </c>
      <c r="I2700" s="6" t="s">
        <v>19</v>
      </c>
      <c r="J2700" s="6" t="s">
        <v>30</v>
      </c>
      <c r="K2700" s="6" t="s">
        <v>51</v>
      </c>
      <c r="L2700" s="6" t="s">
        <v>62</v>
      </c>
      <c r="M2700" s="11">
        <v>3</v>
      </c>
      <c r="N2700" s="8">
        <v>50.72</v>
      </c>
      <c r="O2700" s="9">
        <v>0</v>
      </c>
      <c r="P2700" s="8">
        <v>22.3</v>
      </c>
      <c r="Q2700" s="8">
        <v>152.16</v>
      </c>
      <c r="R2700" s="8">
        <v>66.900000000000006</v>
      </c>
      <c r="S2700" s="8">
        <v>85.259999999999991</v>
      </c>
      <c r="T2700" s="10">
        <v>0.56033123028391163</v>
      </c>
      <c r="U2700" s="7"/>
      <c r="V2700" s="10"/>
      <c r="W2700" s="11"/>
      <c r="X2700" s="10"/>
    </row>
    <row r="2701" spans="1:24" ht="15.6">
      <c r="A2701" s="4">
        <v>2135</v>
      </c>
      <c r="B2701" s="5">
        <v>46386</v>
      </c>
      <c r="C2701" s="1">
        <f t="shared" si="84"/>
        <v>2026</v>
      </c>
      <c r="D2701" s="1" t="str">
        <f>"Q" &amp;ROUNDUP(MONTH(SalesDataTable[[#This Row],[Order Date]])/3,0)</f>
        <v>Q4</v>
      </c>
      <c r="E2701" s="1">
        <f t="shared" si="85"/>
        <v>12</v>
      </c>
      <c r="F2701" s="1" t="str">
        <f>TEXT(SalesDataTable[[#This Row],[Order Date]],"MMM")</f>
        <v>Dec</v>
      </c>
      <c r="G2701" s="6" t="s">
        <v>23</v>
      </c>
      <c r="H2701" s="6" t="s">
        <v>60</v>
      </c>
      <c r="I2701" s="6" t="s">
        <v>45</v>
      </c>
      <c r="J2701" s="6" t="s">
        <v>33</v>
      </c>
      <c r="K2701" s="6" t="s">
        <v>40</v>
      </c>
      <c r="L2701" s="6" t="s">
        <v>46</v>
      </c>
      <c r="M2701" s="11">
        <v>3</v>
      </c>
      <c r="N2701" s="8">
        <v>194.7</v>
      </c>
      <c r="O2701" s="9">
        <v>0.1</v>
      </c>
      <c r="P2701" s="8">
        <v>102.62</v>
      </c>
      <c r="Q2701" s="8">
        <v>525.68999999999994</v>
      </c>
      <c r="R2701" s="8">
        <v>307.86</v>
      </c>
      <c r="S2701" s="8">
        <v>217.82999999999993</v>
      </c>
      <c r="T2701" s="10">
        <v>0.41436968555612613</v>
      </c>
      <c r="U2701" s="7"/>
      <c r="V2701" s="10"/>
      <c r="W2701" s="11"/>
      <c r="X2701" s="10"/>
    </row>
    <row r="2702" spans="1:24" ht="15.6">
      <c r="A2702" s="4">
        <v>2916</v>
      </c>
      <c r="B2702" s="5">
        <v>46386</v>
      </c>
      <c r="C2702" s="1">
        <f t="shared" si="84"/>
        <v>2026</v>
      </c>
      <c r="D2702" s="1" t="str">
        <f>"Q" &amp;ROUNDUP(MONTH(SalesDataTable[[#This Row],[Order Date]])/3,0)</f>
        <v>Q4</v>
      </c>
      <c r="E2702" s="1">
        <f t="shared" si="85"/>
        <v>12</v>
      </c>
      <c r="F2702" s="1" t="str">
        <f>TEXT(SalesDataTable[[#This Row],[Order Date]],"MMM")</f>
        <v>Dec</v>
      </c>
      <c r="G2702" s="6" t="s">
        <v>23</v>
      </c>
      <c r="H2702" s="6" t="s">
        <v>44</v>
      </c>
      <c r="I2702" s="6" t="s">
        <v>36</v>
      </c>
      <c r="J2702" s="6" t="s">
        <v>30</v>
      </c>
      <c r="K2702" s="6" t="s">
        <v>31</v>
      </c>
      <c r="L2702" s="6" t="s">
        <v>32</v>
      </c>
      <c r="M2702" s="11">
        <v>1</v>
      </c>
      <c r="N2702" s="8">
        <v>36.64</v>
      </c>
      <c r="O2702" s="9">
        <v>0.05</v>
      </c>
      <c r="P2702" s="8">
        <v>13.59</v>
      </c>
      <c r="Q2702" s="8">
        <v>34.808</v>
      </c>
      <c r="R2702" s="8">
        <v>13.59</v>
      </c>
      <c r="S2702" s="8">
        <v>21.218</v>
      </c>
      <c r="T2702" s="10">
        <v>0.60957251206619167</v>
      </c>
      <c r="U2702" s="7"/>
      <c r="V2702" s="10"/>
      <c r="W2702" s="11"/>
      <c r="X2702" s="10"/>
    </row>
    <row r="2703" spans="1:24" ht="15.6">
      <c r="A2703" s="4">
        <v>3449</v>
      </c>
      <c r="B2703" s="5">
        <v>46386</v>
      </c>
      <c r="C2703" s="1">
        <f t="shared" si="84"/>
        <v>2026</v>
      </c>
      <c r="D2703" s="1" t="str">
        <f>"Q" &amp;ROUNDUP(MONTH(SalesDataTable[[#This Row],[Order Date]])/3,0)</f>
        <v>Q4</v>
      </c>
      <c r="E2703" s="1">
        <f t="shared" si="85"/>
        <v>12</v>
      </c>
      <c r="F2703" s="1" t="str">
        <f>TEXT(SalesDataTable[[#This Row],[Order Date]],"MMM")</f>
        <v>Dec</v>
      </c>
      <c r="G2703" s="6" t="s">
        <v>28</v>
      </c>
      <c r="H2703" s="6" t="s">
        <v>56</v>
      </c>
      <c r="I2703" s="6" t="s">
        <v>45</v>
      </c>
      <c r="J2703" s="6" t="s">
        <v>20</v>
      </c>
      <c r="K2703" s="6" t="s">
        <v>40</v>
      </c>
      <c r="L2703" s="6" t="s">
        <v>46</v>
      </c>
      <c r="M2703" s="11">
        <v>6</v>
      </c>
      <c r="N2703" s="8">
        <v>192.9</v>
      </c>
      <c r="O2703" s="9">
        <v>0.2</v>
      </c>
      <c r="P2703" s="8">
        <v>106.89</v>
      </c>
      <c r="Q2703" s="8">
        <v>925.92000000000007</v>
      </c>
      <c r="R2703" s="8">
        <v>641.34</v>
      </c>
      <c r="S2703" s="8">
        <v>284.58000000000004</v>
      </c>
      <c r="T2703" s="10">
        <v>0.30734836702954899</v>
      </c>
      <c r="U2703" s="7"/>
      <c r="V2703" s="10"/>
      <c r="W2703" s="11"/>
      <c r="X2703" s="10"/>
    </row>
    <row r="2704" spans="1:24" ht="15.6">
      <c r="A2704" s="4">
        <v>3498</v>
      </c>
      <c r="B2704" s="5">
        <v>46386</v>
      </c>
      <c r="C2704" s="1">
        <f t="shared" si="84"/>
        <v>2026</v>
      </c>
      <c r="D2704" s="1" t="str">
        <f>"Q" &amp;ROUNDUP(MONTH(SalesDataTable[[#This Row],[Order Date]])/3,0)</f>
        <v>Q4</v>
      </c>
      <c r="E2704" s="1">
        <f t="shared" si="85"/>
        <v>12</v>
      </c>
      <c r="F2704" s="1" t="str">
        <f>TEXT(SalesDataTable[[#This Row],[Order Date]],"MMM")</f>
        <v>Dec</v>
      </c>
      <c r="G2704" s="6" t="s">
        <v>37</v>
      </c>
      <c r="H2704" s="6" t="s">
        <v>48</v>
      </c>
      <c r="I2704" s="6" t="s">
        <v>45</v>
      </c>
      <c r="J2704" s="6" t="s">
        <v>20</v>
      </c>
      <c r="K2704" s="6" t="s">
        <v>26</v>
      </c>
      <c r="L2704" s="6" t="s">
        <v>63</v>
      </c>
      <c r="M2704" s="11">
        <v>2</v>
      </c>
      <c r="N2704" s="8">
        <v>71.56</v>
      </c>
      <c r="O2704" s="9">
        <v>0.1</v>
      </c>
      <c r="P2704" s="8">
        <v>32.99</v>
      </c>
      <c r="Q2704" s="8">
        <v>128.80800000000002</v>
      </c>
      <c r="R2704" s="8">
        <v>65.98</v>
      </c>
      <c r="S2704" s="8">
        <v>62.828000000000017</v>
      </c>
      <c r="T2704" s="10">
        <v>0.4877647351096206</v>
      </c>
      <c r="U2704" s="7"/>
      <c r="V2704" s="10"/>
      <c r="W2704" s="11"/>
      <c r="X2704" s="10"/>
    </row>
    <row r="2705" spans="1:24" ht="15.6">
      <c r="A2705" s="4">
        <v>4851</v>
      </c>
      <c r="B2705" s="5">
        <v>46386</v>
      </c>
      <c r="C2705" s="1">
        <f t="shared" si="84"/>
        <v>2026</v>
      </c>
      <c r="D2705" s="1" t="str">
        <f>"Q" &amp;ROUNDUP(MONTH(SalesDataTable[[#This Row],[Order Date]])/3,0)</f>
        <v>Q4</v>
      </c>
      <c r="E2705" s="1">
        <f t="shared" si="85"/>
        <v>12</v>
      </c>
      <c r="F2705" s="1" t="str">
        <f>TEXT(SalesDataTable[[#This Row],[Order Date]],"MMM")</f>
        <v>Dec</v>
      </c>
      <c r="G2705" s="6" t="s">
        <v>37</v>
      </c>
      <c r="H2705" s="6" t="s">
        <v>64</v>
      </c>
      <c r="I2705" s="6" t="s">
        <v>45</v>
      </c>
      <c r="J2705" s="6" t="s">
        <v>30</v>
      </c>
      <c r="K2705" s="6" t="s">
        <v>21</v>
      </c>
      <c r="L2705" s="6" t="s">
        <v>43</v>
      </c>
      <c r="M2705" s="11">
        <v>1</v>
      </c>
      <c r="N2705" s="8">
        <v>40.270000000000003</v>
      </c>
      <c r="O2705" s="9">
        <v>0.1</v>
      </c>
      <c r="P2705" s="8">
        <v>16.63</v>
      </c>
      <c r="Q2705" s="8">
        <v>36.243000000000002</v>
      </c>
      <c r="R2705" s="8">
        <v>16.63</v>
      </c>
      <c r="S2705" s="8">
        <v>19.613000000000003</v>
      </c>
      <c r="T2705" s="10">
        <v>0.54115277432883602</v>
      </c>
      <c r="U2705" s="7"/>
      <c r="V2705" s="10"/>
      <c r="W2705" s="11"/>
      <c r="X2705" s="10"/>
    </row>
    <row r="2706" spans="1:24" ht="15.6">
      <c r="A2706" s="4">
        <v>4926</v>
      </c>
      <c r="B2706" s="5">
        <v>46386</v>
      </c>
      <c r="C2706" s="1">
        <f t="shared" si="84"/>
        <v>2026</v>
      </c>
      <c r="D2706" s="1" t="str">
        <f>"Q" &amp;ROUNDUP(MONTH(SalesDataTable[[#This Row],[Order Date]])/3,0)</f>
        <v>Q4</v>
      </c>
      <c r="E2706" s="1">
        <f t="shared" si="85"/>
        <v>12</v>
      </c>
      <c r="F2706" s="1" t="str">
        <f>TEXT(SalesDataTable[[#This Row],[Order Date]],"MMM")</f>
        <v>Dec</v>
      </c>
      <c r="G2706" s="6" t="s">
        <v>37</v>
      </c>
      <c r="H2706" s="6" t="s">
        <v>48</v>
      </c>
      <c r="I2706" s="6" t="s">
        <v>36</v>
      </c>
      <c r="J2706" s="6" t="s">
        <v>33</v>
      </c>
      <c r="K2706" s="6" t="s">
        <v>21</v>
      </c>
      <c r="L2706" s="6" t="s">
        <v>22</v>
      </c>
      <c r="M2706" s="11">
        <v>6</v>
      </c>
      <c r="N2706" s="8">
        <v>81.180000000000007</v>
      </c>
      <c r="O2706" s="9">
        <v>0.05</v>
      </c>
      <c r="P2706" s="8">
        <v>43.3</v>
      </c>
      <c r="Q2706" s="8">
        <v>462.726</v>
      </c>
      <c r="R2706" s="8">
        <v>259.79999999999995</v>
      </c>
      <c r="S2706" s="8">
        <v>202.92600000000004</v>
      </c>
      <c r="T2706" s="10">
        <v>0.43854462468069666</v>
      </c>
      <c r="U2706" s="7"/>
      <c r="V2706" s="10"/>
      <c r="W2706" s="11"/>
      <c r="X2706" s="10"/>
    </row>
    <row r="2707" spans="1:24" ht="15.6">
      <c r="A2707" s="4">
        <v>5035</v>
      </c>
      <c r="B2707" s="5">
        <v>46386</v>
      </c>
      <c r="C2707" s="1">
        <f t="shared" si="84"/>
        <v>2026</v>
      </c>
      <c r="D2707" s="1" t="str">
        <f>"Q" &amp;ROUNDUP(MONTH(SalesDataTable[[#This Row],[Order Date]])/3,0)</f>
        <v>Q4</v>
      </c>
      <c r="E2707" s="1">
        <f t="shared" si="85"/>
        <v>12</v>
      </c>
      <c r="F2707" s="1" t="str">
        <f>TEXT(SalesDataTable[[#This Row],[Order Date]],"MMM")</f>
        <v>Dec</v>
      </c>
      <c r="G2707" s="6" t="s">
        <v>23</v>
      </c>
      <c r="H2707" s="6" t="s">
        <v>60</v>
      </c>
      <c r="I2707" s="6" t="s">
        <v>19</v>
      </c>
      <c r="J2707" s="6" t="s">
        <v>30</v>
      </c>
      <c r="K2707" s="6" t="s">
        <v>21</v>
      </c>
      <c r="L2707" s="6" t="s">
        <v>47</v>
      </c>
      <c r="M2707" s="11">
        <v>2</v>
      </c>
      <c r="N2707" s="8">
        <v>101.73</v>
      </c>
      <c r="O2707" s="9">
        <v>0.1</v>
      </c>
      <c r="P2707" s="8">
        <v>49.3</v>
      </c>
      <c r="Q2707" s="8">
        <v>183.114</v>
      </c>
      <c r="R2707" s="8">
        <v>98.6</v>
      </c>
      <c r="S2707" s="8">
        <v>84.51400000000001</v>
      </c>
      <c r="T2707" s="10">
        <v>0.46153762137247839</v>
      </c>
      <c r="U2707" s="7"/>
      <c r="V2707" s="10"/>
      <c r="W2707" s="11"/>
      <c r="X2707" s="10"/>
    </row>
    <row r="2708" spans="1:24" ht="15.6">
      <c r="A2708" s="4">
        <v>5135</v>
      </c>
      <c r="B2708" s="5">
        <v>46386</v>
      </c>
      <c r="C2708" s="1">
        <f t="shared" si="84"/>
        <v>2026</v>
      </c>
      <c r="D2708" s="1" t="str">
        <f>"Q" &amp;ROUNDUP(MONTH(SalesDataTable[[#This Row],[Order Date]])/3,0)</f>
        <v>Q4</v>
      </c>
      <c r="E2708" s="1">
        <f t="shared" si="85"/>
        <v>12</v>
      </c>
      <c r="F2708" s="1" t="str">
        <f>TEXT(SalesDataTable[[#This Row],[Order Date]],"MMM")</f>
        <v>Dec</v>
      </c>
      <c r="G2708" s="6" t="s">
        <v>28</v>
      </c>
      <c r="H2708" s="6" t="s">
        <v>56</v>
      </c>
      <c r="I2708" s="6" t="s">
        <v>19</v>
      </c>
      <c r="J2708" s="6" t="s">
        <v>30</v>
      </c>
      <c r="K2708" s="6" t="s">
        <v>21</v>
      </c>
      <c r="L2708" s="6" t="s">
        <v>39</v>
      </c>
      <c r="M2708" s="11">
        <v>5</v>
      </c>
      <c r="N2708" s="8">
        <v>51.78</v>
      </c>
      <c r="O2708" s="9">
        <v>0.15</v>
      </c>
      <c r="P2708" s="8">
        <v>22.37</v>
      </c>
      <c r="Q2708" s="8">
        <v>220.06499999999997</v>
      </c>
      <c r="R2708" s="8">
        <v>111.85000000000001</v>
      </c>
      <c r="S2708" s="8">
        <v>108.21499999999996</v>
      </c>
      <c r="T2708" s="10">
        <v>0.49174107650012483</v>
      </c>
      <c r="U2708" s="7"/>
      <c r="V2708" s="10"/>
      <c r="W2708" s="11"/>
      <c r="X2708" s="1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Dhruvisha davadra</dc:creator>
  <cp:lastModifiedBy>Dhruvisha davadra</cp:lastModifiedBy>
  <dcterms:created xsi:type="dcterms:W3CDTF">2026-10-04T11:29:51Z</dcterms:created>
  <dcterms:modified xsi:type="dcterms:W3CDTF">2026-10-10T03:17:13Z</dcterms:modified>
</cp:coreProperties>
</file>