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hruv\Progress\4_Aug\wk3\Projects\Tipped-Wage-06.07.2021\original data and reports\"/>
    </mc:Choice>
  </mc:AlternateContent>
  <xr:revisionPtr revIDLastSave="0" documentId="13_ncr:1_{693F1CCD-B94E-48A9-8E5D-B21158A97F52}" xr6:coauthVersionLast="46" xr6:coauthVersionMax="46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1" sheetId="1" r:id="rId1"/>
    <sheet name="adjusted rates" sheetId="4" r:id="rId2"/>
  </sheets>
  <definedNames>
    <definedName name="_xlnm.Print_Area" localSheetId="1">'adjusted rates'!$V$21:$Y$35</definedName>
    <definedName name="_xlnm.Print_Area" localSheetId="0">Sheet1!$A$1:$Z$36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5" i="4" l="1"/>
  <c r="T65" i="4" s="1"/>
  <c r="R65" i="4"/>
  <c r="T64" i="4"/>
  <c r="S63" i="4"/>
  <c r="R63" i="4"/>
  <c r="T63" i="4" s="1"/>
  <c r="T62" i="4"/>
  <c r="T61" i="4"/>
  <c r="T60" i="4"/>
  <c r="T59" i="4"/>
  <c r="T58" i="4"/>
  <c r="T57" i="4"/>
  <c r="T56" i="4"/>
  <c r="N65" i="4" l="1"/>
  <c r="O65" i="4" s="1"/>
  <c r="M65" i="4"/>
  <c r="O64" i="4"/>
  <c r="N63" i="4"/>
  <c r="M63" i="4"/>
  <c r="O63" i="4" s="1"/>
  <c r="O62" i="4"/>
  <c r="O61" i="4"/>
  <c r="O60" i="4"/>
  <c r="O59" i="4"/>
  <c r="O58" i="4"/>
  <c r="O57" i="4"/>
  <c r="O56" i="4"/>
  <c r="F61" i="4"/>
  <c r="F58" i="4"/>
  <c r="X65" i="4"/>
  <c r="Y65" i="4" s="1"/>
  <c r="E65" i="4" s="1"/>
  <c r="W65" i="4"/>
  <c r="Y64" i="4"/>
  <c r="E64" i="4"/>
  <c r="X63" i="4"/>
  <c r="W63" i="4"/>
  <c r="Y63" i="4" s="1"/>
  <c r="E63" i="4" s="1"/>
  <c r="Y62" i="4"/>
  <c r="E62" i="4" s="1"/>
  <c r="Y61" i="4"/>
  <c r="E61" i="4" s="1"/>
  <c r="Y60" i="4"/>
  <c r="E60" i="4" s="1"/>
  <c r="Y59" i="4"/>
  <c r="E59" i="4" s="1"/>
  <c r="Y58" i="4"/>
  <c r="E58" i="4" s="1"/>
  <c r="Y57" i="4"/>
  <c r="E57" i="4" s="1"/>
  <c r="Y56" i="4"/>
  <c r="E56" i="4"/>
  <c r="F56" i="4" l="1"/>
  <c r="F65" i="4"/>
  <c r="F63" i="4"/>
  <c r="F60" i="4"/>
  <c r="F57" i="4"/>
  <c r="F59" i="4"/>
  <c r="F62" i="4"/>
  <c r="M46" i="4" l="1"/>
  <c r="S48" i="4" l="1"/>
  <c r="R48" i="4"/>
  <c r="O48" i="4"/>
  <c r="J48" i="4"/>
  <c r="B48" i="4" s="1"/>
  <c r="C48" i="4"/>
  <c r="T47" i="4"/>
  <c r="O47" i="4"/>
  <c r="J47" i="4"/>
  <c r="B47" i="4" s="1"/>
  <c r="E47" i="4"/>
  <c r="D47" i="4"/>
  <c r="C47" i="4"/>
  <c r="E46" i="4"/>
  <c r="S46" i="4"/>
  <c r="R46" i="4"/>
  <c r="O46" i="4"/>
  <c r="C46" i="4" s="1"/>
  <c r="J46" i="4"/>
  <c r="B46" i="4" s="1"/>
  <c r="E45" i="4"/>
  <c r="D45" i="4"/>
  <c r="C45" i="4"/>
  <c r="B45" i="4"/>
  <c r="E44" i="4"/>
  <c r="D44" i="4"/>
  <c r="O44" i="4"/>
  <c r="C44" i="4" s="1"/>
  <c r="J44" i="4"/>
  <c r="B44" i="4" s="1"/>
  <c r="E43" i="4"/>
  <c r="D43" i="4"/>
  <c r="O43" i="4"/>
  <c r="C43" i="4" s="1"/>
  <c r="J43" i="4"/>
  <c r="B43" i="4" s="1"/>
  <c r="E42" i="4"/>
  <c r="D42" i="4"/>
  <c r="C42" i="4"/>
  <c r="B42" i="4"/>
  <c r="E41" i="4"/>
  <c r="D41" i="4"/>
  <c r="O41" i="4"/>
  <c r="C41" i="4" s="1"/>
  <c r="J41" i="4"/>
  <c r="B41" i="4" s="1"/>
  <c r="E40" i="4"/>
  <c r="T40" i="4"/>
  <c r="D40" i="4" s="1"/>
  <c r="O40" i="4"/>
  <c r="C40" i="4" s="1"/>
  <c r="J40" i="4"/>
  <c r="B40" i="4" s="1"/>
  <c r="E39" i="4"/>
  <c r="T39" i="4"/>
  <c r="D39" i="4" s="1"/>
  <c r="O39" i="4"/>
  <c r="C39" i="4" s="1"/>
  <c r="J39" i="4"/>
  <c r="B39" i="4" s="1"/>
  <c r="T46" i="4" l="1"/>
  <c r="D46" i="4" s="1"/>
  <c r="T48" i="4"/>
  <c r="D48" i="4" s="1"/>
  <c r="E48" i="4"/>
  <c r="F39" i="4"/>
  <c r="F43" i="4"/>
  <c r="F41" i="4"/>
  <c r="F40" i="4"/>
  <c r="F42" i="4"/>
  <c r="F44" i="4"/>
  <c r="F45" i="4"/>
  <c r="F46" i="4"/>
  <c r="X31" i="4"/>
  <c r="W31" i="4"/>
  <c r="Y31" i="4" s="1"/>
  <c r="E31" i="4" s="1"/>
  <c r="S31" i="4"/>
  <c r="R31" i="4"/>
  <c r="O31" i="4"/>
  <c r="C31" i="4" s="1"/>
  <c r="J31" i="4"/>
  <c r="B31" i="4"/>
  <c r="Y30" i="4"/>
  <c r="E30" i="4" s="1"/>
  <c r="T30" i="4"/>
  <c r="D30" i="4" s="1"/>
  <c r="O30" i="4"/>
  <c r="C30" i="4" s="1"/>
  <c r="J30" i="4"/>
  <c r="B30" i="4" s="1"/>
  <c r="X29" i="4"/>
  <c r="W29" i="4"/>
  <c r="S29" i="4"/>
  <c r="R29" i="4"/>
  <c r="T29" i="4" s="1"/>
  <c r="D29" i="4" s="1"/>
  <c r="N29" i="4"/>
  <c r="M29" i="4"/>
  <c r="I29" i="4"/>
  <c r="H29" i="4"/>
  <c r="Y28" i="4"/>
  <c r="E28" i="4" s="1"/>
  <c r="T28" i="4"/>
  <c r="D28" i="4" s="1"/>
  <c r="O28" i="4"/>
  <c r="C28" i="4" s="1"/>
  <c r="J28" i="4"/>
  <c r="B28" i="4" s="1"/>
  <c r="Y27" i="4"/>
  <c r="E27" i="4" s="1"/>
  <c r="T27" i="4"/>
  <c r="D27" i="4" s="1"/>
  <c r="O27" i="4"/>
  <c r="C27" i="4" s="1"/>
  <c r="J27" i="4"/>
  <c r="B27" i="4" s="1"/>
  <c r="Y26" i="4"/>
  <c r="E26" i="4" s="1"/>
  <c r="T26" i="4"/>
  <c r="D26" i="4" s="1"/>
  <c r="O26" i="4"/>
  <c r="C26" i="4" s="1"/>
  <c r="J26" i="4"/>
  <c r="B26" i="4" s="1"/>
  <c r="Y25" i="4"/>
  <c r="E25" i="4" s="1"/>
  <c r="T25" i="4"/>
  <c r="D25" i="4" s="1"/>
  <c r="O25" i="4"/>
  <c r="C25" i="4" s="1"/>
  <c r="J25" i="4"/>
  <c r="B25" i="4"/>
  <c r="Y24" i="4"/>
  <c r="E24" i="4" s="1"/>
  <c r="T24" i="4"/>
  <c r="D24" i="4" s="1"/>
  <c r="O24" i="4"/>
  <c r="C24" i="4" s="1"/>
  <c r="J24" i="4"/>
  <c r="B24" i="4" s="1"/>
  <c r="Y23" i="4"/>
  <c r="E23" i="4" s="1"/>
  <c r="T23" i="4"/>
  <c r="D23" i="4" s="1"/>
  <c r="O23" i="4"/>
  <c r="C23" i="4" s="1"/>
  <c r="J23" i="4"/>
  <c r="B23" i="4" s="1"/>
  <c r="Y22" i="4"/>
  <c r="E22" i="4" s="1"/>
  <c r="T22" i="4"/>
  <c r="D22" i="4" s="1"/>
  <c r="O22" i="4"/>
  <c r="C22" i="4" s="1"/>
  <c r="J22" i="4"/>
  <c r="B22" i="4" s="1"/>
  <c r="Y14" i="4"/>
  <c r="E14" i="4" s="1"/>
  <c r="T14" i="4"/>
  <c r="D14" i="4" s="1"/>
  <c r="O14" i="4"/>
  <c r="C14" i="4" s="1"/>
  <c r="J14" i="4"/>
  <c r="B14" i="4" s="1"/>
  <c r="Y13" i="4"/>
  <c r="E13" i="4" s="1"/>
  <c r="T13" i="4"/>
  <c r="D13" i="4" s="1"/>
  <c r="O13" i="4"/>
  <c r="C13" i="4" s="1"/>
  <c r="J13" i="4"/>
  <c r="B13" i="4" s="1"/>
  <c r="X12" i="4"/>
  <c r="W12" i="4"/>
  <c r="Y12" i="4" s="1"/>
  <c r="E12" i="4" s="1"/>
  <c r="S12" i="4"/>
  <c r="R12" i="4"/>
  <c r="T12" i="4" s="1"/>
  <c r="D12" i="4" s="1"/>
  <c r="N12" i="4"/>
  <c r="M12" i="4"/>
  <c r="O12" i="4" s="1"/>
  <c r="C12" i="4" s="1"/>
  <c r="I12" i="4"/>
  <c r="H12" i="4"/>
  <c r="J12" i="4" s="1"/>
  <c r="B12" i="4" s="1"/>
  <c r="Y11" i="4"/>
  <c r="E11" i="4" s="1"/>
  <c r="T11" i="4"/>
  <c r="D11" i="4" s="1"/>
  <c r="O11" i="4"/>
  <c r="C11" i="4" s="1"/>
  <c r="J11" i="4"/>
  <c r="B11" i="4" s="1"/>
  <c r="Y10" i="4"/>
  <c r="E10" i="4" s="1"/>
  <c r="T10" i="4"/>
  <c r="D10" i="4" s="1"/>
  <c r="O10" i="4"/>
  <c r="C10" i="4" s="1"/>
  <c r="J10" i="4"/>
  <c r="B10" i="4" s="1"/>
  <c r="Y9" i="4"/>
  <c r="E9" i="4" s="1"/>
  <c r="T9" i="4"/>
  <c r="D9" i="4" s="1"/>
  <c r="O9" i="4"/>
  <c r="C9" i="4" s="1"/>
  <c r="J9" i="4"/>
  <c r="B9" i="4" s="1"/>
  <c r="Y8" i="4"/>
  <c r="E8" i="4" s="1"/>
  <c r="T8" i="4"/>
  <c r="D8" i="4" s="1"/>
  <c r="O8" i="4"/>
  <c r="C8" i="4" s="1"/>
  <c r="J8" i="4"/>
  <c r="B8" i="4" s="1"/>
  <c r="Y7" i="4"/>
  <c r="E7" i="4" s="1"/>
  <c r="T7" i="4"/>
  <c r="D7" i="4" s="1"/>
  <c r="O7" i="4"/>
  <c r="C7" i="4" s="1"/>
  <c r="J7" i="4"/>
  <c r="B7" i="4" s="1"/>
  <c r="Y6" i="4"/>
  <c r="E6" i="4" s="1"/>
  <c r="T6" i="4"/>
  <c r="D6" i="4" s="1"/>
  <c r="O6" i="4"/>
  <c r="C6" i="4" s="1"/>
  <c r="J6" i="4"/>
  <c r="B6" i="4" s="1"/>
  <c r="Y5" i="4"/>
  <c r="E5" i="4" s="1"/>
  <c r="T5" i="4"/>
  <c r="D5" i="4" s="1"/>
  <c r="O5" i="4"/>
  <c r="C5" i="4" s="1"/>
  <c r="J5" i="4"/>
  <c r="B5" i="4" s="1"/>
  <c r="F48" i="4" l="1"/>
  <c r="J29" i="4"/>
  <c r="B29" i="4" s="1"/>
  <c r="F5" i="4"/>
  <c r="F10" i="4"/>
  <c r="O29" i="4"/>
  <c r="C29" i="4" s="1"/>
  <c r="T31" i="4"/>
  <c r="D31" i="4" s="1"/>
  <c r="Y29" i="4"/>
  <c r="E29" i="4" s="1"/>
  <c r="F24" i="4"/>
  <c r="F26" i="4"/>
  <c r="F23" i="4"/>
  <c r="F22" i="4"/>
  <c r="F12" i="4"/>
  <c r="F8" i="4"/>
  <c r="F27" i="4"/>
  <c r="F31" i="4"/>
  <c r="F13" i="4"/>
  <c r="F7" i="4"/>
  <c r="F11" i="4"/>
  <c r="F6" i="4"/>
  <c r="F9" i="4"/>
  <c r="F14" i="4"/>
  <c r="F25" i="4"/>
  <c r="F28" i="4"/>
  <c r="F29" i="4" l="1"/>
  <c r="X12" i="1"/>
  <c r="W12" i="1"/>
  <c r="S12" i="1"/>
  <c r="R12" i="1"/>
  <c r="N12" i="1"/>
  <c r="M12" i="1"/>
  <c r="J31" i="1"/>
  <c r="B31" i="1" s="1"/>
  <c r="J30" i="1"/>
  <c r="B30" i="1" s="1"/>
  <c r="J28" i="1"/>
  <c r="J27" i="1"/>
  <c r="J26" i="1"/>
  <c r="J25" i="1"/>
  <c r="J24" i="1"/>
  <c r="J23" i="1"/>
  <c r="J22" i="1"/>
  <c r="O30" i="1"/>
  <c r="C30" i="1" s="1"/>
  <c r="O28" i="1"/>
  <c r="O27" i="1"/>
  <c r="O26" i="1"/>
  <c r="O25" i="1"/>
  <c r="O24" i="1"/>
  <c r="O23" i="1"/>
  <c r="O22" i="1"/>
  <c r="T30" i="1"/>
  <c r="T28" i="1"/>
  <c r="T27" i="1"/>
  <c r="T26" i="1"/>
  <c r="T25" i="1"/>
  <c r="T24" i="1"/>
  <c r="T23" i="1"/>
  <c r="T22" i="1"/>
  <c r="Y30" i="1"/>
  <c r="E30" i="1" s="1"/>
  <c r="Y28" i="1"/>
  <c r="Y27" i="1"/>
  <c r="Y26" i="1"/>
  <c r="Y25" i="1"/>
  <c r="Y24" i="1"/>
  <c r="Y23" i="1"/>
  <c r="Y22" i="1"/>
  <c r="Y14" i="1"/>
  <c r="Y13" i="1"/>
  <c r="E13" i="1" s="1"/>
  <c r="Y10" i="1"/>
  <c r="Y9" i="1"/>
  <c r="Y8" i="1"/>
  <c r="Y7" i="1"/>
  <c r="Y6" i="1"/>
  <c r="Y5" i="1"/>
  <c r="T14" i="1"/>
  <c r="T13" i="1"/>
  <c r="D13" i="1" s="1"/>
  <c r="T10" i="1"/>
  <c r="T9" i="1"/>
  <c r="T8" i="1"/>
  <c r="T7" i="1"/>
  <c r="T6" i="1"/>
  <c r="T5" i="1"/>
  <c r="O14" i="1"/>
  <c r="O13" i="1"/>
  <c r="C13" i="1" s="1"/>
  <c r="O11" i="1"/>
  <c r="O10" i="1"/>
  <c r="O9" i="1"/>
  <c r="O8" i="1"/>
  <c r="O7" i="1"/>
  <c r="O6" i="1"/>
  <c r="O5" i="1"/>
  <c r="J11" i="1"/>
  <c r="X31" i="1"/>
  <c r="W31" i="1"/>
  <c r="S31" i="1"/>
  <c r="R31" i="1"/>
  <c r="N31" i="1"/>
  <c r="M31" i="1"/>
  <c r="D30" i="1"/>
  <c r="X29" i="1"/>
  <c r="W29" i="1"/>
  <c r="S29" i="1"/>
  <c r="R29" i="1"/>
  <c r="T29" i="1" s="1"/>
  <c r="D29" i="1" s="1"/>
  <c r="N29" i="1"/>
  <c r="M29" i="1"/>
  <c r="I29" i="1"/>
  <c r="H29" i="1"/>
  <c r="J14" i="1"/>
  <c r="J13" i="1"/>
  <c r="B13" i="1" s="1"/>
  <c r="I12" i="1"/>
  <c r="H12" i="1"/>
  <c r="J7" i="1"/>
  <c r="O31" i="1" l="1"/>
  <c r="Y12" i="1"/>
  <c r="E12" i="1" s="1"/>
  <c r="Y29" i="1"/>
  <c r="E29" i="1" s="1"/>
  <c r="F13" i="1"/>
  <c r="O12" i="1"/>
  <c r="C12" i="1" s="1"/>
  <c r="Y31" i="1"/>
  <c r="E31" i="1" s="1"/>
  <c r="T31" i="1"/>
  <c r="D31" i="1" s="1"/>
  <c r="T12" i="1"/>
  <c r="D12" i="1" s="1"/>
  <c r="C31" i="1"/>
  <c r="J29" i="1"/>
  <c r="B29" i="1" s="1"/>
  <c r="O29" i="1"/>
  <c r="C29" i="1" s="1"/>
  <c r="J12" i="1"/>
  <c r="B12" i="1" s="1"/>
  <c r="B25" i="1"/>
  <c r="D23" i="1"/>
  <c r="E23" i="1"/>
  <c r="Y11" i="1"/>
  <c r="E11" i="1" s="1"/>
  <c r="E6" i="1"/>
  <c r="E5" i="1"/>
  <c r="T11" i="1"/>
  <c r="D11" i="1" s="1"/>
  <c r="D8" i="1"/>
  <c r="D6" i="1"/>
  <c r="D5" i="1"/>
  <c r="C11" i="1"/>
  <c r="C10" i="1"/>
  <c r="C8" i="1"/>
  <c r="J8" i="1"/>
  <c r="B8" i="1" s="1"/>
  <c r="J10" i="1"/>
  <c r="B10" i="1" s="1"/>
  <c r="J9" i="1"/>
  <c r="B9" i="1" s="1"/>
  <c r="C9" i="1"/>
  <c r="D9" i="1"/>
  <c r="E9" i="1"/>
  <c r="E25" i="1"/>
  <c r="D25" i="1"/>
  <c r="C25" i="1"/>
  <c r="E8" i="1"/>
  <c r="E10" i="1"/>
  <c r="D7" i="1"/>
  <c r="C6" i="1"/>
  <c r="C7" i="1"/>
  <c r="C14" i="1"/>
  <c r="C5" i="1"/>
  <c r="J6" i="1"/>
  <c r="B6" i="1" s="1"/>
  <c r="B7" i="1"/>
  <c r="J5" i="1"/>
  <c r="B5" i="1" s="1"/>
  <c r="C23" i="1"/>
  <c r="C24" i="1"/>
  <c r="C27" i="1"/>
  <c r="C28" i="1"/>
  <c r="C22" i="1"/>
  <c r="B23" i="1"/>
  <c r="B24" i="1"/>
  <c r="B26" i="1"/>
  <c r="B27" i="1"/>
  <c r="B28" i="1"/>
  <c r="B22" i="1"/>
  <c r="E28" i="1"/>
  <c r="D28" i="1"/>
  <c r="E27" i="1"/>
  <c r="D27" i="1"/>
  <c r="E26" i="1"/>
  <c r="D26" i="1"/>
  <c r="C26" i="1"/>
  <c r="E24" i="1"/>
  <c r="D24" i="1"/>
  <c r="E22" i="1"/>
  <c r="D22" i="1"/>
  <c r="E14" i="1"/>
  <c r="B14" i="1"/>
  <c r="D14" i="1"/>
  <c r="E7" i="1"/>
  <c r="D10" i="1"/>
  <c r="F24" i="1" l="1"/>
  <c r="F29" i="1"/>
  <c r="F12" i="1"/>
  <c r="F31" i="1"/>
  <c r="F5" i="1"/>
  <c r="F8" i="1"/>
  <c r="F22" i="1"/>
  <c r="F25" i="1"/>
  <c r="F27" i="1"/>
  <c r="F26" i="1"/>
  <c r="F10" i="1"/>
  <c r="F6" i="1"/>
  <c r="F9" i="1"/>
  <c r="F14" i="1"/>
  <c r="F28" i="1"/>
  <c r="F23" i="1"/>
  <c r="B11" i="1"/>
  <c r="F11" i="1" s="1"/>
  <c r="F7" i="1"/>
</calcChain>
</file>

<file path=xl/sharedStrings.xml><?xml version="1.0" encoding="utf-8"?>
<sst xmlns="http://schemas.openxmlformats.org/spreadsheetml/2006/main" count="571" uniqueCount="78">
  <si>
    <t>COMPARISON BY QUARTER</t>
  </si>
  <si>
    <t>Q1 FY2018</t>
  </si>
  <si>
    <t>Q2 FY2018</t>
  </si>
  <si>
    <t>Q3 FY2018</t>
  </si>
  <si>
    <t>Q4 FY2018</t>
  </si>
  <si>
    <t>QUARTERLY AVERAGES</t>
  </si>
  <si>
    <t>QUARTER 1 ending 12/31/2017</t>
  </si>
  <si>
    <t>Submitted by (ESSP)</t>
  </si>
  <si>
    <t>Submitted Manually</t>
  </si>
  <si>
    <t>Total</t>
  </si>
  <si>
    <t>QUARTER 2 ending 3/31/2018</t>
  </si>
  <si>
    <t>QUARTER 3 ending 6/30/2018</t>
  </si>
  <si>
    <t>QUARTER 4 ending 9/30/2018</t>
  </si>
  <si>
    <t>Name</t>
  </si>
  <si>
    <t>Total Hours Worked</t>
  </si>
  <si>
    <t>Employer Paid Hourly Rate</t>
  </si>
  <si>
    <t>Gross Wages Paid by Employer</t>
  </si>
  <si>
    <t xml:space="preserve">Total Amount of Reported Tips </t>
  </si>
  <si>
    <t>Number of Tip Reports Received</t>
  </si>
  <si>
    <t>Employee A</t>
  </si>
  <si>
    <r>
      <t xml:space="preserve">Number of employees who had a
 report filed on their behalf </t>
    </r>
    <r>
      <rPr>
        <vertAlign val="superscript"/>
        <sz val="10"/>
        <color rgb="FFFF0000"/>
        <rFont val="Calibri"/>
        <family val="2"/>
        <scheme val="minor"/>
      </rPr>
      <t>(1)</t>
    </r>
  </si>
  <si>
    <t>Employee B</t>
  </si>
  <si>
    <t>Average Total Hours Worked in the Quarter
Per Employee</t>
  </si>
  <si>
    <t>Employee C</t>
  </si>
  <si>
    <t>Average Employer Paid Service Rate
Per Employee</t>
  </si>
  <si>
    <t>Average Total Employer Paid Wages in the Quarter
Per Employee</t>
  </si>
  <si>
    <t>Average Total Tips Received During Quarter
Per Employee</t>
  </si>
  <si>
    <t>Average Total Pay Rate(including Gratuities)
Per Employee</t>
  </si>
  <si>
    <r>
      <t xml:space="preserve">POTENTIAL COMPLIANCE ISSUES </t>
    </r>
    <r>
      <rPr>
        <b/>
        <vertAlign val="superscript"/>
        <sz val="12"/>
        <color rgb="FFFF0000"/>
        <rFont val="Calibri"/>
        <family val="2"/>
        <scheme val="minor"/>
      </rPr>
      <t>(2)</t>
    </r>
  </si>
  <si>
    <t>POTENTIAL COMPLIANCE ISSUES</t>
  </si>
  <si>
    <t>Service Rate Below Tipped Minimum Wage</t>
  </si>
  <si>
    <t>Service Rate Below $3.33</t>
  </si>
  <si>
    <t>Service Rate Below $3.89</t>
  </si>
  <si>
    <t>Total Pay Rate Below  Minimum Hourly Wage</t>
  </si>
  <si>
    <t>Total Pay Rate below $12.50</t>
  </si>
  <si>
    <t>Total Pay Rate below $13.25</t>
  </si>
  <si>
    <t>FOOTNOTES</t>
  </si>
  <si>
    <r>
      <rPr>
        <sz val="10"/>
        <color rgb="FFFF0000"/>
        <rFont val="Calibri"/>
        <family val="2"/>
        <scheme val="minor"/>
      </rPr>
      <t>(1)</t>
    </r>
    <r>
      <rPr>
        <sz val="10"/>
        <rFont val="Calibri"/>
        <family val="2"/>
        <scheme val="minor"/>
      </rPr>
      <t xml:space="preserve"> - DOES noted that some employees worked at multiple pay rates and the employers submitted a separate report for each rate the employee worked.</t>
    </r>
  </si>
  <si>
    <r>
      <rPr>
        <sz val="10"/>
        <color rgb="FFFF0000"/>
        <rFont val="Calibri"/>
        <family val="2"/>
        <scheme val="minor"/>
      </rPr>
      <t>(1)</t>
    </r>
    <r>
      <rPr>
        <sz val="10"/>
        <color theme="1"/>
        <rFont val="Calibri"/>
        <family val="2"/>
        <scheme val="minor"/>
      </rPr>
      <t xml:space="preserve"> - DOES noted that some employees worked at multiple pay rates and the employers submitted a separate report for each rate the employee worked.</t>
    </r>
  </si>
  <si>
    <r>
      <rPr>
        <sz val="10"/>
        <color rgb="FFFF0000"/>
        <rFont val="Calibri"/>
        <family val="2"/>
        <scheme val="minor"/>
      </rPr>
      <t>(2)</t>
    </r>
    <r>
      <rPr>
        <sz val="10"/>
        <color theme="1"/>
        <rFont val="Calibri"/>
        <family val="2"/>
        <scheme val="minor"/>
      </rPr>
      <t xml:space="preserve"> - DOES has sent out over 2,000 Random Audit Notices to inquire about the Potential Compliance issues totaling approximately $615,000.00 in backwages, and missing Tip Reports throughout Fiscal Year 2018.  As of the July 2019, DOES has received explanation and documentation to clear virtually all of the potentially non-compliant pay issues. Ultimately, DOES has collected $5,050.00 in backwages that has been paid out to 91 Tipped Employees.</t>
    </r>
  </si>
  <si>
    <t>Q1 FY2019</t>
  </si>
  <si>
    <t>Q2 FY2019</t>
  </si>
  <si>
    <t>Q3 FY2019</t>
  </si>
  <si>
    <t>Q4 FY2019</t>
  </si>
  <si>
    <t>QUARTER 1 ending 12/31/2018</t>
  </si>
  <si>
    <t>QUARTER 2 ending 3/31/2019</t>
  </si>
  <si>
    <t>QUARTER 3 ending 6/30/2019</t>
  </si>
  <si>
    <t>QUARTER 4 ending 9/30/2019</t>
  </si>
  <si>
    <r>
      <t xml:space="preserve">Number of employees who had a
 report filed on their behalf </t>
    </r>
    <r>
      <rPr>
        <sz val="10"/>
        <color rgb="FFFF0000"/>
        <rFont val="Calibri"/>
        <family val="2"/>
        <scheme val="minor"/>
      </rPr>
      <t>(1)</t>
    </r>
  </si>
  <si>
    <t>Average Employer Paid Hourly Rate
Per Employee</t>
  </si>
  <si>
    <t>Average Total Pay including Gratuities
Per Employee</t>
  </si>
  <si>
    <t>BB</t>
  </si>
  <si>
    <t>$       10.52</t>
  </si>
  <si>
    <t xml:space="preserve">$         1,297.00 </t>
  </si>
  <si>
    <t xml:space="preserve"> $              690.00 </t>
  </si>
  <si>
    <t>Service Rate Below  Minimum Hourly Wage</t>
  </si>
  <si>
    <t>Average Total Hours Worked in the Quarter
Per Employee Record</t>
  </si>
  <si>
    <t>Average Total Pay Rate including Gratuities
Per Employee</t>
  </si>
  <si>
    <t>Service Rate Below $4.45</t>
  </si>
  <si>
    <t>Total Pay Rate below $14.00</t>
  </si>
  <si>
    <t>Q1 FY2020</t>
  </si>
  <si>
    <t>Q2 FY2020</t>
  </si>
  <si>
    <t>Q3 FY2020</t>
  </si>
  <si>
    <t>Q4 FY2020</t>
  </si>
  <si>
    <t>QUARTER 1 ending 12/31/2019</t>
  </si>
  <si>
    <t>QUARTER 2 ending 3/31/2020</t>
  </si>
  <si>
    <t>QUARTER 3 ending 6/30/2020</t>
  </si>
  <si>
    <t>QUARTER 4 ending 9/30/2020</t>
  </si>
  <si>
    <t>Service Rate Below $5.00</t>
  </si>
  <si>
    <t>Total Pay Rate below $15.00</t>
  </si>
  <si>
    <t>QUARTER 1 ending 12/31/2020</t>
  </si>
  <si>
    <t>Q1 FY2021</t>
  </si>
  <si>
    <t>Q2 FY2021</t>
  </si>
  <si>
    <t>Q3 FY2021</t>
  </si>
  <si>
    <t>Q4 FY2021</t>
  </si>
  <si>
    <t>QUARTER 2 ending 3/31/2021</t>
  </si>
  <si>
    <t>QUARTER 3 ending 6/30/2021</t>
  </si>
  <si>
    <t>QUARTER 4 ending 9/30/2021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</si>
</sst>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14999847407452621"/>
      <name val="Neutraface 2 Text Bold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14999847407452621"/>
      <name val="Neutraface 2 Text Bold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vertAlign val="superscript"/>
      <sz val="10"/>
      <color rgb="FFFF0000"/>
      <name val="Calibri"/>
      <family val="2"/>
      <scheme val="minor"/>
    </font>
    <font>
      <b/>
      <vertAlign val="superscript"/>
      <sz val="12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6076B4"/>
        <bgColor indexed="64"/>
      </patternFill>
    </fill>
    <fill>
      <patternFill patternType="solid">
        <fgColor rgb="FFD2D6E5"/>
        <bgColor indexed="64"/>
      </patternFill>
    </fill>
    <fill>
      <patternFill patternType="solid">
        <fgColor rgb="FFEAECF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/>
      <bottom/>
      <diagonal/>
    </border>
    <border>
      <left style="thin">
        <color theme="0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medium">
        <color theme="1"/>
      </right>
      <top/>
      <bottom style="medium">
        <color theme="0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/>
      <bottom style="medium">
        <color theme="0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theme="0"/>
      </left>
      <right style="medium">
        <color rgb="FFFFFFFF"/>
      </right>
      <top style="thin">
        <color theme="0"/>
      </top>
      <bottom style="thick">
        <color rgb="FFFFFFFF"/>
      </bottom>
      <diagonal/>
    </border>
    <border>
      <left/>
      <right style="medium">
        <color rgb="FFFFFFFF"/>
      </right>
      <top style="thin">
        <color theme="0"/>
      </top>
      <bottom style="thick">
        <color rgb="FFFFFFFF"/>
      </bottom>
      <diagonal/>
    </border>
    <border>
      <left/>
      <right style="thin">
        <color theme="0"/>
      </right>
      <top style="thin">
        <color theme="0"/>
      </top>
      <bottom style="thick">
        <color rgb="FFFFFFFF"/>
      </bottom>
      <diagonal/>
    </border>
    <border>
      <left style="thin">
        <color theme="0"/>
      </left>
      <right style="medium">
        <color rgb="FFFFFFFF"/>
      </right>
      <top/>
      <bottom style="medium">
        <color rgb="FFFFFFFF"/>
      </bottom>
      <diagonal/>
    </border>
    <border>
      <left/>
      <right style="thin">
        <color theme="0"/>
      </right>
      <top/>
      <bottom style="medium">
        <color rgb="FFFFFFFF"/>
      </bottom>
      <diagonal/>
    </border>
    <border>
      <left style="thin">
        <color theme="0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thin">
        <color theme="0"/>
      </right>
      <top style="medium">
        <color rgb="FFFFFFFF"/>
      </top>
      <bottom style="thick">
        <color rgb="FFFFFFFF"/>
      </bottom>
      <diagonal/>
    </border>
    <border>
      <left style="thin">
        <color theme="0"/>
      </left>
      <right style="medium">
        <color rgb="FFFFFFFF"/>
      </right>
      <top/>
      <bottom style="thin">
        <color theme="0"/>
      </bottom>
      <diagonal/>
    </border>
    <border>
      <left/>
      <right style="medium">
        <color rgb="FFFFFFFF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1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wrapText="1"/>
    </xf>
    <xf numFmtId="164" fontId="2" fillId="3" borderId="2" xfId="0" applyNumberFormat="1" applyFont="1" applyFill="1" applyBorder="1" applyAlignment="1">
      <alignment horizontal="center"/>
    </xf>
    <xf numFmtId="44" fontId="2" fillId="3" borderId="1" xfId="2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64" fontId="2" fillId="3" borderId="4" xfId="2" applyNumberFormat="1" applyFont="1" applyFill="1" applyBorder="1" applyAlignment="1">
      <alignment horizontal="center"/>
    </xf>
    <xf numFmtId="164" fontId="2" fillId="3" borderId="1" xfId="2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wrapText="1"/>
    </xf>
    <xf numFmtId="0" fontId="8" fillId="3" borderId="10" xfId="0" applyFont="1" applyFill="1" applyBorder="1" applyAlignment="1">
      <alignment wrapText="1"/>
    </xf>
    <xf numFmtId="0" fontId="8" fillId="3" borderId="12" xfId="0" applyFont="1" applyFill="1" applyBorder="1" applyAlignment="1">
      <alignment wrapText="1"/>
    </xf>
    <xf numFmtId="0" fontId="8" fillId="3" borderId="13" xfId="0" applyFont="1" applyFill="1" applyBorder="1" applyAlignment="1">
      <alignment wrapText="1"/>
    </xf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5" fillId="0" borderId="15" xfId="0" applyFont="1" applyBorder="1" applyAlignment="1">
      <alignment wrapText="1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164" fontId="2" fillId="3" borderId="20" xfId="2" applyNumberFormat="1" applyFont="1" applyFill="1" applyBorder="1" applyAlignment="1">
      <alignment horizontal="center"/>
    </xf>
    <xf numFmtId="164" fontId="2" fillId="3" borderId="21" xfId="2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10" fillId="6" borderId="24" xfId="0" applyFont="1" applyFill="1" applyBorder="1" applyAlignment="1">
      <alignment vertical="center" wrapText="1"/>
    </xf>
    <xf numFmtId="0" fontId="10" fillId="5" borderId="24" xfId="0" applyFont="1" applyFill="1" applyBorder="1" applyAlignment="1">
      <alignment horizontal="center" vertical="center" wrapText="1"/>
    </xf>
    <xf numFmtId="164" fontId="10" fillId="5" borderId="24" xfId="0" applyNumberFormat="1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164" fontId="10" fillId="6" borderId="24" xfId="0" applyNumberFormat="1" applyFont="1" applyFill="1" applyBorder="1" applyAlignment="1">
      <alignment horizontal="center" vertical="center" wrapText="1"/>
    </xf>
    <xf numFmtId="43" fontId="0" fillId="0" borderId="0" xfId="1" applyFont="1"/>
    <xf numFmtId="165" fontId="0" fillId="0" borderId="0" xfId="1" applyNumberFormat="1" applyFont="1"/>
    <xf numFmtId="165" fontId="2" fillId="3" borderId="1" xfId="1" applyNumberFormat="1" applyFont="1" applyFill="1" applyBorder="1" applyAlignment="1">
      <alignment horizontal="right"/>
    </xf>
    <xf numFmtId="165" fontId="2" fillId="3" borderId="2" xfId="1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164" fontId="2" fillId="3" borderId="1" xfId="2" applyNumberFormat="1" applyFont="1" applyFill="1" applyBorder="1" applyAlignment="1">
      <alignment horizontal="right"/>
    </xf>
    <xf numFmtId="164" fontId="2" fillId="3" borderId="4" xfId="2" applyNumberFormat="1" applyFont="1" applyFill="1" applyBorder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44" fontId="2" fillId="3" borderId="1" xfId="2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0" fillId="0" borderId="0" xfId="0" applyAlignment="1">
      <alignment horizontal="center" vertical="center" wrapText="1"/>
    </xf>
    <xf numFmtId="44" fontId="2" fillId="3" borderId="2" xfId="2" applyFont="1" applyFill="1" applyBorder="1" applyAlignment="1">
      <alignment horizontal="right"/>
    </xf>
    <xf numFmtId="0" fontId="11" fillId="3" borderId="13" xfId="0" applyFont="1" applyFill="1" applyBorder="1" applyAlignment="1">
      <alignment wrapText="1"/>
    </xf>
    <xf numFmtId="0" fontId="12" fillId="3" borderId="13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13" fillId="3" borderId="9" xfId="1" applyNumberFormat="1" applyFont="1" applyFill="1" applyBorder="1" applyAlignment="1"/>
    <xf numFmtId="0" fontId="13" fillId="3" borderId="9" xfId="0" applyFont="1" applyFill="1" applyBorder="1" applyAlignment="1"/>
    <xf numFmtId="164" fontId="13" fillId="3" borderId="9" xfId="2" applyNumberFormat="1" applyFont="1" applyFill="1" applyBorder="1" applyAlignment="1"/>
    <xf numFmtId="164" fontId="13" fillId="3" borderId="9" xfId="0" applyNumberFormat="1" applyFont="1" applyFill="1" applyBorder="1" applyAlignment="1"/>
    <xf numFmtId="0" fontId="13" fillId="3" borderId="14" xfId="0" applyFont="1" applyFill="1" applyBorder="1" applyAlignment="1"/>
    <xf numFmtId="1" fontId="2" fillId="3" borderId="2" xfId="2" applyNumberFormat="1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 vertical="center"/>
    </xf>
    <xf numFmtId="1" fontId="13" fillId="3" borderId="14" xfId="0" applyNumberFormat="1" applyFont="1" applyFill="1" applyBorder="1" applyAlignment="1">
      <alignment vertical="center"/>
    </xf>
    <xf numFmtId="1" fontId="13" fillId="3" borderId="11" xfId="0" applyNumberFormat="1" applyFont="1" applyFill="1" applyBorder="1" applyAlignment="1"/>
    <xf numFmtId="1" fontId="13" fillId="3" borderId="14" xfId="0" applyNumberFormat="1" applyFont="1" applyFill="1" applyBorder="1" applyAlignment="1">
      <alignment horizontal="center" vertical="center"/>
    </xf>
    <xf numFmtId="1" fontId="13" fillId="3" borderId="11" xfId="0" applyNumberFormat="1" applyFont="1" applyFill="1" applyBorder="1" applyAlignment="1">
      <alignment horizontal="center"/>
    </xf>
    <xf numFmtId="0" fontId="13" fillId="3" borderId="14" xfId="0" applyFont="1" applyFill="1" applyBorder="1" applyAlignment="1">
      <alignment horizontal="center"/>
    </xf>
    <xf numFmtId="164" fontId="2" fillId="3" borderId="20" xfId="2" applyNumberFormat="1" applyFont="1" applyFill="1" applyBorder="1" applyAlignment="1">
      <alignment horizontal="right"/>
    </xf>
    <xf numFmtId="164" fontId="13" fillId="3" borderId="1" xfId="2" applyNumberFormat="1" applyFont="1" applyFill="1" applyBorder="1" applyAlignment="1">
      <alignment horizontal="center"/>
    </xf>
    <xf numFmtId="164" fontId="13" fillId="3" borderId="20" xfId="2" applyNumberFormat="1" applyFont="1" applyFill="1" applyBorder="1" applyAlignment="1">
      <alignment horizontal="center"/>
    </xf>
    <xf numFmtId="164" fontId="2" fillId="3" borderId="1" xfId="2" applyNumberFormat="1" applyFont="1" applyFill="1" applyBorder="1" applyAlignment="1"/>
    <xf numFmtId="0" fontId="16" fillId="0" borderId="15" xfId="0" applyFont="1" applyBorder="1" applyAlignment="1">
      <alignment wrapText="1"/>
    </xf>
    <xf numFmtId="0" fontId="17" fillId="0" borderId="0" xfId="0" applyFont="1" applyBorder="1"/>
    <xf numFmtId="0" fontId="17" fillId="0" borderId="16" xfId="0" applyFont="1" applyBorder="1"/>
    <xf numFmtId="0" fontId="17" fillId="0" borderId="0" xfId="0" applyFont="1"/>
    <xf numFmtId="2" fontId="2" fillId="3" borderId="1" xfId="0" applyNumberFormat="1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7" xfId="0" applyFont="1" applyFill="1" applyBorder="1" applyAlignment="1">
      <alignment horizontal="center" vertical="center" wrapText="1"/>
    </xf>
    <xf numFmtId="0" fontId="10" fillId="5" borderId="28" xfId="0" applyFont="1" applyFill="1" applyBorder="1" applyAlignment="1">
      <alignment vertical="center" wrapText="1"/>
    </xf>
    <xf numFmtId="164" fontId="10" fillId="5" borderId="29" xfId="0" applyNumberFormat="1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vertical="center" wrapText="1"/>
    </xf>
    <xf numFmtId="164" fontId="10" fillId="6" borderId="29" xfId="0" applyNumberFormat="1" applyFont="1" applyFill="1" applyBorder="1" applyAlignment="1">
      <alignment horizontal="center" vertical="center" wrapText="1"/>
    </xf>
    <xf numFmtId="0" fontId="9" fillId="4" borderId="30" xfId="0" applyFont="1" applyFill="1" applyBorder="1" applyAlignment="1">
      <alignment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10" fillId="5" borderId="32" xfId="0" applyFont="1" applyFill="1" applyBorder="1" applyAlignment="1">
      <alignment vertical="center" wrapText="1"/>
    </xf>
    <xf numFmtId="0" fontId="10" fillId="5" borderId="33" xfId="0" applyFont="1" applyFill="1" applyBorder="1" applyAlignment="1">
      <alignment horizontal="center" vertical="center" wrapText="1"/>
    </xf>
    <xf numFmtId="164" fontId="10" fillId="5" borderId="33" xfId="0" applyNumberFormat="1" applyFont="1" applyFill="1" applyBorder="1" applyAlignment="1">
      <alignment horizontal="center" vertical="center" wrapText="1"/>
    </xf>
    <xf numFmtId="164" fontId="10" fillId="5" borderId="34" xfId="0" applyNumberFormat="1" applyFont="1" applyFill="1" applyBorder="1" applyAlignment="1">
      <alignment horizontal="center" vertical="center" wrapText="1"/>
    </xf>
    <xf numFmtId="0" fontId="0" fillId="0" borderId="35" xfId="0" applyBorder="1"/>
    <xf numFmtId="0" fontId="11" fillId="3" borderId="13" xfId="0" applyFont="1" applyFill="1" applyBorder="1" applyAlignment="1">
      <alignment horizontal="left" wrapText="1"/>
    </xf>
    <xf numFmtId="44" fontId="2" fillId="3" borderId="2" xfId="2" applyFont="1" applyFill="1" applyBorder="1" applyAlignment="1">
      <alignment horizontal="center"/>
    </xf>
    <xf numFmtId="0" fontId="2" fillId="3" borderId="1" xfId="1" applyNumberFormat="1" applyFont="1" applyFill="1" applyBorder="1" applyAlignment="1">
      <alignment horizontal="center"/>
    </xf>
    <xf numFmtId="0" fontId="2" fillId="3" borderId="2" xfId="1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2" fillId="3" borderId="1" xfId="2" applyNumberFormat="1" applyFont="1" applyFill="1" applyBorder="1" applyAlignment="1">
      <alignment horizontal="center"/>
    </xf>
    <xf numFmtId="0" fontId="2" fillId="3" borderId="2" xfId="2" applyNumberFormat="1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164" fontId="2" fillId="7" borderId="20" xfId="2" applyNumberFormat="1" applyFont="1" applyFill="1" applyBorder="1" applyAlignment="1">
      <alignment horizontal="center"/>
    </xf>
    <xf numFmtId="164" fontId="2" fillId="7" borderId="21" xfId="2" applyNumberFormat="1" applyFont="1" applyFill="1" applyBorder="1" applyAlignment="1">
      <alignment horizontal="center"/>
    </xf>
    <xf numFmtId="164" fontId="2" fillId="7" borderId="16" xfId="0" applyNumberFormat="1" applyFont="1" applyFill="1" applyBorder="1" applyAlignment="1">
      <alignment horizontal="center"/>
    </xf>
    <xf numFmtId="164" fontId="2" fillId="7" borderId="20" xfId="2" applyNumberFormat="1" applyFont="1" applyFill="1" applyBorder="1" applyAlignment="1">
      <alignment horizontal="right"/>
    </xf>
    <xf numFmtId="0" fontId="2" fillId="7" borderId="22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/>
    </xf>
    <xf numFmtId="0" fontId="0" fillId="7" borderId="16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6" xfId="0" applyFill="1" applyBorder="1"/>
    <xf numFmtId="0" fontId="5" fillId="0" borderId="15" xfId="0" applyFont="1" applyFill="1" applyBorder="1" applyAlignment="1">
      <alignment wrapText="1"/>
    </xf>
    <xf numFmtId="0" fontId="2" fillId="8" borderId="1" xfId="0" applyFont="1" applyFill="1" applyBorder="1" applyAlignment="1">
      <alignment horizontal="center"/>
    </xf>
    <xf numFmtId="165" fontId="13" fillId="8" borderId="9" xfId="1" applyNumberFormat="1" applyFont="1" applyFill="1" applyBorder="1" applyAlignment="1"/>
    <xf numFmtId="0" fontId="2" fillId="8" borderId="2" xfId="0" applyFont="1" applyFill="1" applyBorder="1" applyAlignment="1">
      <alignment horizontal="center"/>
    </xf>
    <xf numFmtId="0" fontId="13" fillId="8" borderId="9" xfId="0" applyFont="1" applyFill="1" applyBorder="1" applyAlignment="1"/>
    <xf numFmtId="164" fontId="2" fillId="8" borderId="1" xfId="2" applyNumberFormat="1" applyFont="1" applyFill="1" applyBorder="1" applyAlignment="1">
      <alignment horizontal="center"/>
    </xf>
    <xf numFmtId="164" fontId="13" fillId="8" borderId="9" xfId="2" applyNumberFormat="1" applyFont="1" applyFill="1" applyBorder="1" applyAlignment="1"/>
    <xf numFmtId="164" fontId="2" fillId="8" borderId="4" xfId="2" applyNumberFormat="1" applyFont="1" applyFill="1" applyBorder="1" applyAlignment="1">
      <alignment horizontal="center"/>
    </xf>
    <xf numFmtId="164" fontId="13" fillId="8" borderId="9" xfId="0" applyNumberFormat="1" applyFont="1" applyFill="1" applyBorder="1" applyAlignment="1"/>
    <xf numFmtId="164" fontId="2" fillId="8" borderId="2" xfId="0" applyNumberFormat="1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1" fontId="13" fillId="8" borderId="14" xfId="0" applyNumberFormat="1" applyFont="1" applyFill="1" applyBorder="1" applyAlignment="1">
      <alignment vertical="center"/>
    </xf>
    <xf numFmtId="44" fontId="2" fillId="8" borderId="2" xfId="2" applyFont="1" applyFill="1" applyBorder="1" applyAlignment="1">
      <alignment horizontal="right"/>
    </xf>
    <xf numFmtId="1" fontId="13" fillId="8" borderId="11" xfId="0" applyNumberFormat="1" applyFont="1" applyFill="1" applyBorder="1" applyAlignment="1"/>
    <xf numFmtId="0" fontId="2" fillId="8" borderId="3" xfId="0" applyFont="1" applyFill="1" applyBorder="1" applyAlignment="1">
      <alignment horizontal="center"/>
    </xf>
    <xf numFmtId="0" fontId="13" fillId="8" borderId="14" xfId="0" applyFont="1" applyFill="1" applyBorder="1" applyAlignment="1"/>
    <xf numFmtId="165" fontId="1" fillId="3" borderId="1" xfId="1" applyNumberFormat="1" applyFont="1" applyFill="1" applyBorder="1" applyAlignment="1">
      <alignment horizontal="right"/>
    </xf>
    <xf numFmtId="165" fontId="1" fillId="3" borderId="2" xfId="1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164" fontId="1" fillId="3" borderId="1" xfId="2" applyNumberFormat="1" applyFont="1" applyFill="1" applyBorder="1" applyAlignment="1">
      <alignment horizontal="right"/>
    </xf>
    <xf numFmtId="164" fontId="1" fillId="3" borderId="4" xfId="2" applyNumberFormat="1" applyFont="1" applyFill="1" applyBorder="1" applyAlignment="1">
      <alignment horizontal="right"/>
    </xf>
    <xf numFmtId="164" fontId="1" fillId="3" borderId="2" xfId="0" applyNumberFormat="1" applyFont="1" applyFill="1" applyBorder="1" applyAlignment="1">
      <alignment horizontal="right"/>
    </xf>
    <xf numFmtId="164" fontId="1" fillId="3" borderId="1" xfId="2" applyNumberFormat="1" applyFont="1" applyFill="1" applyBorder="1" applyAlignment="1"/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1" fillId="3" borderId="1" xfId="1" applyNumberFormat="1" applyFont="1" applyFill="1" applyBorder="1" applyAlignment="1">
      <alignment horizontal="center"/>
    </xf>
    <xf numFmtId="0" fontId="1" fillId="3" borderId="2" xfId="1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164" fontId="13" fillId="9" borderId="9" xfId="2" applyNumberFormat="1" applyFont="1" applyFill="1" applyBorder="1" applyAlignment="1"/>
    <xf numFmtId="164" fontId="13" fillId="9" borderId="9" xfId="0" applyNumberFormat="1" applyFont="1" applyFill="1" applyBorder="1" applyAlignment="1"/>
    <xf numFmtId="0" fontId="4" fillId="0" borderId="17" xfId="0" applyFont="1" applyBorder="1" applyAlignment="1">
      <alignment horizontal="left" wrapText="1"/>
    </xf>
    <xf numFmtId="0" fontId="4" fillId="0" borderId="18" xfId="0" applyFont="1" applyBorder="1" applyAlignment="1">
      <alignment horizontal="left" wrapText="1"/>
    </xf>
    <xf numFmtId="0" fontId="4" fillId="0" borderId="19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16" xfId="0" applyFont="1" applyBorder="1" applyAlignment="1">
      <alignment horizontal="left" wrapText="1"/>
    </xf>
    <xf numFmtId="0" fontId="4" fillId="0" borderId="15" xfId="0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4" fillId="0" borderId="16" xfId="0" applyFont="1" applyBorder="1" applyAlignment="1">
      <alignment horizontal="left" wrapText="1"/>
    </xf>
    <xf numFmtId="0" fontId="4" fillId="0" borderId="17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L35"/>
  <sheetViews>
    <sheetView topLeftCell="I16" zoomScale="85" zoomScaleNormal="85" zoomScaleSheetLayoutView="75" workbookViewId="0">
      <selection activeCell="J9" sqref="J9"/>
    </sheetView>
  </sheetViews>
  <sheetFormatPr defaultRowHeight="14.5" x14ac:dyDescent="0.35"/>
  <cols>
    <col min="1" max="1" width="42.1796875" customWidth="1"/>
    <col min="2" max="2" width="15.54296875" customWidth="1"/>
    <col min="3" max="5" width="11.7265625" bestFit="1" customWidth="1"/>
    <col min="6" max="6" width="21" customWidth="1"/>
    <col min="7" max="7" width="42.26953125" customWidth="1"/>
    <col min="8" max="8" width="18.7265625" customWidth="1"/>
    <col min="9" max="9" width="18.81640625" customWidth="1"/>
    <col min="10" max="10" width="18.7265625" customWidth="1"/>
    <col min="12" max="12" width="42.26953125" customWidth="1"/>
    <col min="13" max="15" width="18.7265625" customWidth="1"/>
    <col min="17" max="17" width="42.26953125" customWidth="1"/>
    <col min="18" max="20" width="18.7265625" customWidth="1"/>
    <col min="22" max="22" width="42.26953125" customWidth="1"/>
    <col min="23" max="25" width="18.7265625" customWidth="1"/>
    <col min="28" max="28" width="14.81640625" customWidth="1"/>
    <col min="29" max="32" width="16.7265625" customWidth="1"/>
  </cols>
  <sheetData>
    <row r="3" spans="1:38" ht="15" thickBot="1" x14ac:dyDescent="0.4">
      <c r="A3" s="18"/>
      <c r="B3" s="18"/>
      <c r="C3" s="18"/>
      <c r="D3" s="18"/>
      <c r="E3" s="18"/>
      <c r="AB3" s="18"/>
    </row>
    <row r="4" spans="1:38" s="1" customFormat="1" ht="43.5" customHeight="1" thickBot="1" x14ac:dyDescent="0.4">
      <c r="A4" s="10" t="s">
        <v>0</v>
      </c>
      <c r="B4" s="11" t="s">
        <v>1</v>
      </c>
      <c r="C4" s="11" t="s">
        <v>2</v>
      </c>
      <c r="D4" s="11" t="s">
        <v>3</v>
      </c>
      <c r="E4" s="12" t="s">
        <v>4</v>
      </c>
      <c r="F4" s="45" t="s">
        <v>5</v>
      </c>
      <c r="G4" s="21" t="s">
        <v>6</v>
      </c>
      <c r="H4" s="22" t="s">
        <v>7</v>
      </c>
      <c r="I4" s="22" t="s">
        <v>8</v>
      </c>
      <c r="J4" s="23" t="s">
        <v>9</v>
      </c>
      <c r="L4" s="21" t="s">
        <v>10</v>
      </c>
      <c r="M4" s="22" t="s">
        <v>7</v>
      </c>
      <c r="N4" s="22" t="s">
        <v>8</v>
      </c>
      <c r="O4" s="23" t="s">
        <v>9</v>
      </c>
      <c r="Q4" s="21" t="s">
        <v>11</v>
      </c>
      <c r="R4" s="22" t="s">
        <v>7</v>
      </c>
      <c r="S4" s="22" t="s">
        <v>8</v>
      </c>
      <c r="T4" s="23" t="s">
        <v>9</v>
      </c>
      <c r="V4" s="21" t="s">
        <v>12</v>
      </c>
      <c r="W4" s="22" t="s">
        <v>7</v>
      </c>
      <c r="X4" s="22" t="s">
        <v>8</v>
      </c>
      <c r="Y4" s="23" t="s">
        <v>9</v>
      </c>
      <c r="AB4" s="76" t="s">
        <v>13</v>
      </c>
      <c r="AC4" s="77" t="s">
        <v>14</v>
      </c>
      <c r="AD4" s="77" t="s">
        <v>15</v>
      </c>
      <c r="AE4" s="77" t="s">
        <v>16</v>
      </c>
      <c r="AF4" s="78" t="s">
        <v>17</v>
      </c>
    </row>
    <row r="5" spans="1:38" ht="33" customHeight="1" thickTop="1" thickBot="1" x14ac:dyDescent="0.5">
      <c r="A5" s="13" t="s">
        <v>18</v>
      </c>
      <c r="B5" s="6">
        <f>J5</f>
        <v>288</v>
      </c>
      <c r="C5" s="6">
        <f>O5</f>
        <v>326</v>
      </c>
      <c r="D5" s="6">
        <f>T5</f>
        <v>399</v>
      </c>
      <c r="E5" s="24">
        <f>Y5</f>
        <v>328</v>
      </c>
      <c r="F5" s="35">
        <f>AVERAGE(B5:E5)</f>
        <v>335.25</v>
      </c>
      <c r="G5" s="13" t="s">
        <v>18</v>
      </c>
      <c r="H5" s="37">
        <v>204</v>
      </c>
      <c r="I5" s="37">
        <v>84</v>
      </c>
      <c r="J5" s="54">
        <f>SUM(H5:I5)</f>
        <v>288</v>
      </c>
      <c r="K5" s="36"/>
      <c r="L5" s="13" t="s">
        <v>18</v>
      </c>
      <c r="M5" s="37">
        <v>224</v>
      </c>
      <c r="N5" s="37">
        <v>102</v>
      </c>
      <c r="O5" s="54">
        <f>SUM(M5:N5)</f>
        <v>326</v>
      </c>
      <c r="P5" s="36"/>
      <c r="Q5" s="13" t="s">
        <v>18</v>
      </c>
      <c r="R5" s="37">
        <v>266</v>
      </c>
      <c r="S5" s="37">
        <v>133</v>
      </c>
      <c r="T5" s="54">
        <f>SUM(R5:S5)</f>
        <v>399</v>
      </c>
      <c r="V5" s="13" t="s">
        <v>18</v>
      </c>
      <c r="W5" s="37">
        <v>264</v>
      </c>
      <c r="X5" s="37">
        <v>64</v>
      </c>
      <c r="Y5" s="54">
        <f>SUM(W5:X5)</f>
        <v>328</v>
      </c>
      <c r="AB5" s="79" t="s">
        <v>19</v>
      </c>
      <c r="AC5" s="31">
        <v>450</v>
      </c>
      <c r="AD5" s="32">
        <v>3.33</v>
      </c>
      <c r="AE5" s="32">
        <v>1498.5</v>
      </c>
      <c r="AF5" s="80">
        <v>3500</v>
      </c>
    </row>
    <row r="6" spans="1:38" ht="33" customHeight="1" thickBot="1" x14ac:dyDescent="0.5">
      <c r="A6" s="14" t="s">
        <v>20</v>
      </c>
      <c r="B6" s="7">
        <f t="shared" ref="B6:B11" si="0">J6</f>
        <v>5387</v>
      </c>
      <c r="C6" s="7">
        <f t="shared" ref="C6:C11" si="1">O6</f>
        <v>6386</v>
      </c>
      <c r="D6" s="7">
        <f t="shared" ref="D6:D11" si="2">T6</f>
        <v>7913</v>
      </c>
      <c r="E6" s="25">
        <f t="shared" ref="E6:E11" si="3">Y6</f>
        <v>5508</v>
      </c>
      <c r="F6" s="35">
        <f>AVERAGE(B6:E6)</f>
        <v>6298.5</v>
      </c>
      <c r="G6" s="14" t="s">
        <v>20</v>
      </c>
      <c r="H6" s="38">
        <v>2726</v>
      </c>
      <c r="I6" s="38">
        <v>2661</v>
      </c>
      <c r="J6" s="54">
        <f t="shared" ref="J6" si="4">SUM(H6:I6)</f>
        <v>5387</v>
      </c>
      <c r="K6" s="36"/>
      <c r="L6" s="14" t="s">
        <v>20</v>
      </c>
      <c r="M6" s="38">
        <v>3329</v>
      </c>
      <c r="N6" s="38">
        <v>3057</v>
      </c>
      <c r="O6" s="54">
        <f t="shared" ref="O6" si="5">SUM(M6:N6)</f>
        <v>6386</v>
      </c>
      <c r="P6" s="36"/>
      <c r="Q6" s="14" t="s">
        <v>20</v>
      </c>
      <c r="R6" s="38">
        <v>4251</v>
      </c>
      <c r="S6" s="38">
        <v>3662</v>
      </c>
      <c r="T6" s="54">
        <f t="shared" ref="T6" si="6">SUM(R6:S6)</f>
        <v>7913</v>
      </c>
      <c r="V6" s="14" t="s">
        <v>20</v>
      </c>
      <c r="W6" s="38">
        <v>3872</v>
      </c>
      <c r="X6" s="38">
        <v>1636</v>
      </c>
      <c r="Y6" s="54">
        <f t="shared" ref="Y6" si="7">SUM(W6:X6)</f>
        <v>5508</v>
      </c>
      <c r="AB6" s="81" t="s">
        <v>21</v>
      </c>
      <c r="AC6" s="33">
        <v>450</v>
      </c>
      <c r="AD6" s="34">
        <v>3.33</v>
      </c>
      <c r="AE6" s="34">
        <v>1625</v>
      </c>
      <c r="AF6" s="82">
        <v>4000</v>
      </c>
      <c r="AL6" s="89"/>
    </row>
    <row r="7" spans="1:38" ht="33" customHeight="1" thickBot="1" x14ac:dyDescent="0.5">
      <c r="A7" s="13" t="s">
        <v>22</v>
      </c>
      <c r="B7" s="6">
        <f t="shared" si="0"/>
        <v>272.89999999999998</v>
      </c>
      <c r="C7" s="6">
        <f t="shared" si="1"/>
        <v>268.87</v>
      </c>
      <c r="D7" s="6">
        <f t="shared" si="2"/>
        <v>266.54500000000002</v>
      </c>
      <c r="E7" s="24">
        <f t="shared" si="3"/>
        <v>253.63499999999999</v>
      </c>
      <c r="F7" s="35">
        <f t="shared" ref="F7:F11" si="8">AVERAGE(B7:E7)</f>
        <v>265.48750000000001</v>
      </c>
      <c r="G7" s="13" t="s">
        <v>22</v>
      </c>
      <c r="H7" s="39">
        <v>264.27999999999997</v>
      </c>
      <c r="I7" s="39">
        <v>281.52</v>
      </c>
      <c r="J7" s="55">
        <f>AVERAGE(H7:I7)</f>
        <v>272.89999999999998</v>
      </c>
      <c r="L7" s="13" t="s">
        <v>22</v>
      </c>
      <c r="M7" s="39">
        <v>260.19</v>
      </c>
      <c r="N7" s="39">
        <v>277.55</v>
      </c>
      <c r="O7" s="55">
        <f>AVERAGE(M7:N7)</f>
        <v>268.87</v>
      </c>
      <c r="Q7" s="13" t="s">
        <v>22</v>
      </c>
      <c r="R7" s="39">
        <v>265.3</v>
      </c>
      <c r="S7" s="39">
        <v>267.79000000000002</v>
      </c>
      <c r="T7" s="55">
        <f>AVERAGE(R7:S7)</f>
        <v>266.54500000000002</v>
      </c>
      <c r="V7" s="13" t="s">
        <v>22</v>
      </c>
      <c r="W7" s="39">
        <v>250.91</v>
      </c>
      <c r="X7" s="39">
        <v>256.36</v>
      </c>
      <c r="Y7" s="55">
        <f>AVERAGE(W7:X7)</f>
        <v>253.63499999999999</v>
      </c>
      <c r="AB7" s="79" t="s">
        <v>23</v>
      </c>
      <c r="AC7" s="31">
        <v>450</v>
      </c>
      <c r="AD7" s="32">
        <v>2.77</v>
      </c>
      <c r="AE7" s="32">
        <v>1498.5</v>
      </c>
      <c r="AF7" s="80">
        <v>4500</v>
      </c>
    </row>
    <row r="8" spans="1:38" ht="33.75" customHeight="1" thickBot="1" x14ac:dyDescent="0.5">
      <c r="A8" s="13" t="s">
        <v>24</v>
      </c>
      <c r="B8" s="67">
        <f t="shared" si="0"/>
        <v>7.5</v>
      </c>
      <c r="C8" s="67">
        <f t="shared" si="1"/>
        <v>7.2750000000000004</v>
      </c>
      <c r="D8" s="67">
        <f t="shared" si="2"/>
        <v>6.3449999999999998</v>
      </c>
      <c r="E8" s="68">
        <f t="shared" si="3"/>
        <v>7.1349999999999998</v>
      </c>
      <c r="F8" s="35">
        <f t="shared" si="8"/>
        <v>7.0637500000000006</v>
      </c>
      <c r="G8" s="13" t="s">
        <v>24</v>
      </c>
      <c r="H8" s="40">
        <v>7.62</v>
      </c>
      <c r="I8" s="40">
        <v>7.38</v>
      </c>
      <c r="J8" s="56">
        <f>SUM(H8:I8)/2</f>
        <v>7.5</v>
      </c>
      <c r="L8" s="13" t="s">
        <v>24</v>
      </c>
      <c r="M8" s="40">
        <v>7.63</v>
      </c>
      <c r="N8" s="40">
        <v>6.92</v>
      </c>
      <c r="O8" s="56">
        <f>SUM(M8:N8)/2</f>
        <v>7.2750000000000004</v>
      </c>
      <c r="Q8" s="13" t="s">
        <v>24</v>
      </c>
      <c r="R8" s="40">
        <v>7.59</v>
      </c>
      <c r="S8" s="40">
        <v>5.0999999999999996</v>
      </c>
      <c r="T8" s="56">
        <f>SUM(R8:S8)/2</f>
        <v>6.3449999999999998</v>
      </c>
      <c r="V8" s="13" t="s">
        <v>24</v>
      </c>
      <c r="W8" s="40">
        <v>7.8</v>
      </c>
      <c r="X8" s="40">
        <v>6.47</v>
      </c>
      <c r="Y8" s="56">
        <f>SUM(W8:X8)/2</f>
        <v>7.1349999999999998</v>
      </c>
      <c r="AB8" s="79"/>
      <c r="AC8" s="31"/>
      <c r="AD8" s="32"/>
      <c r="AE8" s="32"/>
      <c r="AF8" s="80"/>
    </row>
    <row r="9" spans="1:38" ht="42" customHeight="1" thickBot="1" x14ac:dyDescent="0.5">
      <c r="A9" s="15" t="s">
        <v>25</v>
      </c>
      <c r="B9" s="8">
        <f t="shared" si="0"/>
        <v>2152.9650000000001</v>
      </c>
      <c r="C9" s="8">
        <f t="shared" si="1"/>
        <v>2088.6849999999999</v>
      </c>
      <c r="D9" s="8">
        <f t="shared" si="2"/>
        <v>1908.0650000000001</v>
      </c>
      <c r="E9" s="27">
        <f t="shared" si="3"/>
        <v>1893.45</v>
      </c>
      <c r="F9" s="35">
        <f t="shared" si="8"/>
        <v>2010.79125</v>
      </c>
      <c r="G9" s="15" t="s">
        <v>25</v>
      </c>
      <c r="H9" s="41">
        <v>2180.48</v>
      </c>
      <c r="I9" s="41">
        <v>2125.4499999999998</v>
      </c>
      <c r="J9" s="57">
        <f>SUM(H9:I9)/2</f>
        <v>2152.9650000000001</v>
      </c>
      <c r="L9" s="15" t="s">
        <v>25</v>
      </c>
      <c r="M9" s="41">
        <v>2192.9</v>
      </c>
      <c r="N9" s="41">
        <v>1984.47</v>
      </c>
      <c r="O9" s="57">
        <f>SUM(M9:N9)/2</f>
        <v>2088.6849999999999</v>
      </c>
      <c r="Q9" s="15" t="s">
        <v>25</v>
      </c>
      <c r="R9" s="41">
        <v>2179.6</v>
      </c>
      <c r="S9" s="41">
        <v>1636.53</v>
      </c>
      <c r="T9" s="57">
        <f>SUM(R9:S9)/2</f>
        <v>1908.0650000000001</v>
      </c>
      <c r="V9" s="15" t="s">
        <v>25</v>
      </c>
      <c r="W9" s="41">
        <v>2088.13</v>
      </c>
      <c r="X9" s="41">
        <v>1698.77</v>
      </c>
      <c r="Y9" s="57">
        <f>SUM(W9:X9)/2</f>
        <v>1893.45</v>
      </c>
      <c r="AB9" s="83" t="s">
        <v>13</v>
      </c>
      <c r="AC9" s="75" t="s">
        <v>14</v>
      </c>
      <c r="AD9" s="75" t="s">
        <v>15</v>
      </c>
      <c r="AE9" s="75" t="s">
        <v>16</v>
      </c>
      <c r="AF9" s="84" t="s">
        <v>17</v>
      </c>
    </row>
    <row r="10" spans="1:38" ht="33.75" customHeight="1" thickTop="1" thickBot="1" x14ac:dyDescent="0.5">
      <c r="A10" s="14" t="s">
        <v>26</v>
      </c>
      <c r="B10" s="3">
        <f t="shared" si="0"/>
        <v>4405.54</v>
      </c>
      <c r="C10" s="3">
        <f t="shared" si="1"/>
        <v>4235.1400000000003</v>
      </c>
      <c r="D10" s="3">
        <f t="shared" si="2"/>
        <v>4588.1000000000004</v>
      </c>
      <c r="E10" s="28">
        <f t="shared" si="3"/>
        <v>3939.57</v>
      </c>
      <c r="F10" s="35">
        <f t="shared" si="8"/>
        <v>4292.0875000000005</v>
      </c>
      <c r="G10" s="14" t="s">
        <v>26</v>
      </c>
      <c r="H10" s="42">
        <v>3884.83</v>
      </c>
      <c r="I10" s="42">
        <v>4926.25</v>
      </c>
      <c r="J10" s="57">
        <f>SUM(H10:I10)/2</f>
        <v>4405.54</v>
      </c>
      <c r="L10" s="14" t="s">
        <v>26</v>
      </c>
      <c r="M10" s="42">
        <v>3708.73</v>
      </c>
      <c r="N10" s="42">
        <v>4761.55</v>
      </c>
      <c r="O10" s="57">
        <f>SUM(M10:N10)/2</f>
        <v>4235.1400000000003</v>
      </c>
      <c r="Q10" s="14" t="s">
        <v>26</v>
      </c>
      <c r="R10" s="42">
        <v>4267.8500000000004</v>
      </c>
      <c r="S10" s="42">
        <v>4908.3500000000004</v>
      </c>
      <c r="T10" s="57">
        <f>SUM(R10:S10)/2</f>
        <v>4588.1000000000004</v>
      </c>
      <c r="V10" s="14" t="s">
        <v>26</v>
      </c>
      <c r="W10" s="42">
        <v>3682.51</v>
      </c>
      <c r="X10" s="42">
        <v>4196.63</v>
      </c>
      <c r="Y10" s="57">
        <f>SUM(W10:X10)/2</f>
        <v>3939.57</v>
      </c>
      <c r="AB10" s="79" t="s">
        <v>19</v>
      </c>
      <c r="AC10" s="31">
        <v>450</v>
      </c>
      <c r="AD10" s="32">
        <v>3.89</v>
      </c>
      <c r="AE10" s="32">
        <v>1750.5</v>
      </c>
      <c r="AF10" s="80">
        <v>3500</v>
      </c>
    </row>
    <row r="11" spans="1:38" ht="33.75" customHeight="1" thickBot="1" x14ac:dyDescent="0.5">
      <c r="A11" s="13" t="s">
        <v>27</v>
      </c>
      <c r="B11" s="67">
        <f t="shared" si="0"/>
        <v>23.664999999999999</v>
      </c>
      <c r="C11" s="67">
        <f t="shared" si="1"/>
        <v>23.35</v>
      </c>
      <c r="D11" s="67">
        <f t="shared" si="2"/>
        <v>23.704999999999998</v>
      </c>
      <c r="E11" s="68">
        <f t="shared" si="3"/>
        <v>22.72</v>
      </c>
      <c r="F11" s="35">
        <f t="shared" si="8"/>
        <v>23.36</v>
      </c>
      <c r="G11" s="13" t="s">
        <v>27</v>
      </c>
      <c r="H11" s="40">
        <v>23.12</v>
      </c>
      <c r="I11" s="40">
        <v>24.21</v>
      </c>
      <c r="J11" s="57">
        <f>AVERAGE(H11:I11)</f>
        <v>23.664999999999999</v>
      </c>
      <c r="L11" s="13" t="s">
        <v>27</v>
      </c>
      <c r="M11" s="40">
        <v>22.77</v>
      </c>
      <c r="N11" s="40">
        <v>23.93</v>
      </c>
      <c r="O11" s="57">
        <f>AVERAGE(M11:N11)</f>
        <v>23.35</v>
      </c>
      <c r="Q11" s="13" t="s">
        <v>27</v>
      </c>
      <c r="R11" s="40">
        <v>23.2</v>
      </c>
      <c r="S11" s="40">
        <v>24.21</v>
      </c>
      <c r="T11" s="57">
        <f>AVERAGE(R11:S11)</f>
        <v>23.704999999999998</v>
      </c>
      <c r="V11" s="13" t="s">
        <v>27</v>
      </c>
      <c r="W11" s="40">
        <v>23.05</v>
      </c>
      <c r="X11" s="40">
        <v>22.39</v>
      </c>
      <c r="Y11" s="57">
        <f>AVERAGE(W11:X11)</f>
        <v>22.72</v>
      </c>
      <c r="AB11" s="81" t="s">
        <v>21</v>
      </c>
      <c r="AC11" s="33">
        <v>450</v>
      </c>
      <c r="AD11" s="34">
        <v>3.89</v>
      </c>
      <c r="AE11" s="34">
        <v>1962.5</v>
      </c>
      <c r="AF11" s="82">
        <v>4000</v>
      </c>
    </row>
    <row r="12" spans="1:38" s="53" customFormat="1" ht="33.75" customHeight="1" thickBot="1" x14ac:dyDescent="0.4">
      <c r="A12" s="48" t="s">
        <v>28</v>
      </c>
      <c r="B12" s="50">
        <f>J12</f>
        <v>303</v>
      </c>
      <c r="C12" s="50">
        <f>O12</f>
        <v>488</v>
      </c>
      <c r="D12" s="50">
        <f>T12</f>
        <v>637</v>
      </c>
      <c r="E12" s="51">
        <f>Y12</f>
        <v>997</v>
      </c>
      <c r="F12" s="52">
        <f>AVERAGE(B12:E12)</f>
        <v>606.25</v>
      </c>
      <c r="G12" s="48" t="s">
        <v>29</v>
      </c>
      <c r="H12" s="60">
        <f>SUM(H13:H14)</f>
        <v>220</v>
      </c>
      <c r="I12" s="60">
        <f>SUM(I13:I14)</f>
        <v>83</v>
      </c>
      <c r="J12" s="63">
        <f>SUM(H12:I12)</f>
        <v>303</v>
      </c>
      <c r="L12" s="48" t="s">
        <v>29</v>
      </c>
      <c r="M12" s="60">
        <f>SUM(M13:M14)</f>
        <v>360</v>
      </c>
      <c r="N12" s="60">
        <f>SUM(N13:N14)</f>
        <v>128</v>
      </c>
      <c r="O12" s="63">
        <f>SUM(M12:N12)</f>
        <v>488</v>
      </c>
      <c r="Q12" s="48" t="s">
        <v>29</v>
      </c>
      <c r="R12" s="60">
        <f>SUM(R13:R14)</f>
        <v>402</v>
      </c>
      <c r="S12" s="60">
        <f>SUM(S13:S14)</f>
        <v>235</v>
      </c>
      <c r="T12" s="63">
        <f>SUM(R12:S12)</f>
        <v>637</v>
      </c>
      <c r="V12" s="48" t="s">
        <v>29</v>
      </c>
      <c r="W12" s="60">
        <f>SUM(W13:W14)</f>
        <v>808</v>
      </c>
      <c r="X12" s="60">
        <f>SUM(X13:X14)</f>
        <v>189</v>
      </c>
      <c r="Y12" s="63">
        <f>SUM(W12:X12)</f>
        <v>997</v>
      </c>
      <c r="AB12" s="85" t="s">
        <v>23</v>
      </c>
      <c r="AC12" s="86">
        <v>450</v>
      </c>
      <c r="AD12" s="87">
        <v>3.33</v>
      </c>
      <c r="AE12" s="87">
        <v>1498.5</v>
      </c>
      <c r="AF12" s="88">
        <v>4500</v>
      </c>
    </row>
    <row r="13" spans="1:38" ht="18" customHeight="1" thickBot="1" x14ac:dyDescent="0.5">
      <c r="A13" s="90" t="s">
        <v>30</v>
      </c>
      <c r="B13" s="5">
        <f>J13</f>
        <v>201</v>
      </c>
      <c r="C13" s="5">
        <f>O13</f>
        <v>336</v>
      </c>
      <c r="D13" s="5">
        <f>T13</f>
        <v>423</v>
      </c>
      <c r="E13" s="29">
        <f>Y13</f>
        <v>740</v>
      </c>
      <c r="F13" s="35">
        <f>AVERAGE(B13:E13)</f>
        <v>425</v>
      </c>
      <c r="G13" s="14" t="s">
        <v>31</v>
      </c>
      <c r="H13" s="59">
        <v>167</v>
      </c>
      <c r="I13" s="59">
        <v>34</v>
      </c>
      <c r="J13" s="64">
        <f>I13+H13</f>
        <v>201</v>
      </c>
      <c r="L13" s="14" t="s">
        <v>31</v>
      </c>
      <c r="M13" s="59">
        <v>254</v>
      </c>
      <c r="N13" s="59">
        <v>82</v>
      </c>
      <c r="O13" s="64">
        <f>N13+M13</f>
        <v>336</v>
      </c>
      <c r="Q13" s="14" t="s">
        <v>31</v>
      </c>
      <c r="R13" s="59">
        <v>275</v>
      </c>
      <c r="S13" s="59">
        <v>148</v>
      </c>
      <c r="T13" s="64">
        <f>S13+R13</f>
        <v>423</v>
      </c>
      <c r="V13" s="14" t="s">
        <v>32</v>
      </c>
      <c r="W13" s="59">
        <v>627</v>
      </c>
      <c r="X13" s="59">
        <v>113</v>
      </c>
      <c r="Y13" s="64">
        <f>X13+W13</f>
        <v>740</v>
      </c>
    </row>
    <row r="14" spans="1:38" ht="18" customHeight="1" thickBot="1" x14ac:dyDescent="0.5">
      <c r="A14" s="49" t="s">
        <v>33</v>
      </c>
      <c r="B14" s="5">
        <f>J14</f>
        <v>102</v>
      </c>
      <c r="C14" s="5">
        <f>O14</f>
        <v>152</v>
      </c>
      <c r="D14" s="5">
        <f>T14</f>
        <v>214</v>
      </c>
      <c r="E14" s="29">
        <f>Y14</f>
        <v>257</v>
      </c>
      <c r="F14" s="35">
        <f>AVERAGE(B14:E14)</f>
        <v>181.25</v>
      </c>
      <c r="G14" s="16" t="s">
        <v>34</v>
      </c>
      <c r="H14" s="5">
        <v>53</v>
      </c>
      <c r="I14" s="5">
        <v>49</v>
      </c>
      <c r="J14" s="65">
        <f>I14+H14</f>
        <v>102</v>
      </c>
      <c r="L14" s="16" t="s">
        <v>34</v>
      </c>
      <c r="M14" s="5">
        <v>106</v>
      </c>
      <c r="N14" s="5">
        <v>46</v>
      </c>
      <c r="O14" s="65">
        <f>N14+M14</f>
        <v>152</v>
      </c>
      <c r="Q14" s="16" t="s">
        <v>34</v>
      </c>
      <c r="R14" s="5">
        <v>127</v>
      </c>
      <c r="S14" s="5">
        <v>87</v>
      </c>
      <c r="T14" s="65">
        <f>S14+R14</f>
        <v>214</v>
      </c>
      <c r="V14" s="16" t="s">
        <v>35</v>
      </c>
      <c r="W14" s="5">
        <v>181</v>
      </c>
      <c r="X14" s="5">
        <v>76</v>
      </c>
      <c r="Y14" s="65">
        <f>X14+W14</f>
        <v>257</v>
      </c>
    </row>
    <row r="15" spans="1:38" ht="10.5" customHeight="1" x14ac:dyDescent="0.35">
      <c r="A15" s="17"/>
      <c r="B15" s="18"/>
      <c r="C15" s="18"/>
      <c r="D15" s="18"/>
      <c r="E15" s="19"/>
      <c r="G15" s="17"/>
      <c r="H15" s="18"/>
      <c r="I15" s="18"/>
      <c r="J15" s="19"/>
      <c r="L15" s="17"/>
      <c r="M15" s="18"/>
      <c r="N15" s="18"/>
      <c r="O15" s="19"/>
      <c r="Q15" s="17"/>
      <c r="R15" s="18"/>
      <c r="S15" s="18"/>
      <c r="T15" s="19"/>
      <c r="V15" s="17"/>
      <c r="W15" s="18"/>
      <c r="X15" s="18"/>
      <c r="Y15" s="19"/>
      <c r="AB15" s="53"/>
      <c r="AC15" s="53"/>
      <c r="AD15" s="53"/>
      <c r="AE15" s="53"/>
      <c r="AF15" s="53"/>
    </row>
    <row r="16" spans="1:38" s="73" customFormat="1" ht="33.75" customHeight="1" x14ac:dyDescent="0.45">
      <c r="A16" s="70" t="s">
        <v>36</v>
      </c>
      <c r="B16" s="71"/>
      <c r="C16" s="71"/>
      <c r="D16" s="71"/>
      <c r="E16" s="72"/>
      <c r="G16" s="70" t="s">
        <v>36</v>
      </c>
      <c r="H16" s="71"/>
      <c r="I16" s="71"/>
      <c r="J16" s="72"/>
      <c r="L16" s="70" t="s">
        <v>36</v>
      </c>
      <c r="M16" s="71"/>
      <c r="N16" s="71"/>
      <c r="O16" s="72"/>
      <c r="Q16" s="70" t="s">
        <v>36</v>
      </c>
      <c r="R16" s="71"/>
      <c r="S16" s="71"/>
      <c r="T16" s="72"/>
      <c r="V16" s="70" t="s">
        <v>36</v>
      </c>
      <c r="W16" s="71"/>
      <c r="X16" s="71"/>
      <c r="Y16" s="72"/>
      <c r="AB16"/>
      <c r="AC16"/>
      <c r="AD16"/>
      <c r="AE16"/>
      <c r="AF16"/>
    </row>
    <row r="17" spans="1:32" ht="33.75" customHeight="1" x14ac:dyDescent="0.35">
      <c r="A17" s="142" t="s">
        <v>37</v>
      </c>
      <c r="B17" s="143"/>
      <c r="C17" s="143"/>
      <c r="D17" s="143"/>
      <c r="E17" s="144"/>
      <c r="G17" s="145" t="s">
        <v>38</v>
      </c>
      <c r="H17" s="146"/>
      <c r="I17" s="146"/>
      <c r="J17" s="147"/>
      <c r="L17" s="145" t="s">
        <v>38</v>
      </c>
      <c r="M17" s="146"/>
      <c r="N17" s="146"/>
      <c r="O17" s="147"/>
      <c r="Q17" s="145" t="s">
        <v>38</v>
      </c>
      <c r="R17" s="146"/>
      <c r="S17" s="146"/>
      <c r="T17" s="147"/>
      <c r="V17" s="145" t="s">
        <v>38</v>
      </c>
      <c r="W17" s="146"/>
      <c r="X17" s="146"/>
      <c r="Y17" s="147"/>
    </row>
    <row r="18" spans="1:32" ht="62.25" customHeight="1" thickBot="1" x14ac:dyDescent="0.4">
      <c r="A18" s="148" t="s">
        <v>39</v>
      </c>
      <c r="B18" s="149"/>
      <c r="C18" s="149"/>
      <c r="D18" s="149"/>
      <c r="E18" s="150"/>
      <c r="F18" s="18"/>
      <c r="G18" s="139"/>
      <c r="H18" s="140"/>
      <c r="I18" s="140"/>
      <c r="J18" s="141"/>
      <c r="K18" s="2"/>
      <c r="L18" s="139"/>
      <c r="M18" s="140"/>
      <c r="N18" s="140"/>
      <c r="O18" s="141"/>
      <c r="Q18" s="139"/>
      <c r="R18" s="140"/>
      <c r="S18" s="140"/>
      <c r="T18" s="141"/>
      <c r="V18" s="139"/>
      <c r="W18" s="140"/>
      <c r="X18" s="140"/>
      <c r="Y18" s="141"/>
    </row>
    <row r="19" spans="1:32" x14ac:dyDescent="0.35">
      <c r="AB19" s="73"/>
      <c r="AC19" s="73"/>
      <c r="AD19" s="73"/>
      <c r="AE19" s="73"/>
      <c r="AF19" s="73"/>
    </row>
    <row r="20" spans="1:32" ht="15" thickBot="1" x14ac:dyDescent="0.4"/>
    <row r="21" spans="1:32" s="1" customFormat="1" ht="43.5" customHeight="1" x14ac:dyDescent="0.35">
      <c r="A21" s="10" t="s">
        <v>0</v>
      </c>
      <c r="B21" s="11" t="s">
        <v>40</v>
      </c>
      <c r="C21" s="11" t="s">
        <v>41</v>
      </c>
      <c r="D21" s="11" t="s">
        <v>42</v>
      </c>
      <c r="E21" s="12" t="s">
        <v>43</v>
      </c>
      <c r="F21" s="45" t="s">
        <v>5</v>
      </c>
      <c r="G21" s="21" t="s">
        <v>44</v>
      </c>
      <c r="H21" s="22" t="s">
        <v>7</v>
      </c>
      <c r="I21" s="22" t="s">
        <v>8</v>
      </c>
      <c r="J21" s="23" t="s">
        <v>9</v>
      </c>
      <c r="L21" s="21" t="s">
        <v>45</v>
      </c>
      <c r="M21" s="22" t="s">
        <v>7</v>
      </c>
      <c r="N21" s="22" t="s">
        <v>8</v>
      </c>
      <c r="O21" s="23" t="s">
        <v>9</v>
      </c>
      <c r="Q21" s="21" t="s">
        <v>46</v>
      </c>
      <c r="R21" s="22" t="s">
        <v>7</v>
      </c>
      <c r="S21" s="22" t="s">
        <v>8</v>
      </c>
      <c r="T21" s="23" t="s">
        <v>9</v>
      </c>
      <c r="V21" s="21" t="s">
        <v>47</v>
      </c>
      <c r="W21" s="22" t="s">
        <v>7</v>
      </c>
      <c r="X21" s="22" t="s">
        <v>8</v>
      </c>
      <c r="Y21" s="23" t="s">
        <v>9</v>
      </c>
      <c r="AB21"/>
      <c r="AC21"/>
      <c r="AD21"/>
      <c r="AE21"/>
      <c r="AF21"/>
    </row>
    <row r="22" spans="1:32" ht="26.25" customHeight="1" x14ac:dyDescent="0.45">
      <c r="A22" s="13" t="s">
        <v>18</v>
      </c>
      <c r="B22" s="6">
        <f>J22</f>
        <v>377</v>
      </c>
      <c r="C22" s="6">
        <f>O22</f>
        <v>0</v>
      </c>
      <c r="D22" s="6">
        <f>T22</f>
        <v>0</v>
      </c>
      <c r="E22" s="24">
        <f>Y22</f>
        <v>0</v>
      </c>
      <c r="F22" s="35">
        <f>AVERAGE(B22:E22)</f>
        <v>94.25</v>
      </c>
      <c r="G22" s="13" t="s">
        <v>18</v>
      </c>
      <c r="H22" s="37">
        <v>273</v>
      </c>
      <c r="I22" s="37">
        <v>104</v>
      </c>
      <c r="J22" s="54">
        <f>SUM(H22:I22)</f>
        <v>377</v>
      </c>
      <c r="L22" s="13" t="s">
        <v>18</v>
      </c>
      <c r="M22" s="37"/>
      <c r="N22" s="37"/>
      <c r="O22" s="54">
        <f>SUM(M22:N22)</f>
        <v>0</v>
      </c>
      <c r="Q22" s="13" t="s">
        <v>18</v>
      </c>
      <c r="R22" s="6"/>
      <c r="S22" s="6"/>
      <c r="T22" s="54">
        <f>SUM(R22:S22)</f>
        <v>0</v>
      </c>
      <c r="V22" s="13" t="s">
        <v>18</v>
      </c>
      <c r="W22" s="6"/>
      <c r="X22" s="6"/>
      <c r="Y22" s="54">
        <f>SUM(W22:X22)</f>
        <v>0</v>
      </c>
    </row>
    <row r="23" spans="1:32" ht="36" customHeight="1" thickBot="1" x14ac:dyDescent="0.5">
      <c r="A23" s="14" t="s">
        <v>48</v>
      </c>
      <c r="B23" s="7">
        <f t="shared" ref="B23:B28" si="9">J23</f>
        <v>7190</v>
      </c>
      <c r="C23" s="7">
        <f t="shared" ref="C23:C28" si="10">O23</f>
        <v>0</v>
      </c>
      <c r="D23" s="7">
        <f t="shared" ref="D23:D28" si="11">T23</f>
        <v>0</v>
      </c>
      <c r="E23" s="25">
        <f t="shared" ref="E23:E28" si="12">Y23</f>
        <v>0</v>
      </c>
      <c r="F23" s="35">
        <f>AVERAGE(B23:E23)</f>
        <v>1797.5</v>
      </c>
      <c r="G23" s="14" t="s">
        <v>48</v>
      </c>
      <c r="H23" s="38">
        <v>3743</v>
      </c>
      <c r="I23" s="38">
        <v>3447</v>
      </c>
      <c r="J23" s="54">
        <f t="shared" ref="J23" si="13">SUM(H23:I23)</f>
        <v>7190</v>
      </c>
      <c r="L23" s="14" t="s">
        <v>48</v>
      </c>
      <c r="M23" s="38"/>
      <c r="N23" s="38"/>
      <c r="O23" s="54">
        <f t="shared" ref="O23" si="14">SUM(M23:N23)</f>
        <v>0</v>
      </c>
      <c r="Q23" s="14" t="s">
        <v>48</v>
      </c>
      <c r="R23" s="7"/>
      <c r="S23" s="7"/>
      <c r="T23" s="54">
        <f t="shared" ref="T23" si="15">SUM(R23:S23)</f>
        <v>0</v>
      </c>
      <c r="V23" s="14" t="s">
        <v>48</v>
      </c>
      <c r="W23" s="7"/>
      <c r="X23" s="7"/>
      <c r="Y23" s="54">
        <f t="shared" ref="Y23" si="16">SUM(W23:X23)</f>
        <v>0</v>
      </c>
    </row>
    <row r="24" spans="1:32" ht="33.75" customHeight="1" thickBot="1" x14ac:dyDescent="0.5">
      <c r="A24" s="13" t="s">
        <v>22</v>
      </c>
      <c r="B24" s="74">
        <f t="shared" si="9"/>
        <v>265.09500000000003</v>
      </c>
      <c r="C24" s="6" t="e">
        <f t="shared" si="10"/>
        <v>#DIV/0!</v>
      </c>
      <c r="D24" s="6" t="e">
        <f t="shared" si="11"/>
        <v>#DIV/0!</v>
      </c>
      <c r="E24" s="24" t="e">
        <f t="shared" si="12"/>
        <v>#DIV/0!</v>
      </c>
      <c r="F24" s="35" t="e">
        <f t="shared" ref="F24:F28" si="17">AVERAGE(B24:E24)</f>
        <v>#DIV/0!</v>
      </c>
      <c r="G24" s="13" t="s">
        <v>22</v>
      </c>
      <c r="H24" s="39">
        <v>261.22000000000003</v>
      </c>
      <c r="I24" s="39">
        <v>268.97000000000003</v>
      </c>
      <c r="J24" s="55">
        <f>AVERAGE(H24:I24)</f>
        <v>265.09500000000003</v>
      </c>
      <c r="L24" s="13" t="s">
        <v>22</v>
      </c>
      <c r="M24" s="39"/>
      <c r="N24" s="39"/>
      <c r="O24" s="55" t="e">
        <f>AVERAGE(M24:N24)</f>
        <v>#DIV/0!</v>
      </c>
      <c r="Q24" s="13" t="s">
        <v>22</v>
      </c>
      <c r="R24" s="6"/>
      <c r="S24" s="6"/>
      <c r="T24" s="55" t="e">
        <f>AVERAGE(R24:S24)</f>
        <v>#DIV/0!</v>
      </c>
      <c r="V24" s="13" t="s">
        <v>22</v>
      </c>
      <c r="W24" s="6"/>
      <c r="X24" s="6"/>
      <c r="Y24" s="55" t="e">
        <f>AVERAGE(W24:X24)</f>
        <v>#DIV/0!</v>
      </c>
      <c r="AB24" s="83" t="s">
        <v>13</v>
      </c>
      <c r="AC24" s="75" t="s">
        <v>14</v>
      </c>
      <c r="AD24" s="75" t="s">
        <v>15</v>
      </c>
      <c r="AE24" s="75" t="s">
        <v>16</v>
      </c>
      <c r="AF24" s="84" t="s">
        <v>17</v>
      </c>
    </row>
    <row r="25" spans="1:32" ht="33.75" customHeight="1" thickTop="1" thickBot="1" x14ac:dyDescent="0.5">
      <c r="A25" s="13" t="s">
        <v>49</v>
      </c>
      <c r="B25" s="9">
        <f t="shared" si="9"/>
        <v>7.02</v>
      </c>
      <c r="C25" s="9">
        <f t="shared" si="10"/>
        <v>0</v>
      </c>
      <c r="D25" s="9">
        <f t="shared" si="11"/>
        <v>0</v>
      </c>
      <c r="E25" s="26">
        <f t="shared" si="12"/>
        <v>0</v>
      </c>
      <c r="F25" s="35">
        <f t="shared" si="17"/>
        <v>1.7549999999999999</v>
      </c>
      <c r="G25" s="13" t="s">
        <v>24</v>
      </c>
      <c r="H25" s="40">
        <v>7.72</v>
      </c>
      <c r="I25" s="40">
        <v>6.32</v>
      </c>
      <c r="J25" s="56">
        <f>SUM(H25:I25)/2</f>
        <v>7.02</v>
      </c>
      <c r="L25" s="13" t="s">
        <v>49</v>
      </c>
      <c r="M25" s="40"/>
      <c r="N25" s="40"/>
      <c r="O25" s="56">
        <f>SUM(M25:N25)/2</f>
        <v>0</v>
      </c>
      <c r="Q25" s="13" t="s">
        <v>49</v>
      </c>
      <c r="R25" s="9"/>
      <c r="S25" s="9"/>
      <c r="T25" s="56">
        <f>SUM(R25:S25)/2</f>
        <v>0</v>
      </c>
      <c r="V25" s="13" t="s">
        <v>49</v>
      </c>
      <c r="W25" s="9"/>
      <c r="X25" s="9"/>
      <c r="Y25" s="56">
        <f>SUM(W25:X25)/2</f>
        <v>0</v>
      </c>
      <c r="AB25" s="79" t="s">
        <v>19</v>
      </c>
      <c r="AC25" s="31">
        <v>450</v>
      </c>
      <c r="AD25" s="32">
        <v>3.89</v>
      </c>
      <c r="AE25" s="32">
        <v>1750.5</v>
      </c>
      <c r="AF25" s="80">
        <v>3500</v>
      </c>
    </row>
    <row r="26" spans="1:32" ht="42" customHeight="1" thickBot="1" x14ac:dyDescent="0.5">
      <c r="A26" s="15" t="s">
        <v>25</v>
      </c>
      <c r="B26" s="8">
        <f t="shared" si="9"/>
        <v>1951.5349999999999</v>
      </c>
      <c r="C26" s="8">
        <f t="shared" si="10"/>
        <v>0</v>
      </c>
      <c r="D26" s="8">
        <f t="shared" si="11"/>
        <v>0</v>
      </c>
      <c r="E26" s="27">
        <f t="shared" si="12"/>
        <v>0</v>
      </c>
      <c r="F26" s="35">
        <f t="shared" si="17"/>
        <v>487.88374999999996</v>
      </c>
      <c r="G26" s="15" t="s">
        <v>25</v>
      </c>
      <c r="H26" s="41">
        <v>2154.91</v>
      </c>
      <c r="I26" s="41">
        <v>1748.16</v>
      </c>
      <c r="J26" s="57">
        <f>SUM(H26:I26)/2</f>
        <v>1951.5349999999999</v>
      </c>
      <c r="L26" s="15" t="s">
        <v>25</v>
      </c>
      <c r="M26" s="41"/>
      <c r="N26" s="41"/>
      <c r="O26" s="57">
        <f>SUM(M26:N26)/2</f>
        <v>0</v>
      </c>
      <c r="Q26" s="15" t="s">
        <v>25</v>
      </c>
      <c r="R26" s="8"/>
      <c r="S26" s="8"/>
      <c r="T26" s="57">
        <f>SUM(R26:S26)/2</f>
        <v>0</v>
      </c>
      <c r="V26" s="15" t="s">
        <v>25</v>
      </c>
      <c r="W26" s="8"/>
      <c r="X26" s="8"/>
      <c r="Y26" s="57">
        <f>SUM(W26:X26)/2</f>
        <v>0</v>
      </c>
      <c r="AB26" s="81" t="s">
        <v>21</v>
      </c>
      <c r="AC26" s="33">
        <v>450</v>
      </c>
      <c r="AD26" s="34">
        <v>3.89</v>
      </c>
      <c r="AE26" s="34">
        <v>1962.5</v>
      </c>
      <c r="AF26" s="82">
        <v>4000</v>
      </c>
    </row>
    <row r="27" spans="1:32" ht="33.75" customHeight="1" x14ac:dyDescent="0.45">
      <c r="A27" s="14" t="s">
        <v>26</v>
      </c>
      <c r="B27" s="3">
        <f t="shared" si="9"/>
        <v>4636.3950000000004</v>
      </c>
      <c r="C27" s="3">
        <f t="shared" si="10"/>
        <v>0</v>
      </c>
      <c r="D27" s="3">
        <f t="shared" si="11"/>
        <v>0</v>
      </c>
      <c r="E27" s="28">
        <f t="shared" si="12"/>
        <v>0</v>
      </c>
      <c r="F27" s="35">
        <f t="shared" si="17"/>
        <v>1159.0987500000001</v>
      </c>
      <c r="G27" s="14" t="s">
        <v>26</v>
      </c>
      <c r="H27" s="42">
        <v>4173.43</v>
      </c>
      <c r="I27" s="42">
        <v>5099.3599999999997</v>
      </c>
      <c r="J27" s="57">
        <f>SUM(H27:I27)/2</f>
        <v>4636.3950000000004</v>
      </c>
      <c r="L27" s="14" t="s">
        <v>26</v>
      </c>
      <c r="M27" s="42"/>
      <c r="N27" s="42"/>
      <c r="O27" s="57">
        <f>SUM(M27:N27)/2</f>
        <v>0</v>
      </c>
      <c r="Q27" s="14" t="s">
        <v>26</v>
      </c>
      <c r="R27" s="3"/>
      <c r="S27" s="3"/>
      <c r="T27" s="57">
        <f>SUM(R27:S27)/2</f>
        <v>0</v>
      </c>
      <c r="V27" s="14" t="s">
        <v>26</v>
      </c>
      <c r="W27" s="3"/>
      <c r="X27" s="3"/>
      <c r="Y27" s="57">
        <f>SUM(W27:X27)/2</f>
        <v>0</v>
      </c>
      <c r="AB27" s="85" t="s">
        <v>23</v>
      </c>
      <c r="AC27" s="86">
        <v>450</v>
      </c>
      <c r="AD27" s="87">
        <v>3.33</v>
      </c>
      <c r="AE27" s="87">
        <v>1498.5</v>
      </c>
      <c r="AF27" s="88">
        <v>4500</v>
      </c>
    </row>
    <row r="28" spans="1:32" ht="33.75" customHeight="1" thickBot="1" x14ac:dyDescent="0.5">
      <c r="A28" s="13" t="s">
        <v>50</v>
      </c>
      <c r="B28" s="67">
        <f t="shared" si="9"/>
        <v>24.78</v>
      </c>
      <c r="C28" s="40" t="e">
        <f t="shared" si="10"/>
        <v>#DIV/0!</v>
      </c>
      <c r="D28" s="40" t="e">
        <f t="shared" si="11"/>
        <v>#DIV/0!</v>
      </c>
      <c r="E28" s="66" t="e">
        <f t="shared" si="12"/>
        <v>#DIV/0!</v>
      </c>
      <c r="F28" s="35" t="e">
        <f t="shared" si="17"/>
        <v>#DIV/0!</v>
      </c>
      <c r="G28" s="13" t="s">
        <v>27</v>
      </c>
      <c r="H28" s="69">
        <v>23.77</v>
      </c>
      <c r="I28" s="69">
        <v>25.79</v>
      </c>
      <c r="J28" s="57">
        <f>AVERAGE(H28:I28)</f>
        <v>24.78</v>
      </c>
      <c r="L28" s="13" t="s">
        <v>50</v>
      </c>
      <c r="M28" s="43"/>
      <c r="N28" s="43"/>
      <c r="O28" s="57" t="e">
        <f>AVERAGE(M28:N28)</f>
        <v>#DIV/0!</v>
      </c>
      <c r="Q28" s="13" t="s">
        <v>50</v>
      </c>
      <c r="R28" s="4"/>
      <c r="S28" s="4"/>
      <c r="T28" s="57" t="e">
        <f>AVERAGE(R28:S28)</f>
        <v>#DIV/0!</v>
      </c>
      <c r="V28" s="13" t="s">
        <v>50</v>
      </c>
      <c r="W28" s="4"/>
      <c r="X28" s="4"/>
      <c r="Y28" s="57" t="e">
        <f>AVERAGE(W28:X28)</f>
        <v>#DIV/0!</v>
      </c>
      <c r="AB28" s="30" t="s">
        <v>51</v>
      </c>
      <c r="AC28" s="33">
        <v>100</v>
      </c>
      <c r="AD28" s="33" t="s">
        <v>52</v>
      </c>
      <c r="AE28" s="34" t="s">
        <v>53</v>
      </c>
      <c r="AF28" s="34" t="s">
        <v>54</v>
      </c>
    </row>
    <row r="29" spans="1:32" s="53" customFormat="1" ht="33.75" customHeight="1" thickBot="1" x14ac:dyDescent="0.4">
      <c r="A29" s="48" t="s">
        <v>29</v>
      </c>
      <c r="B29" s="50">
        <f>J29</f>
        <v>644</v>
      </c>
      <c r="C29" s="50">
        <f>O29</f>
        <v>0</v>
      </c>
      <c r="D29" s="50">
        <f>T29</f>
        <v>0</v>
      </c>
      <c r="E29" s="51">
        <f>Y29</f>
        <v>0</v>
      </c>
      <c r="F29" s="52">
        <f>AVERAGE(B29:E29)</f>
        <v>161</v>
      </c>
      <c r="G29" s="48" t="s">
        <v>29</v>
      </c>
      <c r="H29" s="60">
        <f>SUM(H30:H31)</f>
        <v>417</v>
      </c>
      <c r="I29" s="60">
        <f>SUM(I30:I31)</f>
        <v>227</v>
      </c>
      <c r="J29" s="61">
        <f>SUM(H29:I29)</f>
        <v>644</v>
      </c>
      <c r="L29" s="48" t="s">
        <v>29</v>
      </c>
      <c r="M29" s="50">
        <f>U29</f>
        <v>0</v>
      </c>
      <c r="N29" s="50">
        <f>Z29</f>
        <v>0</v>
      </c>
      <c r="O29" s="61">
        <f>SUM(M29:N29)</f>
        <v>0</v>
      </c>
      <c r="Q29" s="48" t="s">
        <v>29</v>
      </c>
      <c r="R29" s="50">
        <f>Z29</f>
        <v>0</v>
      </c>
      <c r="S29" s="50">
        <f>AC32</f>
        <v>0</v>
      </c>
      <c r="T29" s="61">
        <f>SUM(R29:S29)</f>
        <v>0</v>
      </c>
      <c r="V29" s="48" t="s">
        <v>29</v>
      </c>
      <c r="W29" s="50">
        <f>AC32</f>
        <v>0</v>
      </c>
      <c r="X29" s="50">
        <f>AI29</f>
        <v>0</v>
      </c>
      <c r="Y29" s="61">
        <f>SUM(W29:X29)</f>
        <v>0</v>
      </c>
      <c r="AB29"/>
      <c r="AC29"/>
      <c r="AD29"/>
      <c r="AE29"/>
      <c r="AF29"/>
    </row>
    <row r="30" spans="1:32" ht="18" customHeight="1" thickBot="1" x14ac:dyDescent="0.5">
      <c r="A30" s="47" t="s">
        <v>30</v>
      </c>
      <c r="B30" s="5">
        <f>J30</f>
        <v>402</v>
      </c>
      <c r="C30" s="5">
        <f>O30</f>
        <v>0</v>
      </c>
      <c r="D30" s="5">
        <f>T30</f>
        <v>0</v>
      </c>
      <c r="E30" s="29">
        <f>Y30</f>
        <v>0</v>
      </c>
      <c r="F30" s="35"/>
      <c r="G30" s="14" t="s">
        <v>32</v>
      </c>
      <c r="H30" s="59">
        <v>282</v>
      </c>
      <c r="I30" s="59">
        <v>120</v>
      </c>
      <c r="J30" s="62">
        <f>I30+H30</f>
        <v>402</v>
      </c>
      <c r="L30" s="14" t="s">
        <v>32</v>
      </c>
      <c r="M30" s="46"/>
      <c r="N30" s="46"/>
      <c r="O30" s="62">
        <f>N30+M30</f>
        <v>0</v>
      </c>
      <c r="Q30" s="14" t="s">
        <v>31</v>
      </c>
      <c r="R30" s="46"/>
      <c r="S30" s="46"/>
      <c r="T30" s="62">
        <f>S30+R30</f>
        <v>0</v>
      </c>
      <c r="V30" s="14" t="s">
        <v>31</v>
      </c>
      <c r="W30" s="46"/>
      <c r="X30" s="46"/>
      <c r="Y30" s="62">
        <f>X30+W30</f>
        <v>0</v>
      </c>
    </row>
    <row r="31" spans="1:32" ht="18" customHeight="1" thickBot="1" x14ac:dyDescent="0.5">
      <c r="A31" s="49" t="s">
        <v>55</v>
      </c>
      <c r="B31" s="5">
        <f>J31</f>
        <v>242</v>
      </c>
      <c r="C31" s="5">
        <f>O31</f>
        <v>0</v>
      </c>
      <c r="D31" s="5">
        <f>T31</f>
        <v>0</v>
      </c>
      <c r="E31" s="29">
        <f>Y31</f>
        <v>0</v>
      </c>
      <c r="F31" s="35">
        <f>AVERAGE(B31:E31)</f>
        <v>60.5</v>
      </c>
      <c r="G31" s="16" t="s">
        <v>35</v>
      </c>
      <c r="H31" s="5">
        <v>135</v>
      </c>
      <c r="I31" s="5">
        <v>107</v>
      </c>
      <c r="J31" s="58">
        <f>I31+H31</f>
        <v>242</v>
      </c>
      <c r="L31" s="16" t="s">
        <v>35</v>
      </c>
      <c r="M31" s="44">
        <f>U31</f>
        <v>0</v>
      </c>
      <c r="N31" s="44">
        <f>Z31</f>
        <v>0</v>
      </c>
      <c r="O31" s="58">
        <f>N31+M31</f>
        <v>0</v>
      </c>
      <c r="Q31" s="16" t="s">
        <v>34</v>
      </c>
      <c r="R31" s="44">
        <f>Z31</f>
        <v>0</v>
      </c>
      <c r="S31" s="44">
        <f>AC34</f>
        <v>0</v>
      </c>
      <c r="T31" s="58">
        <f>S31+R31</f>
        <v>0</v>
      </c>
      <c r="V31" s="16" t="s">
        <v>34</v>
      </c>
      <c r="W31" s="5">
        <f>AC34</f>
        <v>0</v>
      </c>
      <c r="X31" s="5">
        <f>AI31</f>
        <v>0</v>
      </c>
      <c r="Y31" s="58">
        <f>X31+W31</f>
        <v>0</v>
      </c>
    </row>
    <row r="32" spans="1:32" ht="10.5" customHeight="1" x14ac:dyDescent="0.35">
      <c r="A32" s="17"/>
      <c r="B32" s="18"/>
      <c r="C32" s="18"/>
      <c r="D32" s="18"/>
      <c r="E32" s="19"/>
      <c r="G32" s="17"/>
      <c r="H32" s="18"/>
      <c r="I32" s="18"/>
      <c r="J32" s="19"/>
      <c r="L32" s="17"/>
      <c r="M32" s="18"/>
      <c r="N32" s="18"/>
      <c r="O32" s="19"/>
      <c r="Q32" s="17"/>
      <c r="R32" s="18"/>
      <c r="S32" s="18"/>
      <c r="T32" s="19"/>
      <c r="V32" s="17"/>
      <c r="W32" s="18"/>
      <c r="X32" s="18"/>
      <c r="Y32" s="19"/>
      <c r="AB32" s="53"/>
      <c r="AC32" s="53"/>
      <c r="AD32" s="53"/>
      <c r="AE32" s="53"/>
      <c r="AF32" s="53"/>
    </row>
    <row r="33" spans="1:25" ht="33.75" customHeight="1" x14ac:dyDescent="0.45">
      <c r="A33" s="20" t="s">
        <v>36</v>
      </c>
      <c r="B33" s="18"/>
      <c r="C33" s="18"/>
      <c r="D33" s="18"/>
      <c r="E33" s="19"/>
      <c r="G33" s="20" t="s">
        <v>36</v>
      </c>
      <c r="H33" s="18"/>
      <c r="I33" s="18"/>
      <c r="J33" s="19"/>
      <c r="L33" s="20" t="s">
        <v>36</v>
      </c>
      <c r="M33" s="18"/>
      <c r="N33" s="18"/>
      <c r="O33" s="19"/>
      <c r="Q33" s="20" t="s">
        <v>36</v>
      </c>
      <c r="R33" s="18"/>
      <c r="S33" s="18"/>
      <c r="T33" s="19"/>
      <c r="V33" s="20" t="s">
        <v>36</v>
      </c>
      <c r="W33" s="18"/>
      <c r="X33" s="18"/>
      <c r="Y33" s="19"/>
    </row>
    <row r="34" spans="1:25" ht="33.75" customHeight="1" x14ac:dyDescent="0.35">
      <c r="A34" s="142" t="s">
        <v>37</v>
      </c>
      <c r="B34" s="143"/>
      <c r="C34" s="143"/>
      <c r="D34" s="143"/>
      <c r="E34" s="144"/>
      <c r="G34" s="145" t="s">
        <v>38</v>
      </c>
      <c r="H34" s="146"/>
      <c r="I34" s="146"/>
      <c r="J34" s="147"/>
      <c r="L34" s="145" t="s">
        <v>38</v>
      </c>
      <c r="M34" s="146"/>
      <c r="N34" s="146"/>
      <c r="O34" s="147"/>
      <c r="Q34" s="145" t="s">
        <v>38</v>
      </c>
      <c r="R34" s="146"/>
      <c r="S34" s="146"/>
      <c r="T34" s="147"/>
      <c r="V34" s="145" t="s">
        <v>38</v>
      </c>
      <c r="W34" s="146"/>
      <c r="X34" s="146"/>
      <c r="Y34" s="147"/>
    </row>
    <row r="35" spans="1:25" ht="16.5" customHeight="1" thickBot="1" x14ac:dyDescent="0.4">
      <c r="A35" s="139"/>
      <c r="B35" s="140"/>
      <c r="C35" s="140"/>
      <c r="D35" s="140"/>
      <c r="E35" s="141"/>
      <c r="F35" s="18"/>
      <c r="G35" s="139"/>
      <c r="H35" s="140"/>
      <c r="I35" s="140"/>
      <c r="J35" s="141"/>
      <c r="K35" s="2"/>
      <c r="L35" s="139"/>
      <c r="M35" s="140"/>
      <c r="N35" s="140"/>
      <c r="O35" s="141"/>
      <c r="Q35" s="139"/>
      <c r="R35" s="140"/>
      <c r="S35" s="140"/>
      <c r="T35" s="141"/>
      <c r="V35" s="139"/>
      <c r="W35" s="140"/>
      <c r="X35" s="140"/>
      <c r="Y35" s="141"/>
    </row>
  </sheetData>
  <mergeCells count="20">
    <mergeCell ref="G17:J17"/>
    <mergeCell ref="A17:E17"/>
    <mergeCell ref="L17:O17"/>
    <mergeCell ref="Q17:T17"/>
    <mergeCell ref="V17:Y17"/>
    <mergeCell ref="A18:E18"/>
    <mergeCell ref="G18:J18"/>
    <mergeCell ref="L18:O18"/>
    <mergeCell ref="Q18:T18"/>
    <mergeCell ref="V18:Y18"/>
    <mergeCell ref="A34:E34"/>
    <mergeCell ref="G34:J34"/>
    <mergeCell ref="L34:O34"/>
    <mergeCell ref="Q34:T34"/>
    <mergeCell ref="V34:Y34"/>
    <mergeCell ref="A35:E35"/>
    <mergeCell ref="G35:J35"/>
    <mergeCell ref="L35:O35"/>
    <mergeCell ref="Q35:T35"/>
    <mergeCell ref="V35:Y35"/>
  </mergeCells>
  <pageMargins left="0.7" right="0.7" top="0.75" bottom="0.75" header="0.3" footer="0.3"/>
  <pageSetup scale="79" orientation="portrait" r:id="rId1"/>
  <rowBreaks count="1" manualBreakCount="1">
    <brk id="18" max="16383" man="1"/>
  </rowBreaks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L69"/>
  <sheetViews>
    <sheetView tabSelected="1" topLeftCell="A50" zoomScale="50" zoomScaleNormal="50" zoomScaleSheetLayoutView="75" workbookViewId="0">
      <selection activeCell="R56" sqref="R56"/>
    </sheetView>
  </sheetViews>
  <sheetFormatPr defaultRowHeight="14.5" x14ac:dyDescent="0.35"/>
  <cols>
    <col min="1" max="1" width="42.1796875" customWidth="1"/>
    <col min="2" max="2" width="15.54296875" customWidth="1"/>
    <col min="3" max="5" width="11.7265625" bestFit="1" customWidth="1"/>
    <col min="6" max="6" width="21" customWidth="1"/>
    <col min="7" max="7" width="42.26953125" customWidth="1"/>
    <col min="8" max="8" width="18.7265625" customWidth="1"/>
    <col min="9" max="9" width="18.81640625" customWidth="1"/>
    <col min="10" max="10" width="18.7265625" customWidth="1"/>
    <col min="12" max="12" width="42.26953125" customWidth="1"/>
    <col min="13" max="15" width="18.7265625" customWidth="1"/>
    <col min="17" max="17" width="42.26953125" customWidth="1"/>
    <col min="18" max="20" width="18.7265625" customWidth="1"/>
    <col min="22" max="22" width="42.26953125" customWidth="1"/>
    <col min="23" max="25" width="18.7265625" customWidth="1"/>
    <col min="28" max="28" width="14.81640625" customWidth="1"/>
    <col min="29" max="32" width="16.7265625" customWidth="1"/>
  </cols>
  <sheetData>
    <row r="3" spans="1:38" ht="15" thickBot="1" x14ac:dyDescent="0.4">
      <c r="A3" s="18"/>
      <c r="B3" s="18"/>
      <c r="C3" s="18"/>
      <c r="D3" s="18"/>
      <c r="E3" s="18"/>
      <c r="AB3" s="18"/>
    </row>
    <row r="4" spans="1:38" s="1" customFormat="1" ht="43.5" customHeight="1" thickBot="1" x14ac:dyDescent="0.4">
      <c r="A4" s="10" t="s">
        <v>0</v>
      </c>
      <c r="B4" s="11" t="s">
        <v>1</v>
      </c>
      <c r="C4" s="11" t="s">
        <v>2</v>
      </c>
      <c r="D4" s="11" t="s">
        <v>3</v>
      </c>
      <c r="E4" s="12" t="s">
        <v>4</v>
      </c>
      <c r="F4" s="45" t="s">
        <v>5</v>
      </c>
      <c r="G4" s="21" t="s">
        <v>6</v>
      </c>
      <c r="H4" s="22" t="s">
        <v>7</v>
      </c>
      <c r="I4" s="22" t="s">
        <v>8</v>
      </c>
      <c r="J4" s="23" t="s">
        <v>9</v>
      </c>
      <c r="L4" s="21" t="s">
        <v>10</v>
      </c>
      <c r="M4" s="22" t="s">
        <v>7</v>
      </c>
      <c r="N4" s="22" t="s">
        <v>8</v>
      </c>
      <c r="O4" s="23" t="s">
        <v>9</v>
      </c>
      <c r="Q4" s="21" t="s">
        <v>11</v>
      </c>
      <c r="R4" s="22" t="s">
        <v>7</v>
      </c>
      <c r="S4" s="22" t="s">
        <v>8</v>
      </c>
      <c r="T4" s="23" t="s">
        <v>9</v>
      </c>
      <c r="V4" s="21" t="s">
        <v>12</v>
      </c>
      <c r="W4" s="22" t="s">
        <v>7</v>
      </c>
      <c r="X4" s="22" t="s">
        <v>8</v>
      </c>
      <c r="Y4" s="23" t="s">
        <v>9</v>
      </c>
      <c r="AB4" s="76" t="s">
        <v>13</v>
      </c>
      <c r="AC4" s="77" t="s">
        <v>14</v>
      </c>
      <c r="AD4" s="77" t="s">
        <v>15</v>
      </c>
      <c r="AE4" s="77" t="s">
        <v>16</v>
      </c>
      <c r="AF4" s="78" t="s">
        <v>17</v>
      </c>
    </row>
    <row r="5" spans="1:38" ht="33" customHeight="1" thickTop="1" thickBot="1" x14ac:dyDescent="0.5">
      <c r="A5" s="13" t="s">
        <v>18</v>
      </c>
      <c r="B5" s="6">
        <f>J5</f>
        <v>288</v>
      </c>
      <c r="C5" s="6">
        <f>O5</f>
        <v>326</v>
      </c>
      <c r="D5" s="6">
        <f>T5</f>
        <v>399</v>
      </c>
      <c r="E5" s="24">
        <f>Y5</f>
        <v>328</v>
      </c>
      <c r="F5" s="35">
        <f>AVERAGE(B5:E5)</f>
        <v>335.25</v>
      </c>
      <c r="G5" s="13" t="s">
        <v>18</v>
      </c>
      <c r="H5" s="37">
        <v>204</v>
      </c>
      <c r="I5" s="37">
        <v>84</v>
      </c>
      <c r="J5" s="54">
        <f>SUM(H5:I5)</f>
        <v>288</v>
      </c>
      <c r="K5" s="36"/>
      <c r="L5" s="13" t="s">
        <v>18</v>
      </c>
      <c r="M5" s="37">
        <v>224</v>
      </c>
      <c r="N5" s="37">
        <v>102</v>
      </c>
      <c r="O5" s="54">
        <f>SUM(M5:N5)</f>
        <v>326</v>
      </c>
      <c r="P5" s="36"/>
      <c r="Q5" s="13" t="s">
        <v>18</v>
      </c>
      <c r="R5" s="37">
        <v>266</v>
      </c>
      <c r="S5" s="37">
        <v>133</v>
      </c>
      <c r="T5" s="54">
        <f>SUM(R5:S5)</f>
        <v>399</v>
      </c>
      <c r="V5" s="13" t="s">
        <v>18</v>
      </c>
      <c r="W5" s="37">
        <v>264</v>
      </c>
      <c r="X5" s="37">
        <v>64</v>
      </c>
      <c r="Y5" s="54">
        <f>SUM(W5:X5)</f>
        <v>328</v>
      </c>
      <c r="AB5" s="79" t="s">
        <v>19</v>
      </c>
      <c r="AC5" s="31">
        <v>450</v>
      </c>
      <c r="AD5" s="32">
        <v>3.33</v>
      </c>
      <c r="AE5" s="32">
        <v>1498.5</v>
      </c>
      <c r="AF5" s="80">
        <v>3500</v>
      </c>
    </row>
    <row r="6" spans="1:38" ht="33" customHeight="1" thickBot="1" x14ac:dyDescent="0.5">
      <c r="A6" s="14" t="s">
        <v>20</v>
      </c>
      <c r="B6" s="7">
        <f t="shared" ref="B6:B11" si="0">J6</f>
        <v>5387</v>
      </c>
      <c r="C6" s="7">
        <f t="shared" ref="C6:C11" si="1">O6</f>
        <v>6386</v>
      </c>
      <c r="D6" s="7">
        <f t="shared" ref="D6:D11" si="2">T6</f>
        <v>7913</v>
      </c>
      <c r="E6" s="25">
        <f t="shared" ref="E6:E11" si="3">Y6</f>
        <v>5508</v>
      </c>
      <c r="F6" s="35">
        <f>AVERAGE(B6:E6)</f>
        <v>6298.5</v>
      </c>
      <c r="G6" s="14" t="s">
        <v>20</v>
      </c>
      <c r="H6" s="38">
        <v>2726</v>
      </c>
      <c r="I6" s="38">
        <v>2661</v>
      </c>
      <c r="J6" s="54">
        <f t="shared" ref="J6" si="4">SUM(H6:I6)</f>
        <v>5387</v>
      </c>
      <c r="K6" s="36"/>
      <c r="L6" s="14" t="s">
        <v>20</v>
      </c>
      <c r="M6" s="38">
        <v>3329</v>
      </c>
      <c r="N6" s="38">
        <v>3057</v>
      </c>
      <c r="O6" s="54">
        <f t="shared" ref="O6" si="5">SUM(M6:N6)</f>
        <v>6386</v>
      </c>
      <c r="P6" s="36"/>
      <c r="Q6" s="14" t="s">
        <v>20</v>
      </c>
      <c r="R6" s="38">
        <v>4251</v>
      </c>
      <c r="S6" s="38">
        <v>3662</v>
      </c>
      <c r="T6" s="54">
        <f t="shared" ref="T6" si="6">SUM(R6:S6)</f>
        <v>7913</v>
      </c>
      <c r="V6" s="14" t="s">
        <v>20</v>
      </c>
      <c r="W6" s="38">
        <v>3872</v>
      </c>
      <c r="X6" s="38">
        <v>1636</v>
      </c>
      <c r="Y6" s="54">
        <f t="shared" ref="Y6" si="7">SUM(W6:X6)</f>
        <v>5508</v>
      </c>
      <c r="AB6" s="81" t="s">
        <v>21</v>
      </c>
      <c r="AC6" s="33">
        <v>450</v>
      </c>
      <c r="AD6" s="34">
        <v>3.33</v>
      </c>
      <c r="AE6" s="34">
        <v>1625</v>
      </c>
      <c r="AF6" s="82">
        <v>4000</v>
      </c>
      <c r="AL6" s="89"/>
    </row>
    <row r="7" spans="1:38" ht="33" customHeight="1" thickBot="1" x14ac:dyDescent="0.5">
      <c r="A7" s="13" t="s">
        <v>22</v>
      </c>
      <c r="B7" s="6">
        <f t="shared" si="0"/>
        <v>272.89999999999998</v>
      </c>
      <c r="C7" s="6">
        <f t="shared" si="1"/>
        <v>268.87</v>
      </c>
      <c r="D7" s="6">
        <f t="shared" si="2"/>
        <v>266.54500000000002</v>
      </c>
      <c r="E7" s="24">
        <f t="shared" si="3"/>
        <v>253.63499999999999</v>
      </c>
      <c r="F7" s="35">
        <f t="shared" ref="F7:F11" si="8">AVERAGE(B7:E7)</f>
        <v>265.48750000000001</v>
      </c>
      <c r="G7" s="13" t="s">
        <v>22</v>
      </c>
      <c r="H7" s="39">
        <v>264.27999999999997</v>
      </c>
      <c r="I7" s="39">
        <v>281.52</v>
      </c>
      <c r="J7" s="55">
        <f>AVERAGE(H7:I7)</f>
        <v>272.89999999999998</v>
      </c>
      <c r="L7" s="13" t="s">
        <v>22</v>
      </c>
      <c r="M7" s="39">
        <v>260.19</v>
      </c>
      <c r="N7" s="39">
        <v>277.55</v>
      </c>
      <c r="O7" s="55">
        <f>AVERAGE(M7:N7)</f>
        <v>268.87</v>
      </c>
      <c r="Q7" s="13" t="s">
        <v>22</v>
      </c>
      <c r="R7" s="39">
        <v>265.3</v>
      </c>
      <c r="S7" s="39">
        <v>267.79000000000002</v>
      </c>
      <c r="T7" s="55">
        <f>AVERAGE(R7:S7)</f>
        <v>266.54500000000002</v>
      </c>
      <c r="V7" s="13" t="s">
        <v>22</v>
      </c>
      <c r="W7" s="39">
        <v>250.91</v>
      </c>
      <c r="X7" s="39">
        <v>256.36</v>
      </c>
      <c r="Y7" s="55">
        <f>AVERAGE(W7:X7)</f>
        <v>253.63499999999999</v>
      </c>
      <c r="AB7" s="79" t="s">
        <v>23</v>
      </c>
      <c r="AC7" s="31">
        <v>450</v>
      </c>
      <c r="AD7" s="32">
        <v>2.77</v>
      </c>
      <c r="AE7" s="32">
        <v>1498.5</v>
      </c>
      <c r="AF7" s="80">
        <v>4500</v>
      </c>
    </row>
    <row r="8" spans="1:38" ht="33.75" customHeight="1" thickBot="1" x14ac:dyDescent="0.5">
      <c r="A8" s="13" t="s">
        <v>24</v>
      </c>
      <c r="B8" s="67">
        <f t="shared" si="0"/>
        <v>6.5649999999999995</v>
      </c>
      <c r="C8" s="67">
        <f t="shared" si="1"/>
        <v>6.4950000000000001</v>
      </c>
      <c r="D8" s="67">
        <f t="shared" si="2"/>
        <v>6.3449999999999998</v>
      </c>
      <c r="E8" s="68">
        <f t="shared" si="3"/>
        <v>7.1349999999999998</v>
      </c>
      <c r="F8" s="35">
        <f t="shared" si="8"/>
        <v>6.6349999999999998</v>
      </c>
      <c r="G8" s="13" t="s">
        <v>24</v>
      </c>
      <c r="H8" s="40">
        <v>6.88</v>
      </c>
      <c r="I8" s="40">
        <v>6.25</v>
      </c>
      <c r="J8" s="56">
        <f>SUM(H8:I8)/2</f>
        <v>6.5649999999999995</v>
      </c>
      <c r="L8" s="13" t="s">
        <v>24</v>
      </c>
      <c r="M8" s="40">
        <v>7.13</v>
      </c>
      <c r="N8" s="40">
        <v>5.86</v>
      </c>
      <c r="O8" s="56">
        <f>SUM(M8:N8)/2</f>
        <v>6.4950000000000001</v>
      </c>
      <c r="Q8" s="13" t="s">
        <v>24</v>
      </c>
      <c r="R8" s="40">
        <v>7.59</v>
      </c>
      <c r="S8" s="40">
        <v>5.0999999999999996</v>
      </c>
      <c r="T8" s="56">
        <f>SUM(R8:S8)/2</f>
        <v>6.3449999999999998</v>
      </c>
      <c r="V8" s="13" t="s">
        <v>24</v>
      </c>
      <c r="W8" s="40">
        <v>7.8</v>
      </c>
      <c r="X8" s="40">
        <v>6.47</v>
      </c>
      <c r="Y8" s="56">
        <f>SUM(W8:X8)/2</f>
        <v>7.1349999999999998</v>
      </c>
      <c r="AB8" s="79"/>
      <c r="AC8" s="31"/>
      <c r="AD8" s="32"/>
      <c r="AE8" s="32"/>
      <c r="AF8" s="80"/>
    </row>
    <row r="9" spans="1:38" ht="42" customHeight="1" thickBot="1" x14ac:dyDescent="0.5">
      <c r="A9" s="15" t="s">
        <v>25</v>
      </c>
      <c r="B9" s="8">
        <f t="shared" si="0"/>
        <v>2152.9650000000001</v>
      </c>
      <c r="C9" s="8">
        <f t="shared" si="1"/>
        <v>2088.6849999999999</v>
      </c>
      <c r="D9" s="8">
        <f t="shared" si="2"/>
        <v>1908.0650000000001</v>
      </c>
      <c r="E9" s="27">
        <f t="shared" si="3"/>
        <v>1893.45</v>
      </c>
      <c r="F9" s="35">
        <f t="shared" si="8"/>
        <v>2010.79125</v>
      </c>
      <c r="G9" s="15" t="s">
        <v>25</v>
      </c>
      <c r="H9" s="41">
        <v>2180.48</v>
      </c>
      <c r="I9" s="41">
        <v>2125.4499999999998</v>
      </c>
      <c r="J9" s="57">
        <f>SUM(H9:I9)/2</f>
        <v>2152.9650000000001</v>
      </c>
      <c r="L9" s="15" t="s">
        <v>25</v>
      </c>
      <c r="M9" s="41">
        <v>2192.9</v>
      </c>
      <c r="N9" s="41">
        <v>1984.47</v>
      </c>
      <c r="O9" s="57">
        <f>SUM(M9:N9)/2</f>
        <v>2088.6849999999999</v>
      </c>
      <c r="Q9" s="15" t="s">
        <v>25</v>
      </c>
      <c r="R9" s="41">
        <v>2179.6</v>
      </c>
      <c r="S9" s="41">
        <v>1636.53</v>
      </c>
      <c r="T9" s="57">
        <f>SUM(R9:S9)/2</f>
        <v>1908.0650000000001</v>
      </c>
      <c r="V9" s="15" t="s">
        <v>25</v>
      </c>
      <c r="W9" s="41">
        <v>2088.13</v>
      </c>
      <c r="X9" s="41">
        <v>1698.77</v>
      </c>
      <c r="Y9" s="57">
        <f>SUM(W9:X9)/2</f>
        <v>1893.45</v>
      </c>
      <c r="AB9" s="83" t="s">
        <v>13</v>
      </c>
      <c r="AC9" s="75" t="s">
        <v>14</v>
      </c>
      <c r="AD9" s="75" t="s">
        <v>15</v>
      </c>
      <c r="AE9" s="75" t="s">
        <v>16</v>
      </c>
      <c r="AF9" s="84" t="s">
        <v>17</v>
      </c>
    </row>
    <row r="10" spans="1:38" ht="33.75" customHeight="1" thickTop="1" thickBot="1" x14ac:dyDescent="0.5">
      <c r="A10" s="14" t="s">
        <v>26</v>
      </c>
      <c r="B10" s="3">
        <f t="shared" si="0"/>
        <v>4405.54</v>
      </c>
      <c r="C10" s="3">
        <f t="shared" si="1"/>
        <v>4235.1400000000003</v>
      </c>
      <c r="D10" s="3">
        <f t="shared" si="2"/>
        <v>4588.1000000000004</v>
      </c>
      <c r="E10" s="28">
        <f t="shared" si="3"/>
        <v>3939.57</v>
      </c>
      <c r="F10" s="35">
        <f t="shared" si="8"/>
        <v>4292.0875000000005</v>
      </c>
      <c r="G10" s="14" t="s">
        <v>26</v>
      </c>
      <c r="H10" s="42">
        <v>3884.83</v>
      </c>
      <c r="I10" s="42">
        <v>4926.25</v>
      </c>
      <c r="J10" s="57">
        <f>SUM(H10:I10)/2</f>
        <v>4405.54</v>
      </c>
      <c r="L10" s="14" t="s">
        <v>26</v>
      </c>
      <c r="M10" s="42">
        <v>3708.73</v>
      </c>
      <c r="N10" s="42">
        <v>4761.55</v>
      </c>
      <c r="O10" s="57">
        <f>SUM(M10:N10)/2</f>
        <v>4235.1400000000003</v>
      </c>
      <c r="Q10" s="14" t="s">
        <v>26</v>
      </c>
      <c r="R10" s="42">
        <v>4267.8500000000004</v>
      </c>
      <c r="S10" s="42">
        <v>4908.3500000000004</v>
      </c>
      <c r="T10" s="57">
        <f>SUM(R10:S10)/2</f>
        <v>4588.1000000000004</v>
      </c>
      <c r="V10" s="14" t="s">
        <v>26</v>
      </c>
      <c r="W10" s="42">
        <v>3682.51</v>
      </c>
      <c r="X10" s="42">
        <v>4196.63</v>
      </c>
      <c r="Y10" s="57">
        <f>SUM(W10:X10)/2</f>
        <v>3939.57</v>
      </c>
      <c r="AB10" s="79" t="s">
        <v>19</v>
      </c>
      <c r="AC10" s="31">
        <v>450</v>
      </c>
      <c r="AD10" s="32">
        <v>3.89</v>
      </c>
      <c r="AE10" s="32">
        <v>1750.5</v>
      </c>
      <c r="AF10" s="80">
        <v>3500</v>
      </c>
    </row>
    <row r="11" spans="1:38" ht="33.75" customHeight="1" thickBot="1" x14ac:dyDescent="0.5">
      <c r="A11" s="13" t="s">
        <v>27</v>
      </c>
      <c r="B11" s="67">
        <f t="shared" si="0"/>
        <v>23.664999999999999</v>
      </c>
      <c r="C11" s="67">
        <f t="shared" si="1"/>
        <v>23.35</v>
      </c>
      <c r="D11" s="67">
        <f t="shared" si="2"/>
        <v>23.704999999999998</v>
      </c>
      <c r="E11" s="68">
        <f t="shared" si="3"/>
        <v>22.72</v>
      </c>
      <c r="F11" s="35">
        <f t="shared" si="8"/>
        <v>23.36</v>
      </c>
      <c r="G11" s="13" t="s">
        <v>27</v>
      </c>
      <c r="H11" s="40">
        <v>23.12</v>
      </c>
      <c r="I11" s="40">
        <v>24.21</v>
      </c>
      <c r="J11" s="57">
        <f>AVERAGE(H11:I11)</f>
        <v>23.664999999999999</v>
      </c>
      <c r="L11" s="13" t="s">
        <v>27</v>
      </c>
      <c r="M11" s="40">
        <v>22.77</v>
      </c>
      <c r="N11" s="40">
        <v>23.93</v>
      </c>
      <c r="O11" s="57">
        <f>AVERAGE(M11:N11)</f>
        <v>23.35</v>
      </c>
      <c r="Q11" s="13" t="s">
        <v>27</v>
      </c>
      <c r="R11" s="40">
        <v>23.2</v>
      </c>
      <c r="S11" s="40">
        <v>24.21</v>
      </c>
      <c r="T11" s="57">
        <f>AVERAGE(R11:S11)</f>
        <v>23.704999999999998</v>
      </c>
      <c r="V11" s="13" t="s">
        <v>27</v>
      </c>
      <c r="W11" s="40">
        <v>23.05</v>
      </c>
      <c r="X11" s="40">
        <v>22.39</v>
      </c>
      <c r="Y11" s="57">
        <f>AVERAGE(W11:X11)</f>
        <v>22.72</v>
      </c>
      <c r="AB11" s="81" t="s">
        <v>21</v>
      </c>
      <c r="AC11" s="33">
        <v>450</v>
      </c>
      <c r="AD11" s="34">
        <v>3.89</v>
      </c>
      <c r="AE11" s="34">
        <v>1962.5</v>
      </c>
      <c r="AF11" s="82">
        <v>4000</v>
      </c>
    </row>
    <row r="12" spans="1:38" s="53" customFormat="1" ht="33.75" customHeight="1" thickBot="1" x14ac:dyDescent="0.4">
      <c r="A12" s="48" t="s">
        <v>28</v>
      </c>
      <c r="B12" s="50">
        <f>J12</f>
        <v>220</v>
      </c>
      <c r="C12" s="50">
        <f>O12</f>
        <v>373</v>
      </c>
      <c r="D12" s="50">
        <f>T12</f>
        <v>637</v>
      </c>
      <c r="E12" s="51">
        <f>Y12</f>
        <v>997</v>
      </c>
      <c r="F12" s="52">
        <f>AVERAGE(B12:E12)</f>
        <v>556.75</v>
      </c>
      <c r="G12" s="48" t="s">
        <v>29</v>
      </c>
      <c r="H12" s="60">
        <f>SUM(H13:H14)</f>
        <v>163</v>
      </c>
      <c r="I12" s="60">
        <f>SUM(I13:I14)</f>
        <v>57</v>
      </c>
      <c r="J12" s="63">
        <f>SUM(H12:I12)</f>
        <v>220</v>
      </c>
      <c r="L12" s="48" t="s">
        <v>29</v>
      </c>
      <c r="M12" s="60">
        <f>SUM(M13:M14)</f>
        <v>203</v>
      </c>
      <c r="N12" s="60">
        <f>SUM(N13:N14)</f>
        <v>170</v>
      </c>
      <c r="O12" s="63">
        <f>SUM(M12:N12)</f>
        <v>373</v>
      </c>
      <c r="Q12" s="48" t="s">
        <v>29</v>
      </c>
      <c r="R12" s="60">
        <f>SUM(R13:R14)</f>
        <v>402</v>
      </c>
      <c r="S12" s="60">
        <f>SUM(S13:S14)</f>
        <v>235</v>
      </c>
      <c r="T12" s="63">
        <f>SUM(R12:S12)</f>
        <v>637</v>
      </c>
      <c r="V12" s="48" t="s">
        <v>29</v>
      </c>
      <c r="W12" s="60">
        <f>SUM(W13:W14)</f>
        <v>808</v>
      </c>
      <c r="X12" s="60">
        <f>SUM(X13:X14)</f>
        <v>189</v>
      </c>
      <c r="Y12" s="63">
        <f>SUM(W12:X12)</f>
        <v>997</v>
      </c>
      <c r="AB12" s="85" t="s">
        <v>23</v>
      </c>
      <c r="AC12" s="86">
        <v>450</v>
      </c>
      <c r="AD12" s="87">
        <v>3.33</v>
      </c>
      <c r="AE12" s="87">
        <v>1498.5</v>
      </c>
      <c r="AF12" s="88">
        <v>4500</v>
      </c>
    </row>
    <row r="13" spans="1:38" ht="18" customHeight="1" thickBot="1" x14ac:dyDescent="0.5">
      <c r="A13" s="90" t="s">
        <v>30</v>
      </c>
      <c r="B13" s="5">
        <f>J13</f>
        <v>118</v>
      </c>
      <c r="C13" s="5">
        <f>O13</f>
        <v>221</v>
      </c>
      <c r="D13" s="5">
        <f>T13</f>
        <v>423</v>
      </c>
      <c r="E13" s="29">
        <f>Y13</f>
        <v>740</v>
      </c>
      <c r="F13" s="35">
        <f>AVERAGE(B13:E13)</f>
        <v>375.5</v>
      </c>
      <c r="G13" s="14" t="s">
        <v>31</v>
      </c>
      <c r="H13" s="59">
        <v>110</v>
      </c>
      <c r="I13" s="59">
        <v>8</v>
      </c>
      <c r="J13" s="64">
        <f>I13+H13</f>
        <v>118</v>
      </c>
      <c r="L13" s="14" t="s">
        <v>31</v>
      </c>
      <c r="M13" s="59">
        <v>97</v>
      </c>
      <c r="N13" s="59">
        <v>124</v>
      </c>
      <c r="O13" s="64">
        <f>N13+M13</f>
        <v>221</v>
      </c>
      <c r="Q13" s="14" t="s">
        <v>31</v>
      </c>
      <c r="R13" s="59">
        <v>275</v>
      </c>
      <c r="S13" s="59">
        <v>148</v>
      </c>
      <c r="T13" s="64">
        <f>S13+R13</f>
        <v>423</v>
      </c>
      <c r="V13" s="14" t="s">
        <v>32</v>
      </c>
      <c r="W13" s="59">
        <v>627</v>
      </c>
      <c r="X13" s="59">
        <v>113</v>
      </c>
      <c r="Y13" s="64">
        <f>X13+W13</f>
        <v>740</v>
      </c>
    </row>
    <row r="14" spans="1:38" ht="18" customHeight="1" thickBot="1" x14ac:dyDescent="0.5">
      <c r="A14" s="49" t="s">
        <v>33</v>
      </c>
      <c r="B14" s="5">
        <f>J14</f>
        <v>102</v>
      </c>
      <c r="C14" s="5">
        <f>O14</f>
        <v>152</v>
      </c>
      <c r="D14" s="5">
        <f>T14</f>
        <v>214</v>
      </c>
      <c r="E14" s="29">
        <f>Y14</f>
        <v>257</v>
      </c>
      <c r="F14" s="35">
        <f>AVERAGE(B14:E14)</f>
        <v>181.25</v>
      </c>
      <c r="G14" s="16" t="s">
        <v>34</v>
      </c>
      <c r="H14" s="5">
        <v>53</v>
      </c>
      <c r="I14" s="5">
        <v>49</v>
      </c>
      <c r="J14" s="65">
        <f>I14+H14</f>
        <v>102</v>
      </c>
      <c r="L14" s="16" t="s">
        <v>34</v>
      </c>
      <c r="M14" s="5">
        <v>106</v>
      </c>
      <c r="N14" s="5">
        <v>46</v>
      </c>
      <c r="O14" s="65">
        <f>N14+M14</f>
        <v>152</v>
      </c>
      <c r="Q14" s="16" t="s">
        <v>34</v>
      </c>
      <c r="R14" s="5">
        <v>127</v>
      </c>
      <c r="S14" s="5">
        <v>87</v>
      </c>
      <c r="T14" s="65">
        <f>S14+R14</f>
        <v>214</v>
      </c>
      <c r="V14" s="16" t="s">
        <v>35</v>
      </c>
      <c r="W14" s="5">
        <v>181</v>
      </c>
      <c r="X14" s="5">
        <v>76</v>
      </c>
      <c r="Y14" s="65">
        <f>X14+W14</f>
        <v>257</v>
      </c>
    </row>
    <row r="15" spans="1:38" ht="10.5" customHeight="1" x14ac:dyDescent="0.35">
      <c r="A15" s="17"/>
      <c r="B15" s="18"/>
      <c r="C15" s="18"/>
      <c r="D15" s="18"/>
      <c r="E15" s="19"/>
      <c r="G15" s="17"/>
      <c r="H15" s="18"/>
      <c r="I15" s="18"/>
      <c r="J15" s="19"/>
      <c r="L15" s="17"/>
      <c r="M15" s="18"/>
      <c r="N15" s="18"/>
      <c r="O15" s="19"/>
      <c r="Q15" s="17"/>
      <c r="R15" s="18"/>
      <c r="S15" s="18"/>
      <c r="T15" s="19"/>
      <c r="V15" s="17"/>
      <c r="W15" s="18"/>
      <c r="X15" s="18"/>
      <c r="Y15" s="19"/>
      <c r="AB15" s="53"/>
      <c r="AC15" s="53"/>
      <c r="AD15" s="53"/>
      <c r="AE15" s="53"/>
      <c r="AF15" s="53"/>
    </row>
    <row r="16" spans="1:38" s="73" customFormat="1" ht="33.75" customHeight="1" x14ac:dyDescent="0.45">
      <c r="A16" s="70" t="s">
        <v>36</v>
      </c>
      <c r="B16" s="71"/>
      <c r="C16" s="71"/>
      <c r="D16" s="71"/>
      <c r="E16" s="72"/>
      <c r="G16" s="70" t="s">
        <v>36</v>
      </c>
      <c r="H16" s="71"/>
      <c r="I16" s="71"/>
      <c r="J16" s="72"/>
      <c r="L16" s="70" t="s">
        <v>36</v>
      </c>
      <c r="M16" s="71"/>
      <c r="N16" s="71"/>
      <c r="O16" s="72"/>
      <c r="Q16" s="70" t="s">
        <v>36</v>
      </c>
      <c r="R16" s="71"/>
      <c r="S16" s="71"/>
      <c r="T16" s="72"/>
      <c r="V16" s="70" t="s">
        <v>36</v>
      </c>
      <c r="W16" s="71"/>
      <c r="X16" s="71"/>
      <c r="Y16" s="72"/>
      <c r="AB16"/>
      <c r="AC16"/>
      <c r="AD16"/>
      <c r="AE16"/>
      <c r="AF16"/>
    </row>
    <row r="17" spans="1:32" ht="33.75" customHeight="1" x14ac:dyDescent="0.35">
      <c r="A17" s="142" t="s">
        <v>37</v>
      </c>
      <c r="B17" s="143"/>
      <c r="C17" s="143"/>
      <c r="D17" s="143"/>
      <c r="E17" s="144"/>
      <c r="G17" s="145" t="s">
        <v>38</v>
      </c>
      <c r="H17" s="146"/>
      <c r="I17" s="146"/>
      <c r="J17" s="147"/>
      <c r="L17" s="145" t="s">
        <v>38</v>
      </c>
      <c r="M17" s="146"/>
      <c r="N17" s="146"/>
      <c r="O17" s="147"/>
      <c r="Q17" s="145" t="s">
        <v>38</v>
      </c>
      <c r="R17" s="146"/>
      <c r="S17" s="146"/>
      <c r="T17" s="147"/>
      <c r="V17" s="145" t="s">
        <v>38</v>
      </c>
      <c r="W17" s="146"/>
      <c r="X17" s="146"/>
      <c r="Y17" s="147"/>
    </row>
    <row r="18" spans="1:32" ht="75" customHeight="1" thickBot="1" x14ac:dyDescent="0.4">
      <c r="A18" s="148" t="s">
        <v>39</v>
      </c>
      <c r="B18" s="149"/>
      <c r="C18" s="149"/>
      <c r="D18" s="149"/>
      <c r="E18" s="150"/>
      <c r="F18" s="18"/>
      <c r="G18" s="139"/>
      <c r="H18" s="140"/>
      <c r="I18" s="140"/>
      <c r="J18" s="141"/>
      <c r="K18" s="2"/>
      <c r="L18" s="139"/>
      <c r="M18" s="140"/>
      <c r="N18" s="140"/>
      <c r="O18" s="141"/>
      <c r="Q18" s="139"/>
      <c r="R18" s="140"/>
      <c r="S18" s="140"/>
      <c r="T18" s="141"/>
      <c r="V18" s="139"/>
      <c r="W18" s="140"/>
      <c r="X18" s="140"/>
      <c r="Y18" s="141"/>
    </row>
    <row r="19" spans="1:32" x14ac:dyDescent="0.35">
      <c r="AB19" s="73"/>
      <c r="AC19" s="73"/>
      <c r="AD19" s="73"/>
      <c r="AE19" s="73"/>
      <c r="AF19" s="73"/>
    </row>
    <row r="20" spans="1:32" ht="15" thickBot="1" x14ac:dyDescent="0.4"/>
    <row r="21" spans="1:32" s="1" customFormat="1" ht="43.5" customHeight="1" x14ac:dyDescent="0.35">
      <c r="A21" s="10" t="s">
        <v>0</v>
      </c>
      <c r="B21" s="11" t="s">
        <v>40</v>
      </c>
      <c r="C21" s="11" t="s">
        <v>41</v>
      </c>
      <c r="D21" s="11" t="s">
        <v>42</v>
      </c>
      <c r="E21" s="12" t="s">
        <v>43</v>
      </c>
      <c r="F21" s="45" t="s">
        <v>5</v>
      </c>
      <c r="G21" s="21" t="s">
        <v>44</v>
      </c>
      <c r="H21" s="22" t="s">
        <v>7</v>
      </c>
      <c r="I21" s="22" t="s">
        <v>8</v>
      </c>
      <c r="J21" s="23" t="s">
        <v>9</v>
      </c>
      <c r="L21" s="21" t="s">
        <v>45</v>
      </c>
      <c r="M21" s="22" t="s">
        <v>7</v>
      </c>
      <c r="N21" s="22" t="s">
        <v>8</v>
      </c>
      <c r="O21" s="23" t="s">
        <v>9</v>
      </c>
      <c r="Q21" s="21" t="s">
        <v>46</v>
      </c>
      <c r="R21" s="22" t="s">
        <v>7</v>
      </c>
      <c r="S21" s="22" t="s">
        <v>8</v>
      </c>
      <c r="T21" s="23" t="s">
        <v>9</v>
      </c>
      <c r="V21" s="21" t="s">
        <v>47</v>
      </c>
      <c r="W21" s="22" t="s">
        <v>7</v>
      </c>
      <c r="X21" s="22" t="s">
        <v>8</v>
      </c>
      <c r="Y21" s="23" t="s">
        <v>9</v>
      </c>
      <c r="AB21"/>
      <c r="AC21"/>
      <c r="AD21"/>
      <c r="AE21"/>
      <c r="AF21"/>
    </row>
    <row r="22" spans="1:32" ht="26.25" customHeight="1" x14ac:dyDescent="0.45">
      <c r="A22" s="13" t="s">
        <v>18</v>
      </c>
      <c r="B22" s="6">
        <f>J22</f>
        <v>377</v>
      </c>
      <c r="C22" s="6">
        <f>O22</f>
        <v>563</v>
      </c>
      <c r="D22" s="6">
        <f>T22</f>
        <v>550</v>
      </c>
      <c r="E22" s="24">
        <f>Y22</f>
        <v>454</v>
      </c>
      <c r="F22" s="35">
        <f>AVERAGE(B22:E22)</f>
        <v>486</v>
      </c>
      <c r="G22" s="13" t="s">
        <v>18</v>
      </c>
      <c r="H22" s="37">
        <v>273</v>
      </c>
      <c r="I22" s="37">
        <v>104</v>
      </c>
      <c r="J22" s="54">
        <f>SUM(H22:I22)</f>
        <v>377</v>
      </c>
      <c r="L22" s="13" t="s">
        <v>18</v>
      </c>
      <c r="M22" s="92">
        <v>465</v>
      </c>
      <c r="N22" s="92">
        <v>98</v>
      </c>
      <c r="O22" s="54">
        <f>SUM(M22:N22)</f>
        <v>563</v>
      </c>
      <c r="Q22" s="13" t="s">
        <v>18</v>
      </c>
      <c r="R22" s="6">
        <v>425</v>
      </c>
      <c r="S22" s="6">
        <v>125</v>
      </c>
      <c r="T22" s="54">
        <f>SUM(R22:S22)</f>
        <v>550</v>
      </c>
      <c r="V22" s="13" t="s">
        <v>18</v>
      </c>
      <c r="W22" s="6">
        <v>416</v>
      </c>
      <c r="X22" s="6">
        <v>38</v>
      </c>
      <c r="Y22" s="54">
        <f>SUM(W22:X22)</f>
        <v>454</v>
      </c>
    </row>
    <row r="23" spans="1:32" ht="36" customHeight="1" thickBot="1" x14ac:dyDescent="0.5">
      <c r="A23" s="14" t="s">
        <v>48</v>
      </c>
      <c r="B23" s="7">
        <f t="shared" ref="B23:B28" si="9">J23</f>
        <v>7190</v>
      </c>
      <c r="C23" s="7">
        <f t="shared" ref="C23:C28" si="10">O23</f>
        <v>8930</v>
      </c>
      <c r="D23" s="7">
        <f t="shared" ref="D23:D28" si="11">T23</f>
        <v>10078</v>
      </c>
      <c r="E23" s="25">
        <f t="shared" ref="E23:E28" si="12">Y23</f>
        <v>6796</v>
      </c>
      <c r="F23" s="35">
        <f>AVERAGE(B23:E23)</f>
        <v>8248.5</v>
      </c>
      <c r="G23" s="14" t="s">
        <v>48</v>
      </c>
      <c r="H23" s="38">
        <v>3743</v>
      </c>
      <c r="I23" s="38">
        <v>3447</v>
      </c>
      <c r="J23" s="54">
        <f t="shared" ref="J23" si="13">SUM(H23:I23)</f>
        <v>7190</v>
      </c>
      <c r="L23" s="14" t="s">
        <v>48</v>
      </c>
      <c r="M23" s="93">
        <v>5637</v>
      </c>
      <c r="N23" s="93">
        <v>3293</v>
      </c>
      <c r="O23" s="54">
        <f t="shared" ref="O23" si="14">SUM(M23:N23)</f>
        <v>8930</v>
      </c>
      <c r="Q23" s="14" t="s">
        <v>48</v>
      </c>
      <c r="R23" s="7">
        <v>6004</v>
      </c>
      <c r="S23" s="7">
        <v>4074</v>
      </c>
      <c r="T23" s="54">
        <f t="shared" ref="T23" si="15">SUM(R23:S23)</f>
        <v>10078</v>
      </c>
      <c r="V23" s="14" t="s">
        <v>48</v>
      </c>
      <c r="W23" s="7">
        <v>5987</v>
      </c>
      <c r="X23" s="7">
        <v>809</v>
      </c>
      <c r="Y23" s="54">
        <f t="shared" ref="Y23" si="16">SUM(W23:X23)</f>
        <v>6796</v>
      </c>
    </row>
    <row r="24" spans="1:32" ht="33.75" customHeight="1" thickBot="1" x14ac:dyDescent="0.5">
      <c r="A24" s="13" t="s">
        <v>22</v>
      </c>
      <c r="B24" s="74">
        <f t="shared" si="9"/>
        <v>265.09500000000003</v>
      </c>
      <c r="C24" s="6">
        <f t="shared" si="10"/>
        <v>196.92000000000002</v>
      </c>
      <c r="D24" s="6">
        <f t="shared" si="11"/>
        <v>240.88</v>
      </c>
      <c r="E24" s="24">
        <f t="shared" si="12"/>
        <v>380.28499999999997</v>
      </c>
      <c r="F24" s="35">
        <f t="shared" ref="F24:F28" si="17">AVERAGE(B24:E24)</f>
        <v>270.79499999999996</v>
      </c>
      <c r="G24" s="13" t="s">
        <v>22</v>
      </c>
      <c r="H24" s="39">
        <v>261.22000000000003</v>
      </c>
      <c r="I24" s="39">
        <v>268.97000000000003</v>
      </c>
      <c r="J24" s="55">
        <f>AVERAGE(H24:I24)</f>
        <v>265.09500000000003</v>
      </c>
      <c r="L24" s="13" t="s">
        <v>22</v>
      </c>
      <c r="M24" s="94">
        <v>227.04</v>
      </c>
      <c r="N24" s="94">
        <v>166.8</v>
      </c>
      <c r="O24" s="55">
        <f>AVERAGE(M24:N24)</f>
        <v>196.92000000000002</v>
      </c>
      <c r="Q24" s="13" t="s">
        <v>22</v>
      </c>
      <c r="R24" s="6">
        <v>244.7</v>
      </c>
      <c r="S24" s="6">
        <v>237.06</v>
      </c>
      <c r="T24" s="55">
        <f>AVERAGE(R24:S24)</f>
        <v>240.88</v>
      </c>
      <c r="V24" s="13" t="s">
        <v>56</v>
      </c>
      <c r="W24" s="6">
        <v>227.27</v>
      </c>
      <c r="X24" s="6">
        <v>533.29999999999995</v>
      </c>
      <c r="Y24" s="55">
        <f>AVERAGE(W24:X24)</f>
        <v>380.28499999999997</v>
      </c>
      <c r="AB24" s="83" t="s">
        <v>13</v>
      </c>
      <c r="AC24" s="75" t="s">
        <v>14</v>
      </c>
      <c r="AD24" s="75" t="s">
        <v>15</v>
      </c>
      <c r="AE24" s="75" t="s">
        <v>16</v>
      </c>
      <c r="AF24" s="84" t="s">
        <v>17</v>
      </c>
    </row>
    <row r="25" spans="1:32" ht="33.75" customHeight="1" thickTop="1" thickBot="1" x14ac:dyDescent="0.5">
      <c r="A25" s="13" t="s">
        <v>49</v>
      </c>
      <c r="B25" s="9">
        <f t="shared" si="9"/>
        <v>7.02</v>
      </c>
      <c r="C25" s="9">
        <f t="shared" si="10"/>
        <v>17.119999999999997</v>
      </c>
      <c r="D25" s="9">
        <f t="shared" si="11"/>
        <v>9.16</v>
      </c>
      <c r="E25" s="26">
        <f t="shared" si="12"/>
        <v>9.3650000000000002</v>
      </c>
      <c r="F25" s="35">
        <f t="shared" si="17"/>
        <v>10.66625</v>
      </c>
      <c r="G25" s="13" t="s">
        <v>24</v>
      </c>
      <c r="H25" s="40">
        <v>7.72</v>
      </c>
      <c r="I25" s="40">
        <v>6.32</v>
      </c>
      <c r="J25" s="56">
        <f>SUM(H25:I25)/2</f>
        <v>7.02</v>
      </c>
      <c r="L25" s="13" t="s">
        <v>49</v>
      </c>
      <c r="M25" s="95">
        <v>12.77</v>
      </c>
      <c r="N25" s="95">
        <v>21.47</v>
      </c>
      <c r="O25" s="56">
        <f>SUM(M25:N25)/2</f>
        <v>17.119999999999997</v>
      </c>
      <c r="Q25" s="13" t="s">
        <v>49</v>
      </c>
      <c r="R25" s="9">
        <v>8.39</v>
      </c>
      <c r="S25" s="9">
        <v>9.93</v>
      </c>
      <c r="T25" s="56">
        <f>SUM(R25:S25)/2</f>
        <v>9.16</v>
      </c>
      <c r="V25" s="13" t="s">
        <v>49</v>
      </c>
      <c r="W25" s="9">
        <v>8.92</v>
      </c>
      <c r="X25" s="9">
        <v>9.81</v>
      </c>
      <c r="Y25" s="56">
        <f>SUM(W25:X25)/2</f>
        <v>9.3650000000000002</v>
      </c>
      <c r="AB25" s="79" t="s">
        <v>19</v>
      </c>
      <c r="AC25" s="31">
        <v>450</v>
      </c>
      <c r="AD25" s="32">
        <v>3.89</v>
      </c>
      <c r="AE25" s="32">
        <v>1750.5</v>
      </c>
      <c r="AF25" s="80">
        <v>3500</v>
      </c>
    </row>
    <row r="26" spans="1:32" ht="42" customHeight="1" thickBot="1" x14ac:dyDescent="0.5">
      <c r="A26" s="15" t="s">
        <v>25</v>
      </c>
      <c r="B26" s="8">
        <f t="shared" si="9"/>
        <v>1951.5349999999999</v>
      </c>
      <c r="C26" s="8">
        <f t="shared" si="10"/>
        <v>2627.13</v>
      </c>
      <c r="D26" s="8">
        <f t="shared" si="11"/>
        <v>2850.9949999999999</v>
      </c>
      <c r="E26" s="27">
        <f t="shared" si="12"/>
        <v>2511.3450000000003</v>
      </c>
      <c r="F26" s="35">
        <f t="shared" si="17"/>
        <v>2485.2512500000003</v>
      </c>
      <c r="G26" s="15" t="s">
        <v>25</v>
      </c>
      <c r="H26" s="41">
        <v>2154.91</v>
      </c>
      <c r="I26" s="41">
        <v>1748.16</v>
      </c>
      <c r="J26" s="57">
        <f>SUM(H26:I26)/2</f>
        <v>1951.5349999999999</v>
      </c>
      <c r="L26" s="15" t="s">
        <v>25</v>
      </c>
      <c r="M26" s="8">
        <v>2786.73</v>
      </c>
      <c r="N26" s="8">
        <v>2467.5300000000002</v>
      </c>
      <c r="O26" s="57">
        <f>SUM(M26:N26)/2</f>
        <v>2627.13</v>
      </c>
      <c r="Q26" s="15" t="s">
        <v>25</v>
      </c>
      <c r="R26" s="8">
        <v>3227</v>
      </c>
      <c r="S26" s="8">
        <v>2474.9899999999998</v>
      </c>
      <c r="T26" s="57">
        <f>SUM(R26:S26)/2</f>
        <v>2850.9949999999999</v>
      </c>
      <c r="V26" s="15" t="s">
        <v>25</v>
      </c>
      <c r="W26" s="8">
        <v>2944.31</v>
      </c>
      <c r="X26" s="8">
        <v>2078.38</v>
      </c>
      <c r="Y26" s="57">
        <f>SUM(W26:X26)/2</f>
        <v>2511.3450000000003</v>
      </c>
      <c r="AB26" s="81" t="s">
        <v>21</v>
      </c>
      <c r="AC26" s="33">
        <v>450</v>
      </c>
      <c r="AD26" s="34">
        <v>3.89</v>
      </c>
      <c r="AE26" s="34">
        <v>1962.5</v>
      </c>
      <c r="AF26" s="82">
        <v>4000</v>
      </c>
    </row>
    <row r="27" spans="1:32" ht="33.75" customHeight="1" x14ac:dyDescent="0.45">
      <c r="A27" s="14" t="s">
        <v>26</v>
      </c>
      <c r="B27" s="3">
        <f t="shared" si="9"/>
        <v>4636.3950000000004</v>
      </c>
      <c r="C27" s="3">
        <f t="shared" si="10"/>
        <v>3666.01</v>
      </c>
      <c r="D27" s="3">
        <f t="shared" si="11"/>
        <v>4638.08</v>
      </c>
      <c r="E27" s="28">
        <f t="shared" si="12"/>
        <v>3294.5050000000001</v>
      </c>
      <c r="F27" s="35">
        <f t="shared" si="17"/>
        <v>4058.7475000000004</v>
      </c>
      <c r="G27" s="14" t="s">
        <v>26</v>
      </c>
      <c r="H27" s="42">
        <v>4173.43</v>
      </c>
      <c r="I27" s="42">
        <v>5099.3599999999997</v>
      </c>
      <c r="J27" s="57">
        <f>SUM(H27:I27)/2</f>
        <v>4636.3950000000004</v>
      </c>
      <c r="L27" s="14" t="s">
        <v>26</v>
      </c>
      <c r="M27" s="3">
        <v>3892.21</v>
      </c>
      <c r="N27" s="3">
        <v>3439.81</v>
      </c>
      <c r="O27" s="57">
        <f>SUM(M27:N27)/2</f>
        <v>3666.01</v>
      </c>
      <c r="Q27" s="14" t="s">
        <v>26</v>
      </c>
      <c r="R27" s="3">
        <v>4262.58</v>
      </c>
      <c r="S27" s="3">
        <v>5013.58</v>
      </c>
      <c r="T27" s="57">
        <f>SUM(R27:S27)/2</f>
        <v>4638.08</v>
      </c>
      <c r="V27" s="14" t="s">
        <v>26</v>
      </c>
      <c r="W27" s="3">
        <v>3307.63</v>
      </c>
      <c r="X27" s="3">
        <v>3281.38</v>
      </c>
      <c r="Y27" s="57">
        <f>SUM(W27:X27)/2</f>
        <v>3294.5050000000001</v>
      </c>
      <c r="AB27" s="85" t="s">
        <v>23</v>
      </c>
      <c r="AC27" s="86">
        <v>450</v>
      </c>
      <c r="AD27" s="87">
        <v>3.33</v>
      </c>
      <c r="AE27" s="87">
        <v>1498.5</v>
      </c>
      <c r="AF27" s="88">
        <v>4500</v>
      </c>
    </row>
    <row r="28" spans="1:32" ht="33.75" customHeight="1" thickBot="1" x14ac:dyDescent="0.5">
      <c r="A28" s="13" t="s">
        <v>50</v>
      </c>
      <c r="B28" s="67">
        <f t="shared" si="9"/>
        <v>24.78</v>
      </c>
      <c r="C28" s="40">
        <f t="shared" si="10"/>
        <v>63.66</v>
      </c>
      <c r="D28" s="40">
        <f t="shared" si="11"/>
        <v>41.43</v>
      </c>
      <c r="E28" s="66">
        <f t="shared" si="12"/>
        <v>32.54</v>
      </c>
      <c r="F28" s="35">
        <f t="shared" si="17"/>
        <v>40.602499999999999</v>
      </c>
      <c r="G28" s="13" t="s">
        <v>27</v>
      </c>
      <c r="H28" s="69">
        <v>23.77</v>
      </c>
      <c r="I28" s="69">
        <v>25.79</v>
      </c>
      <c r="J28" s="57">
        <f>AVERAGE(H28:I28)</f>
        <v>24.78</v>
      </c>
      <c r="L28" s="13" t="s">
        <v>50</v>
      </c>
      <c r="M28" s="9">
        <v>57.98</v>
      </c>
      <c r="N28" s="9">
        <v>69.34</v>
      </c>
      <c r="O28" s="57">
        <f>AVERAGE(M28:N28)</f>
        <v>63.66</v>
      </c>
      <c r="Q28" s="13" t="s">
        <v>57</v>
      </c>
      <c r="R28" s="9">
        <v>53.88</v>
      </c>
      <c r="S28" s="9">
        <v>28.98</v>
      </c>
      <c r="T28" s="57">
        <f>AVERAGE(R28:S28)</f>
        <v>41.43</v>
      </c>
      <c r="V28" s="13" t="s">
        <v>57</v>
      </c>
      <c r="W28" s="9">
        <v>29.86</v>
      </c>
      <c r="X28" s="9">
        <v>35.22</v>
      </c>
      <c r="Y28" s="57">
        <f>AVERAGE(W28:X28)</f>
        <v>32.54</v>
      </c>
      <c r="AB28" s="30" t="s">
        <v>51</v>
      </c>
      <c r="AC28" s="33">
        <v>100</v>
      </c>
      <c r="AD28" s="33" t="s">
        <v>52</v>
      </c>
      <c r="AE28" s="34" t="s">
        <v>53</v>
      </c>
      <c r="AF28" s="34" t="s">
        <v>54</v>
      </c>
    </row>
    <row r="29" spans="1:32" s="53" customFormat="1" ht="33.75" customHeight="1" thickBot="1" x14ac:dyDescent="0.4">
      <c r="A29" s="48" t="s">
        <v>29</v>
      </c>
      <c r="B29" s="50">
        <f>J29</f>
        <v>644</v>
      </c>
      <c r="C29" s="50">
        <f>O29</f>
        <v>0</v>
      </c>
      <c r="D29" s="50">
        <f>T29</f>
        <v>0</v>
      </c>
      <c r="E29" s="51">
        <f>Y29</f>
        <v>0</v>
      </c>
      <c r="F29" s="52">
        <f>AVERAGE(B29:E29)</f>
        <v>161</v>
      </c>
      <c r="G29" s="48" t="s">
        <v>29</v>
      </c>
      <c r="H29" s="60">
        <f>SUM(H30:H31)</f>
        <v>417</v>
      </c>
      <c r="I29" s="60">
        <f>SUM(I30:I31)</f>
        <v>227</v>
      </c>
      <c r="J29" s="61">
        <f>SUM(H29:I29)</f>
        <v>644</v>
      </c>
      <c r="L29" s="48" t="s">
        <v>29</v>
      </c>
      <c r="M29" s="50">
        <f>U29</f>
        <v>0</v>
      </c>
      <c r="N29" s="50">
        <f>Z29</f>
        <v>0</v>
      </c>
      <c r="O29" s="61">
        <f>SUM(M29:N29)</f>
        <v>0</v>
      </c>
      <c r="Q29" s="48" t="s">
        <v>29</v>
      </c>
      <c r="R29" s="50">
        <f>Z29</f>
        <v>0</v>
      </c>
      <c r="S29" s="50">
        <f>AC32</f>
        <v>0</v>
      </c>
      <c r="T29" s="61">
        <f>SUM(R29:S29)</f>
        <v>0</v>
      </c>
      <c r="V29" s="48" t="s">
        <v>29</v>
      </c>
      <c r="W29" s="50">
        <f>AC32</f>
        <v>0</v>
      </c>
      <c r="X29" s="50">
        <f>AI29</f>
        <v>0</v>
      </c>
      <c r="Y29" s="61">
        <f>SUM(W29:X29)</f>
        <v>0</v>
      </c>
      <c r="AB29"/>
      <c r="AC29"/>
      <c r="AD29"/>
      <c r="AE29"/>
      <c r="AF29"/>
    </row>
    <row r="30" spans="1:32" ht="18" customHeight="1" thickBot="1" x14ac:dyDescent="0.5">
      <c r="A30" s="47" t="s">
        <v>30</v>
      </c>
      <c r="B30" s="5">
        <f>J30</f>
        <v>402</v>
      </c>
      <c r="C30" s="5">
        <f>O30</f>
        <v>0</v>
      </c>
      <c r="D30" s="5">
        <f>T30</f>
        <v>0</v>
      </c>
      <c r="E30" s="29">
        <f>Y30</f>
        <v>0</v>
      </c>
      <c r="F30" s="35"/>
      <c r="G30" s="14" t="s">
        <v>32</v>
      </c>
      <c r="H30" s="59">
        <v>282</v>
      </c>
      <c r="I30" s="59">
        <v>120</v>
      </c>
      <c r="J30" s="62">
        <f>I30+H30</f>
        <v>402</v>
      </c>
      <c r="L30" s="14" t="s">
        <v>32</v>
      </c>
      <c r="M30" s="96"/>
      <c r="N30" s="59"/>
      <c r="O30" s="62">
        <f>N30+M30</f>
        <v>0</v>
      </c>
      <c r="Q30" s="14" t="s">
        <v>32</v>
      </c>
      <c r="R30" s="91"/>
      <c r="S30" s="91"/>
      <c r="T30" s="62">
        <f>S30+R30</f>
        <v>0</v>
      </c>
      <c r="V30" s="14" t="s">
        <v>58</v>
      </c>
      <c r="W30" s="46"/>
      <c r="X30" s="46"/>
      <c r="Y30" s="62">
        <f>X30+W30</f>
        <v>0</v>
      </c>
    </row>
    <row r="31" spans="1:32" ht="18" customHeight="1" thickBot="1" x14ac:dyDescent="0.5">
      <c r="A31" s="49" t="s">
        <v>55</v>
      </c>
      <c r="B31" s="5">
        <f>J31</f>
        <v>242</v>
      </c>
      <c r="C31" s="5">
        <f>O31</f>
        <v>0</v>
      </c>
      <c r="D31" s="5">
        <f>T31</f>
        <v>0</v>
      </c>
      <c r="E31" s="29">
        <f>Y31</f>
        <v>0</v>
      </c>
      <c r="F31" s="35">
        <f>AVERAGE(B31:E31)</f>
        <v>60.5</v>
      </c>
      <c r="G31" s="16" t="s">
        <v>35</v>
      </c>
      <c r="H31" s="5">
        <v>135</v>
      </c>
      <c r="I31" s="5">
        <v>107</v>
      </c>
      <c r="J31" s="58">
        <f>I31+H31</f>
        <v>242</v>
      </c>
      <c r="L31" s="16" t="s">
        <v>35</v>
      </c>
      <c r="M31" s="5"/>
      <c r="N31" s="5"/>
      <c r="O31" s="58">
        <f>N31+M31</f>
        <v>0</v>
      </c>
      <c r="Q31" s="16" t="s">
        <v>35</v>
      </c>
      <c r="R31" s="5">
        <f>Z31</f>
        <v>0</v>
      </c>
      <c r="S31" s="5">
        <f>AC34</f>
        <v>0</v>
      </c>
      <c r="T31" s="58">
        <f>S31+R31</f>
        <v>0</v>
      </c>
      <c r="V31" s="16" t="s">
        <v>59</v>
      </c>
      <c r="W31" s="5">
        <f>AC34</f>
        <v>0</v>
      </c>
      <c r="X31" s="5">
        <f>AI31</f>
        <v>0</v>
      </c>
      <c r="Y31" s="58">
        <f>X31+W31</f>
        <v>0</v>
      </c>
    </row>
    <row r="32" spans="1:32" ht="10.5" customHeight="1" x14ac:dyDescent="0.35">
      <c r="A32" s="17"/>
      <c r="B32" s="18"/>
      <c r="C32" s="18"/>
      <c r="D32" s="18"/>
      <c r="E32" s="19"/>
      <c r="G32" s="17"/>
      <c r="H32" s="18"/>
      <c r="I32" s="18"/>
      <c r="J32" s="19"/>
      <c r="L32" s="17"/>
      <c r="M32" s="18"/>
      <c r="N32" s="18"/>
      <c r="O32" s="19"/>
      <c r="Q32" s="17"/>
      <c r="R32" s="18"/>
      <c r="S32" s="18"/>
      <c r="T32" s="19"/>
      <c r="V32" s="17"/>
      <c r="W32" s="18"/>
      <c r="X32" s="18"/>
      <c r="Y32" s="19"/>
      <c r="AB32" s="53"/>
      <c r="AC32" s="53"/>
      <c r="AD32" s="53"/>
      <c r="AE32" s="53"/>
      <c r="AF32" s="53"/>
    </row>
    <row r="33" spans="1:32" ht="33.75" customHeight="1" x14ac:dyDescent="0.45">
      <c r="A33" s="20" t="s">
        <v>36</v>
      </c>
      <c r="B33" s="18"/>
      <c r="C33" s="18"/>
      <c r="D33" s="18"/>
      <c r="E33" s="19"/>
      <c r="G33" s="20" t="s">
        <v>36</v>
      </c>
      <c r="H33" s="18"/>
      <c r="I33" s="18"/>
      <c r="J33" s="19"/>
      <c r="L33" s="20" t="s">
        <v>36</v>
      </c>
      <c r="M33" s="18"/>
      <c r="N33" s="18"/>
      <c r="O33" s="19"/>
      <c r="Q33" s="20" t="s">
        <v>36</v>
      </c>
      <c r="R33" s="18"/>
      <c r="S33" s="18"/>
      <c r="T33" s="19"/>
      <c r="V33" s="20" t="s">
        <v>36</v>
      </c>
      <c r="W33" s="18"/>
      <c r="X33" s="18"/>
      <c r="Y33" s="19"/>
    </row>
    <row r="34" spans="1:32" ht="33.75" customHeight="1" x14ac:dyDescent="0.35">
      <c r="A34" s="142" t="s">
        <v>37</v>
      </c>
      <c r="B34" s="143"/>
      <c r="C34" s="143"/>
      <c r="D34" s="143"/>
      <c r="E34" s="144"/>
      <c r="G34" s="145" t="s">
        <v>38</v>
      </c>
      <c r="H34" s="146"/>
      <c r="I34" s="146"/>
      <c r="J34" s="147"/>
      <c r="L34" s="145" t="s">
        <v>38</v>
      </c>
      <c r="M34" s="146"/>
      <c r="N34" s="146"/>
      <c r="O34" s="147"/>
      <c r="Q34" s="145" t="s">
        <v>38</v>
      </c>
      <c r="R34" s="146"/>
      <c r="S34" s="146"/>
      <c r="T34" s="147"/>
      <c r="V34" s="145" t="s">
        <v>38</v>
      </c>
      <c r="W34" s="146"/>
      <c r="X34" s="146"/>
      <c r="Y34" s="147"/>
    </row>
    <row r="35" spans="1:32" ht="16.5" customHeight="1" thickBot="1" x14ac:dyDescent="0.4">
      <c r="A35" s="139"/>
      <c r="B35" s="140"/>
      <c r="C35" s="140"/>
      <c r="D35" s="140"/>
      <c r="E35" s="141"/>
      <c r="F35" s="18"/>
      <c r="G35" s="139"/>
      <c r="H35" s="140"/>
      <c r="I35" s="140"/>
      <c r="J35" s="141"/>
      <c r="K35" s="2"/>
      <c r="L35" s="139"/>
      <c r="M35" s="140"/>
      <c r="N35" s="140"/>
      <c r="O35" s="141"/>
      <c r="Q35" s="139"/>
      <c r="R35" s="140"/>
      <c r="S35" s="140"/>
      <c r="T35" s="141"/>
      <c r="V35" s="139"/>
      <c r="W35" s="140"/>
      <c r="X35" s="140"/>
      <c r="Y35" s="141"/>
    </row>
    <row r="37" spans="1:32" ht="15" thickBot="1" x14ac:dyDescent="0.4"/>
    <row r="38" spans="1:32" s="1" customFormat="1" ht="43.5" customHeight="1" x14ac:dyDescent="0.35">
      <c r="A38" s="10" t="s">
        <v>0</v>
      </c>
      <c r="B38" s="11" t="s">
        <v>60</v>
      </c>
      <c r="C38" s="11" t="s">
        <v>61</v>
      </c>
      <c r="D38" s="11" t="s">
        <v>62</v>
      </c>
      <c r="E38" s="12" t="s">
        <v>63</v>
      </c>
      <c r="F38" s="45" t="s">
        <v>5</v>
      </c>
      <c r="G38" s="21" t="s">
        <v>64</v>
      </c>
      <c r="H38" s="22" t="s">
        <v>7</v>
      </c>
      <c r="I38" s="22" t="s">
        <v>8</v>
      </c>
      <c r="J38" s="23" t="s">
        <v>9</v>
      </c>
      <c r="L38" s="21" t="s">
        <v>65</v>
      </c>
      <c r="M38" s="22" t="s">
        <v>7</v>
      </c>
      <c r="N38" s="22" t="s">
        <v>8</v>
      </c>
      <c r="O38" s="23" t="s">
        <v>9</v>
      </c>
      <c r="Q38" s="21" t="s">
        <v>66</v>
      </c>
      <c r="R38" s="22" t="s">
        <v>7</v>
      </c>
      <c r="S38" s="22" t="s">
        <v>8</v>
      </c>
      <c r="T38" s="23" t="s">
        <v>9</v>
      </c>
      <c r="V38" s="21" t="s">
        <v>67</v>
      </c>
      <c r="W38" s="22" t="s">
        <v>7</v>
      </c>
      <c r="X38" s="22" t="s">
        <v>8</v>
      </c>
      <c r="Y38" s="23" t="s">
        <v>9</v>
      </c>
      <c r="AB38"/>
      <c r="AC38"/>
      <c r="AD38"/>
      <c r="AE38"/>
      <c r="AF38"/>
    </row>
    <row r="39" spans="1:32" ht="26.25" customHeight="1" x14ac:dyDescent="0.45">
      <c r="A39" s="13" t="s">
        <v>18</v>
      </c>
      <c r="B39" s="6">
        <f>J39</f>
        <v>589</v>
      </c>
      <c r="C39" s="6">
        <f>O39</f>
        <v>595</v>
      </c>
      <c r="D39" s="6">
        <f>T39</f>
        <v>22</v>
      </c>
      <c r="E39" s="97">
        <f>Y39</f>
        <v>0</v>
      </c>
      <c r="F39" s="35">
        <f>AVERAGE(B39:E39)</f>
        <v>301.5</v>
      </c>
      <c r="G39" s="13" t="s">
        <v>18</v>
      </c>
      <c r="H39" s="125">
        <v>427</v>
      </c>
      <c r="I39" s="125">
        <v>162</v>
      </c>
      <c r="J39" s="54">
        <f>SUM(H39:I39)</f>
        <v>589</v>
      </c>
      <c r="L39" s="13" t="s">
        <v>18</v>
      </c>
      <c r="M39" s="134">
        <v>499</v>
      </c>
      <c r="N39" s="92">
        <v>96</v>
      </c>
      <c r="O39" s="54">
        <f>SUM(M39:N39)</f>
        <v>595</v>
      </c>
      <c r="Q39" s="13" t="s">
        <v>18</v>
      </c>
      <c r="R39" s="132">
        <v>22</v>
      </c>
      <c r="S39" s="6">
        <v>0</v>
      </c>
      <c r="T39" s="54">
        <f>SUM(R39:S39)</f>
        <v>22</v>
      </c>
      <c r="V39" s="13" t="s">
        <v>18</v>
      </c>
      <c r="W39" s="132"/>
      <c r="X39" s="6"/>
      <c r="Y39" s="54"/>
    </row>
    <row r="40" spans="1:32" ht="36" customHeight="1" thickBot="1" x14ac:dyDescent="0.5">
      <c r="A40" s="14" t="s">
        <v>48</v>
      </c>
      <c r="B40" s="7">
        <f t="shared" ref="B40:B45" si="18">J40</f>
        <v>13230</v>
      </c>
      <c r="C40" s="7">
        <f t="shared" ref="C40:C45" si="19">O40</f>
        <v>12350</v>
      </c>
      <c r="D40" s="7">
        <f t="shared" ref="D40:D45" si="20">T40</f>
        <v>97</v>
      </c>
      <c r="E40" s="98">
        <f t="shared" ref="E40:E45" si="21">Y40</f>
        <v>0</v>
      </c>
      <c r="F40" s="35">
        <f>AVERAGE(B40:E40)</f>
        <v>6419.25</v>
      </c>
      <c r="G40" s="14" t="s">
        <v>48</v>
      </c>
      <c r="H40" s="126">
        <v>6602</v>
      </c>
      <c r="I40" s="126">
        <v>6628</v>
      </c>
      <c r="J40" s="54">
        <f t="shared" ref="J40" si="22">SUM(H40:I40)</f>
        <v>13230</v>
      </c>
      <c r="L40" s="14" t="s">
        <v>48</v>
      </c>
      <c r="M40" s="135">
        <v>8485</v>
      </c>
      <c r="N40" s="93">
        <v>3865</v>
      </c>
      <c r="O40" s="54">
        <f t="shared" ref="O40" si="23">SUM(M40:N40)</f>
        <v>12350</v>
      </c>
      <c r="Q40" s="14" t="s">
        <v>48</v>
      </c>
      <c r="R40" s="133">
        <v>97</v>
      </c>
      <c r="S40" s="7">
        <v>0</v>
      </c>
      <c r="T40" s="54">
        <f t="shared" ref="T40" si="24">SUM(R40:S40)</f>
        <v>97</v>
      </c>
      <c r="V40" s="14" t="s">
        <v>48</v>
      </c>
      <c r="W40" s="133"/>
      <c r="X40" s="7"/>
      <c r="Y40" s="54"/>
    </row>
    <row r="41" spans="1:32" ht="33.75" customHeight="1" thickBot="1" x14ac:dyDescent="0.5">
      <c r="A41" s="13" t="s">
        <v>22</v>
      </c>
      <c r="B41" s="74">
        <f t="shared" si="18"/>
        <v>220.58500000000001</v>
      </c>
      <c r="C41" s="6">
        <f t="shared" si="19"/>
        <v>211.935</v>
      </c>
      <c r="D41" s="6">
        <f t="shared" si="20"/>
        <v>178.88</v>
      </c>
      <c r="E41" s="97">
        <f t="shared" si="21"/>
        <v>222.13</v>
      </c>
      <c r="F41" s="35">
        <f t="shared" ref="F41:F45" si="25">AVERAGE(B41:E41)</f>
        <v>208.38249999999999</v>
      </c>
      <c r="G41" s="13" t="s">
        <v>22</v>
      </c>
      <c r="H41" s="127">
        <v>244.05</v>
      </c>
      <c r="I41" s="127">
        <v>197.12</v>
      </c>
      <c r="J41" s="55">
        <f>AVERAGE(H41:I41)</f>
        <v>220.58500000000001</v>
      </c>
      <c r="L41" s="13" t="s">
        <v>22</v>
      </c>
      <c r="M41" s="136">
        <v>236.72</v>
      </c>
      <c r="N41" s="94">
        <v>187.15</v>
      </c>
      <c r="O41" s="55">
        <f>AVERAGE(M41:N41)</f>
        <v>211.935</v>
      </c>
      <c r="Q41" s="13" t="s">
        <v>22</v>
      </c>
      <c r="R41" s="6">
        <v>232.58</v>
      </c>
      <c r="S41" s="6">
        <v>132.69</v>
      </c>
      <c r="T41" s="55">
        <v>178.88</v>
      </c>
      <c r="V41" s="13" t="s">
        <v>56</v>
      </c>
      <c r="W41" s="6">
        <v>234.59</v>
      </c>
      <c r="X41" s="6">
        <v>189.42</v>
      </c>
      <c r="Y41" s="55">
        <v>222.13</v>
      </c>
      <c r="AB41" s="83" t="s">
        <v>13</v>
      </c>
      <c r="AC41" s="75" t="s">
        <v>14</v>
      </c>
      <c r="AD41" s="75" t="s">
        <v>15</v>
      </c>
      <c r="AE41" s="75" t="s">
        <v>16</v>
      </c>
      <c r="AF41" s="84" t="s">
        <v>17</v>
      </c>
    </row>
    <row r="42" spans="1:32" ht="33.75" customHeight="1" thickTop="1" thickBot="1" x14ac:dyDescent="0.5">
      <c r="A42" s="13" t="s">
        <v>49</v>
      </c>
      <c r="B42" s="9">
        <f t="shared" si="18"/>
        <v>9.0500000000000007</v>
      </c>
      <c r="C42" s="9">
        <f t="shared" si="19"/>
        <v>7.51</v>
      </c>
      <c r="D42" s="9">
        <f t="shared" si="20"/>
        <v>10.31</v>
      </c>
      <c r="E42" s="99">
        <f t="shared" si="21"/>
        <v>9.19</v>
      </c>
      <c r="F42" s="35">
        <f t="shared" si="25"/>
        <v>9.0150000000000006</v>
      </c>
      <c r="G42" s="13" t="s">
        <v>24</v>
      </c>
      <c r="H42" s="128">
        <v>8.89</v>
      </c>
      <c r="I42" s="128">
        <v>7.25</v>
      </c>
      <c r="J42" s="137">
        <v>9.0500000000000007</v>
      </c>
      <c r="L42" s="13" t="s">
        <v>49</v>
      </c>
      <c r="M42" s="95">
        <v>8.27</v>
      </c>
      <c r="N42" s="95">
        <v>32.11</v>
      </c>
      <c r="O42" s="137">
        <v>7.51</v>
      </c>
      <c r="Q42" s="13" t="s">
        <v>49</v>
      </c>
      <c r="R42" s="9">
        <v>8.52</v>
      </c>
      <c r="S42" s="9">
        <v>11.84</v>
      </c>
      <c r="T42" s="56">
        <v>10.31</v>
      </c>
      <c r="V42" s="13" t="s">
        <v>49</v>
      </c>
      <c r="W42" s="9">
        <v>8.91</v>
      </c>
      <c r="X42" s="9">
        <v>9.92</v>
      </c>
      <c r="Y42" s="56">
        <v>9.19</v>
      </c>
      <c r="AB42" s="79" t="s">
        <v>19</v>
      </c>
      <c r="AC42" s="31">
        <v>450</v>
      </c>
      <c r="AD42" s="32">
        <v>3.89</v>
      </c>
      <c r="AE42" s="32">
        <v>1750.5</v>
      </c>
      <c r="AF42" s="80">
        <v>3500</v>
      </c>
    </row>
    <row r="43" spans="1:32" ht="42" customHeight="1" thickBot="1" x14ac:dyDescent="0.5">
      <c r="A43" s="15" t="s">
        <v>25</v>
      </c>
      <c r="B43" s="8">
        <f t="shared" si="18"/>
        <v>3788.3</v>
      </c>
      <c r="C43" s="8">
        <f t="shared" si="19"/>
        <v>4172.0999999999995</v>
      </c>
      <c r="D43" s="8">
        <f t="shared" si="20"/>
        <v>1805.96</v>
      </c>
      <c r="E43" s="100">
        <f t="shared" si="21"/>
        <v>1882.21</v>
      </c>
      <c r="F43" s="35">
        <f t="shared" si="25"/>
        <v>2912.1424999999999</v>
      </c>
      <c r="G43" s="15" t="s">
        <v>25</v>
      </c>
      <c r="H43" s="129">
        <v>3346.21</v>
      </c>
      <c r="I43" s="129">
        <v>4230.3900000000003</v>
      </c>
      <c r="J43" s="57">
        <f>SUM(H43:I43)/2</f>
        <v>3788.3</v>
      </c>
      <c r="L43" s="15" t="s">
        <v>25</v>
      </c>
      <c r="M43" s="8">
        <v>2057.2199999999998</v>
      </c>
      <c r="N43" s="8">
        <v>6286.98</v>
      </c>
      <c r="O43" s="57">
        <f>SUM(M43:N43)/2</f>
        <v>4172.0999999999995</v>
      </c>
      <c r="Q43" s="15" t="s">
        <v>25</v>
      </c>
      <c r="R43" s="8">
        <v>1736.08</v>
      </c>
      <c r="S43" s="8">
        <v>1866.07</v>
      </c>
      <c r="T43" s="57">
        <v>1805.96</v>
      </c>
      <c r="V43" s="15" t="s">
        <v>25</v>
      </c>
      <c r="W43" s="8">
        <v>1897.25</v>
      </c>
      <c r="X43" s="8">
        <v>1842.72</v>
      </c>
      <c r="Y43" s="57">
        <v>1882.21</v>
      </c>
      <c r="AB43" s="81" t="s">
        <v>21</v>
      </c>
      <c r="AC43" s="33">
        <v>450</v>
      </c>
      <c r="AD43" s="34">
        <v>3.89</v>
      </c>
      <c r="AE43" s="34">
        <v>1962.5</v>
      </c>
      <c r="AF43" s="82">
        <v>4000</v>
      </c>
    </row>
    <row r="44" spans="1:32" ht="33.75" customHeight="1" x14ac:dyDescent="0.45">
      <c r="A44" s="14" t="s">
        <v>26</v>
      </c>
      <c r="B44" s="3">
        <f t="shared" si="18"/>
        <v>3963.5050000000001</v>
      </c>
      <c r="C44" s="3">
        <f t="shared" si="19"/>
        <v>2867.77</v>
      </c>
      <c r="D44" s="3">
        <f t="shared" si="20"/>
        <v>2041.57</v>
      </c>
      <c r="E44" s="101">
        <f t="shared" si="21"/>
        <v>3154.46</v>
      </c>
      <c r="F44" s="35">
        <f t="shared" si="25"/>
        <v>3006.8262500000001</v>
      </c>
      <c r="G44" s="14" t="s">
        <v>26</v>
      </c>
      <c r="H44" s="130">
        <v>3419.35</v>
      </c>
      <c r="I44" s="130">
        <v>4507.66</v>
      </c>
      <c r="J44" s="57">
        <f>SUM(H44:I44)/2</f>
        <v>3963.5050000000001</v>
      </c>
      <c r="L44" s="14" t="s">
        <v>26</v>
      </c>
      <c r="M44" s="3">
        <v>3005.86</v>
      </c>
      <c r="N44" s="3">
        <v>2729.68</v>
      </c>
      <c r="O44" s="57">
        <f>SUM(M44:N44)/2</f>
        <v>2867.77</v>
      </c>
      <c r="Q44" s="14" t="s">
        <v>26</v>
      </c>
      <c r="R44" s="3">
        <v>2502.66</v>
      </c>
      <c r="S44" s="3">
        <v>1644.95</v>
      </c>
      <c r="T44" s="57">
        <v>2041.57</v>
      </c>
      <c r="V44" s="14" t="s">
        <v>26</v>
      </c>
      <c r="W44" s="3">
        <v>3047.92</v>
      </c>
      <c r="X44" s="3">
        <v>3434.28</v>
      </c>
      <c r="Y44" s="57">
        <v>3154.46</v>
      </c>
      <c r="AB44" s="85" t="s">
        <v>23</v>
      </c>
      <c r="AC44" s="86">
        <v>450</v>
      </c>
      <c r="AD44" s="87">
        <v>3.33</v>
      </c>
      <c r="AE44" s="87">
        <v>1498.5</v>
      </c>
      <c r="AF44" s="88">
        <v>4500</v>
      </c>
    </row>
    <row r="45" spans="1:32" ht="33.75" customHeight="1" thickBot="1" x14ac:dyDescent="0.5">
      <c r="A45" s="13" t="s">
        <v>50</v>
      </c>
      <c r="B45" s="67">
        <f t="shared" si="18"/>
        <v>25.63</v>
      </c>
      <c r="C45" s="40">
        <f t="shared" si="19"/>
        <v>23.04</v>
      </c>
      <c r="D45" s="40">
        <f t="shared" si="20"/>
        <v>16.010000000000002</v>
      </c>
      <c r="E45" s="102">
        <f t="shared" si="21"/>
        <v>20.48</v>
      </c>
      <c r="F45" s="35">
        <f t="shared" si="25"/>
        <v>21.290000000000003</v>
      </c>
      <c r="G45" s="13" t="s">
        <v>27</v>
      </c>
      <c r="H45" s="131">
        <v>40.79</v>
      </c>
      <c r="I45" s="69">
        <v>91.82</v>
      </c>
      <c r="J45" s="138">
        <v>25.63</v>
      </c>
      <c r="L45" s="13" t="s">
        <v>50</v>
      </c>
      <c r="M45" s="9">
        <v>49.31</v>
      </c>
      <c r="N45" s="9">
        <v>28.92</v>
      </c>
      <c r="O45" s="138">
        <v>23.04</v>
      </c>
      <c r="Q45" s="13" t="s">
        <v>57</v>
      </c>
      <c r="R45" s="9">
        <v>17.68</v>
      </c>
      <c r="S45" s="9">
        <v>14.57</v>
      </c>
      <c r="T45" s="57">
        <v>16.010000000000002</v>
      </c>
      <c r="V45" s="13" t="s">
        <v>57</v>
      </c>
      <c r="W45" s="9">
        <v>20.21</v>
      </c>
      <c r="X45" s="9">
        <v>21.2</v>
      </c>
      <c r="Y45" s="57">
        <v>20.48</v>
      </c>
      <c r="AB45" s="30" t="s">
        <v>51</v>
      </c>
      <c r="AC45" s="33">
        <v>100</v>
      </c>
      <c r="AD45" s="33" t="s">
        <v>52</v>
      </c>
      <c r="AE45" s="34" t="s">
        <v>53</v>
      </c>
      <c r="AF45" s="34" t="s">
        <v>54</v>
      </c>
    </row>
    <row r="46" spans="1:32" s="53" customFormat="1" ht="33.75" customHeight="1" thickBot="1" x14ac:dyDescent="0.4">
      <c r="A46" s="48" t="s">
        <v>29</v>
      </c>
      <c r="B46" s="50">
        <f>J46</f>
        <v>0</v>
      </c>
      <c r="C46" s="50">
        <f>O46</f>
        <v>0</v>
      </c>
      <c r="D46" s="50">
        <f>T46</f>
        <v>0</v>
      </c>
      <c r="E46" s="103">
        <f>Y46</f>
        <v>0</v>
      </c>
      <c r="F46" s="52">
        <f>AVERAGE(B46:E46)</f>
        <v>0</v>
      </c>
      <c r="G46" s="48" t="s">
        <v>29</v>
      </c>
      <c r="H46" s="60"/>
      <c r="I46" s="60"/>
      <c r="J46" s="61">
        <f>SUM(H46:I46)</f>
        <v>0</v>
      </c>
      <c r="L46" s="48" t="s">
        <v>29</v>
      </c>
      <c r="M46" s="50">
        <f>U46</f>
        <v>0</v>
      </c>
      <c r="N46" s="50"/>
      <c r="O46" s="61">
        <f>SUM(M46:N46)</f>
        <v>0</v>
      </c>
      <c r="Q46" s="48" t="s">
        <v>29</v>
      </c>
      <c r="R46" s="50">
        <f>Z46</f>
        <v>0</v>
      </c>
      <c r="S46" s="50">
        <f>AC49</f>
        <v>0</v>
      </c>
      <c r="T46" s="61">
        <f>SUM(R46:S46)</f>
        <v>0</v>
      </c>
      <c r="V46" s="48" t="s">
        <v>29</v>
      </c>
      <c r="W46" s="50"/>
      <c r="X46" s="50"/>
      <c r="Y46" s="61"/>
      <c r="AB46"/>
      <c r="AC46"/>
      <c r="AD46"/>
      <c r="AE46"/>
      <c r="AF46"/>
    </row>
    <row r="47" spans="1:32" ht="33" customHeight="1" thickBot="1" x14ac:dyDescent="0.5">
      <c r="A47" s="47" t="s">
        <v>30</v>
      </c>
      <c r="B47" s="5">
        <f>J47</f>
        <v>0</v>
      </c>
      <c r="C47" s="5">
        <f>O47</f>
        <v>0</v>
      </c>
      <c r="D47" s="5">
        <f>T47</f>
        <v>0</v>
      </c>
      <c r="E47" s="104">
        <f>Y47</f>
        <v>0</v>
      </c>
      <c r="F47" s="35"/>
      <c r="G47" s="14" t="s">
        <v>58</v>
      </c>
      <c r="H47" s="59"/>
      <c r="I47" s="59"/>
      <c r="J47" s="62">
        <f>I47+H47</f>
        <v>0</v>
      </c>
      <c r="L47" s="14" t="s">
        <v>58</v>
      </c>
      <c r="M47" s="96"/>
      <c r="N47" s="59"/>
      <c r="O47" s="62">
        <f>N47+M47</f>
        <v>0</v>
      </c>
      <c r="Q47" s="14" t="s">
        <v>58</v>
      </c>
      <c r="R47" s="91"/>
      <c r="S47" s="91"/>
      <c r="T47" s="62">
        <f>S47+R47</f>
        <v>0</v>
      </c>
      <c r="V47" s="14" t="s">
        <v>68</v>
      </c>
      <c r="W47" s="91"/>
      <c r="X47" s="91"/>
      <c r="Y47" s="62"/>
    </row>
    <row r="48" spans="1:32" ht="38.25" customHeight="1" thickBot="1" x14ac:dyDescent="0.5">
      <c r="A48" s="49" t="s">
        <v>55</v>
      </c>
      <c r="B48" s="5">
        <f>J48</f>
        <v>0</v>
      </c>
      <c r="C48" s="5">
        <f>O48</f>
        <v>0</v>
      </c>
      <c r="D48" s="5">
        <f>T48</f>
        <v>0</v>
      </c>
      <c r="E48" s="104">
        <f>Y48</f>
        <v>0</v>
      </c>
      <c r="F48" s="35">
        <f>AVERAGE(B48:E48)</f>
        <v>0</v>
      </c>
      <c r="G48" s="16" t="s">
        <v>59</v>
      </c>
      <c r="H48" s="5"/>
      <c r="I48" s="5"/>
      <c r="J48" s="58">
        <f>I48+H48</f>
        <v>0</v>
      </c>
      <c r="L48" s="16" t="s">
        <v>59</v>
      </c>
      <c r="M48" s="5"/>
      <c r="N48" s="5"/>
      <c r="O48" s="58">
        <f>N48+M48</f>
        <v>0</v>
      </c>
      <c r="Q48" s="16" t="s">
        <v>59</v>
      </c>
      <c r="R48" s="5">
        <f>Z48</f>
        <v>0</v>
      </c>
      <c r="S48" s="5">
        <f>AC51</f>
        <v>0</v>
      </c>
      <c r="T48" s="58">
        <f>S48+R48</f>
        <v>0</v>
      </c>
      <c r="V48" s="16" t="s">
        <v>69</v>
      </c>
      <c r="W48" s="5"/>
      <c r="X48" s="5"/>
      <c r="Y48" s="58"/>
    </row>
    <row r="49" spans="1:32" ht="10.5" customHeight="1" x14ac:dyDescent="0.35">
      <c r="A49" s="17"/>
      <c r="B49" s="18"/>
      <c r="C49" s="18"/>
      <c r="D49" s="18"/>
      <c r="E49" s="105"/>
      <c r="G49" s="17"/>
      <c r="H49" s="18"/>
      <c r="I49" s="18"/>
      <c r="J49" s="19"/>
      <c r="L49" s="17"/>
      <c r="M49" s="18"/>
      <c r="N49" s="18"/>
      <c r="O49" s="19"/>
      <c r="Q49" s="17"/>
      <c r="R49" s="18"/>
      <c r="S49" s="18"/>
      <c r="T49" s="19"/>
      <c r="V49" s="106"/>
      <c r="W49" s="107"/>
      <c r="X49" s="107"/>
      <c r="Y49" s="108"/>
      <c r="AB49" s="53"/>
      <c r="AC49" s="53"/>
      <c r="AD49" s="53"/>
      <c r="AE49" s="53"/>
      <c r="AF49" s="53"/>
    </row>
    <row r="50" spans="1:32" ht="33.75" customHeight="1" x14ac:dyDescent="0.45">
      <c r="A50" s="20" t="s">
        <v>36</v>
      </c>
      <c r="B50" s="18"/>
      <c r="C50" s="18"/>
      <c r="D50" s="18"/>
      <c r="E50" s="105"/>
      <c r="G50" s="20" t="s">
        <v>36</v>
      </c>
      <c r="H50" s="18"/>
      <c r="I50" s="18"/>
      <c r="J50" s="19"/>
      <c r="L50" s="20" t="s">
        <v>36</v>
      </c>
      <c r="M50" s="18"/>
      <c r="N50" s="18"/>
      <c r="O50" s="19"/>
      <c r="Q50" s="20" t="s">
        <v>36</v>
      </c>
      <c r="R50" s="18"/>
      <c r="S50" s="18"/>
      <c r="T50" s="19"/>
      <c r="V50" s="109" t="s">
        <v>36</v>
      </c>
      <c r="W50" s="107"/>
      <c r="X50" s="107"/>
      <c r="Y50" s="108"/>
    </row>
    <row r="51" spans="1:32" ht="33.75" customHeight="1" x14ac:dyDescent="0.35">
      <c r="A51" s="142" t="s">
        <v>37</v>
      </c>
      <c r="B51" s="143"/>
      <c r="C51" s="143"/>
      <c r="D51" s="143"/>
      <c r="E51" s="144"/>
      <c r="G51" s="145" t="s">
        <v>38</v>
      </c>
      <c r="H51" s="146"/>
      <c r="I51" s="146"/>
      <c r="J51" s="147"/>
      <c r="L51" s="145" t="s">
        <v>38</v>
      </c>
      <c r="M51" s="146"/>
      <c r="N51" s="146"/>
      <c r="O51" s="147"/>
      <c r="Q51" s="145" t="s">
        <v>38</v>
      </c>
      <c r="R51" s="146"/>
      <c r="S51" s="146"/>
      <c r="T51" s="147"/>
      <c r="V51" s="145" t="s">
        <v>38</v>
      </c>
      <c r="W51" s="146"/>
      <c r="X51" s="146"/>
      <c r="Y51" s="147"/>
    </row>
    <row r="52" spans="1:32" ht="16.5" customHeight="1" thickBot="1" x14ac:dyDescent="0.4">
      <c r="A52" s="139"/>
      <c r="B52" s="140"/>
      <c r="C52" s="140"/>
      <c r="D52" s="140"/>
      <c r="E52" s="141"/>
      <c r="F52" s="18"/>
      <c r="G52" s="139"/>
      <c r="H52" s="140"/>
      <c r="I52" s="140"/>
      <c r="J52" s="141"/>
      <c r="K52" s="2"/>
      <c r="L52" s="139"/>
      <c r="M52" s="140"/>
      <c r="N52" s="140"/>
      <c r="O52" s="141"/>
      <c r="Q52" s="139"/>
      <c r="R52" s="140"/>
      <c r="S52" s="140"/>
      <c r="T52" s="141"/>
      <c r="V52" s="139"/>
      <c r="W52" s="140"/>
      <c r="X52" s="140"/>
      <c r="Y52" s="141"/>
    </row>
    <row r="54" spans="1:32" ht="15" thickBot="1" x14ac:dyDescent="0.4"/>
    <row r="55" spans="1:32" s="1" customFormat="1" ht="43.5" customHeight="1" x14ac:dyDescent="0.35">
      <c r="A55" s="10" t="s">
        <v>0</v>
      </c>
      <c r="B55" s="11" t="s">
        <v>71</v>
      </c>
      <c r="C55" s="11" t="s">
        <v>72</v>
      </c>
      <c r="D55" s="11" t="s">
        <v>73</v>
      </c>
      <c r="E55" s="12" t="s">
        <v>74</v>
      </c>
      <c r="F55" s="45" t="s">
        <v>5</v>
      </c>
      <c r="G55" s="21" t="s">
        <v>70</v>
      </c>
      <c r="H55" s="22" t="s">
        <v>7</v>
      </c>
      <c r="I55" s="22" t="s">
        <v>8</v>
      </c>
      <c r="J55" s="23" t="s">
        <v>9</v>
      </c>
      <c r="L55" s="21" t="s">
        <v>75</v>
      </c>
      <c r="M55" s="22" t="s">
        <v>7</v>
      </c>
      <c r="N55" s="22" t="s">
        <v>8</v>
      </c>
      <c r="O55" s="23" t="s">
        <v>9</v>
      </c>
      <c r="Q55" s="21" t="s">
        <v>76</v>
      </c>
      <c r="R55" s="22" t="s">
        <v>7</v>
      </c>
      <c r="S55" s="22" t="s">
        <v>8</v>
      </c>
      <c r="T55" s="23" t="s">
        <v>9</v>
      </c>
      <c r="V55" s="21" t="s">
        <v>77</v>
      </c>
      <c r="W55" s="22" t="s">
        <v>7</v>
      </c>
      <c r="X55" s="22" t="s">
        <v>8</v>
      </c>
      <c r="Y55" s="23" t="s">
        <v>9</v>
      </c>
      <c r="AB55"/>
      <c r="AC55"/>
      <c r="AD55"/>
      <c r="AE55"/>
      <c r="AF55"/>
    </row>
    <row r="56" spans="1:32" ht="26.25" customHeight="1" x14ac:dyDescent="0.45">
      <c r="A56" s="13" t="s">
        <v>18</v>
      </c>
      <c r="B56" s="125"/>
      <c r="C56" s="125"/>
      <c r="D56" s="54"/>
      <c r="E56" s="97">
        <f>Y56</f>
        <v>0</v>
      </c>
      <c r="F56" s="35">
        <f>AVERAGE(B56:E56)</f>
        <v>0</v>
      </c>
      <c r="G56" s="13" t="s">
        <v>18</v>
      </c>
      <c r="H56" s="132"/>
      <c r="I56" s="6"/>
      <c r="J56" s="54"/>
      <c r="L56" s="13" t="s">
        <v>18</v>
      </c>
      <c r="M56" s="110"/>
      <c r="N56" s="110"/>
      <c r="O56" s="111">
        <f>SUM(M56:N56)</f>
        <v>0</v>
      </c>
      <c r="Q56" s="13" t="s">
        <v>18</v>
      </c>
      <c r="R56" s="110"/>
      <c r="S56" s="110"/>
      <c r="T56" s="111">
        <f>SUM(R56:S56)</f>
        <v>0</v>
      </c>
      <c r="V56" s="13" t="s">
        <v>18</v>
      </c>
      <c r="W56" s="110"/>
      <c r="X56" s="110"/>
      <c r="Y56" s="111">
        <f>SUM(W56:X56)</f>
        <v>0</v>
      </c>
    </row>
    <row r="57" spans="1:32" ht="36" customHeight="1" thickBot="1" x14ac:dyDescent="0.5">
      <c r="A57" s="14" t="s">
        <v>48</v>
      </c>
      <c r="B57" s="126"/>
      <c r="C57" s="126"/>
      <c r="D57" s="54"/>
      <c r="E57" s="98">
        <f t="shared" ref="E57:E62" si="26">Y57</f>
        <v>0</v>
      </c>
      <c r="F57" s="35">
        <f>AVERAGE(B57:E57)</f>
        <v>0</v>
      </c>
      <c r="G57" s="14" t="s">
        <v>48</v>
      </c>
      <c r="H57" s="133"/>
      <c r="I57" s="7"/>
      <c r="J57" s="54"/>
      <c r="L57" s="14" t="s">
        <v>48</v>
      </c>
      <c r="M57" s="112"/>
      <c r="N57" s="112"/>
      <c r="O57" s="111">
        <f t="shared" ref="O57" si="27">SUM(M57:N57)</f>
        <v>0</v>
      </c>
      <c r="Q57" s="14" t="s">
        <v>48</v>
      </c>
      <c r="R57" s="112"/>
      <c r="S57" s="112"/>
      <c r="T57" s="111">
        <f t="shared" ref="T57" si="28">SUM(R57:S57)</f>
        <v>0</v>
      </c>
      <c r="V57" s="14" t="s">
        <v>48</v>
      </c>
      <c r="W57" s="112"/>
      <c r="X57" s="112"/>
      <c r="Y57" s="111">
        <f t="shared" ref="Y57" si="29">SUM(W57:X57)</f>
        <v>0</v>
      </c>
    </row>
    <row r="58" spans="1:32" ht="33.75" customHeight="1" thickBot="1" x14ac:dyDescent="0.5">
      <c r="A58" s="13" t="s">
        <v>22</v>
      </c>
      <c r="B58" s="127"/>
      <c r="C58" s="127"/>
      <c r="D58" s="55"/>
      <c r="E58" s="97" t="e">
        <f t="shared" si="26"/>
        <v>#DIV/0!</v>
      </c>
      <c r="F58" s="35" t="e">
        <f t="shared" ref="F58:F62" si="30">AVERAGE(B58:E58)</f>
        <v>#DIV/0!</v>
      </c>
      <c r="G58" s="13" t="s">
        <v>22</v>
      </c>
      <c r="H58" s="6">
        <v>229.52</v>
      </c>
      <c r="I58" s="6">
        <v>128.5</v>
      </c>
      <c r="J58" s="55">
        <v>166.96</v>
      </c>
      <c r="L58" s="13" t="s">
        <v>22</v>
      </c>
      <c r="M58" s="110"/>
      <c r="N58" s="110"/>
      <c r="O58" s="113" t="e">
        <f>AVERAGE(M58:N58)</f>
        <v>#DIV/0!</v>
      </c>
      <c r="Q58" s="13" t="s">
        <v>22</v>
      </c>
      <c r="R58" s="110"/>
      <c r="S58" s="110"/>
      <c r="T58" s="113" t="e">
        <f>AVERAGE(R58:S58)</f>
        <v>#DIV/0!</v>
      </c>
      <c r="V58" s="13" t="s">
        <v>56</v>
      </c>
      <c r="W58" s="110"/>
      <c r="X58" s="110"/>
      <c r="Y58" s="113" t="e">
        <f>AVERAGE(W58:X58)</f>
        <v>#DIV/0!</v>
      </c>
      <c r="AB58" s="83" t="s">
        <v>13</v>
      </c>
      <c r="AC58" s="75" t="s">
        <v>14</v>
      </c>
      <c r="AD58" s="75" t="s">
        <v>15</v>
      </c>
      <c r="AE58" s="75" t="s">
        <v>16</v>
      </c>
      <c r="AF58" s="84" t="s">
        <v>17</v>
      </c>
    </row>
    <row r="59" spans="1:32" ht="33.75" customHeight="1" thickTop="1" thickBot="1" x14ac:dyDescent="0.5">
      <c r="A59" s="13" t="s">
        <v>49</v>
      </c>
      <c r="B59" s="128"/>
      <c r="C59" s="128"/>
      <c r="D59" s="137"/>
      <c r="E59" s="99">
        <f t="shared" si="26"/>
        <v>0</v>
      </c>
      <c r="F59" s="35">
        <f t="shared" si="30"/>
        <v>0</v>
      </c>
      <c r="G59" s="13" t="s">
        <v>24</v>
      </c>
      <c r="H59" s="9">
        <v>8.98</v>
      </c>
      <c r="I59" s="9">
        <v>10.33</v>
      </c>
      <c r="J59" s="56">
        <v>9.82</v>
      </c>
      <c r="L59" s="13" t="s">
        <v>49</v>
      </c>
      <c r="M59" s="114"/>
      <c r="N59" s="114"/>
      <c r="O59" s="115">
        <f>SUM(M59:N59)/2</f>
        <v>0</v>
      </c>
      <c r="Q59" s="13" t="s">
        <v>49</v>
      </c>
      <c r="R59" s="114"/>
      <c r="S59" s="114"/>
      <c r="T59" s="115">
        <f>SUM(R59:S59)/2</f>
        <v>0</v>
      </c>
      <c r="V59" s="13" t="s">
        <v>49</v>
      </c>
      <c r="W59" s="114"/>
      <c r="X59" s="114"/>
      <c r="Y59" s="115">
        <f>SUM(W59:X59)/2</f>
        <v>0</v>
      </c>
      <c r="AB59" s="79" t="s">
        <v>19</v>
      </c>
      <c r="AC59" s="31"/>
      <c r="AD59" s="32"/>
      <c r="AE59" s="32"/>
      <c r="AF59" s="80"/>
    </row>
    <row r="60" spans="1:32" ht="42" customHeight="1" thickBot="1" x14ac:dyDescent="0.5">
      <c r="A60" s="15" t="s">
        <v>25</v>
      </c>
      <c r="B60" s="129"/>
      <c r="C60" s="129"/>
      <c r="D60" s="57"/>
      <c r="E60" s="100">
        <f t="shared" si="26"/>
        <v>0</v>
      </c>
      <c r="F60" s="35">
        <f t="shared" si="30"/>
        <v>0</v>
      </c>
      <c r="G60" s="15" t="s">
        <v>25</v>
      </c>
      <c r="H60" s="8">
        <v>1904.98</v>
      </c>
      <c r="I60" s="8">
        <v>1624.83</v>
      </c>
      <c r="J60" s="57">
        <v>1731.49</v>
      </c>
      <c r="L60" s="15" t="s">
        <v>25</v>
      </c>
      <c r="M60" s="116"/>
      <c r="N60" s="116"/>
      <c r="O60" s="117">
        <f>SUM(M60:N60)/2</f>
        <v>0</v>
      </c>
      <c r="Q60" s="15" t="s">
        <v>25</v>
      </c>
      <c r="R60" s="116"/>
      <c r="S60" s="116"/>
      <c r="T60" s="117">
        <f>SUM(R60:S60)/2</f>
        <v>0</v>
      </c>
      <c r="V60" s="15" t="s">
        <v>25</v>
      </c>
      <c r="W60" s="116"/>
      <c r="X60" s="116"/>
      <c r="Y60" s="117">
        <f>SUM(W60:X60)/2</f>
        <v>0</v>
      </c>
      <c r="AB60" s="81" t="s">
        <v>21</v>
      </c>
      <c r="AC60" s="33"/>
      <c r="AD60" s="34"/>
      <c r="AE60" s="34"/>
      <c r="AF60" s="82"/>
    </row>
    <row r="61" spans="1:32" ht="33.75" customHeight="1" x14ac:dyDescent="0.45">
      <c r="A61" s="14" t="s">
        <v>26</v>
      </c>
      <c r="B61" s="130"/>
      <c r="C61" s="130"/>
      <c r="D61" s="57"/>
      <c r="E61" s="101">
        <f t="shared" si="26"/>
        <v>0</v>
      </c>
      <c r="F61" s="35">
        <f t="shared" si="30"/>
        <v>0</v>
      </c>
      <c r="G61" s="14" t="s">
        <v>26</v>
      </c>
      <c r="H61" s="3">
        <v>2903.16</v>
      </c>
      <c r="I61" s="3">
        <v>1622.91</v>
      </c>
      <c r="J61" s="57">
        <v>2110.3200000000002</v>
      </c>
      <c r="L61" s="14" t="s">
        <v>26</v>
      </c>
      <c r="M61" s="118"/>
      <c r="N61" s="118"/>
      <c r="O61" s="117">
        <f>SUM(M61:N61)/2</f>
        <v>0</v>
      </c>
      <c r="Q61" s="14" t="s">
        <v>26</v>
      </c>
      <c r="R61" s="118"/>
      <c r="S61" s="118"/>
      <c r="T61" s="117">
        <f>SUM(R61:S61)/2</f>
        <v>0</v>
      </c>
      <c r="V61" s="14" t="s">
        <v>26</v>
      </c>
      <c r="W61" s="118"/>
      <c r="X61" s="118"/>
      <c r="Y61" s="117">
        <f>SUM(W61:X61)/2</f>
        <v>0</v>
      </c>
      <c r="AB61" s="85" t="s">
        <v>23</v>
      </c>
      <c r="AC61" s="86"/>
      <c r="AD61" s="87"/>
      <c r="AE61" s="87"/>
      <c r="AF61" s="88"/>
    </row>
    <row r="62" spans="1:32" ht="33.75" customHeight="1" thickBot="1" x14ac:dyDescent="0.5">
      <c r="A62" s="13" t="s">
        <v>50</v>
      </c>
      <c r="B62" s="131"/>
      <c r="C62" s="69"/>
      <c r="D62" s="138"/>
      <c r="E62" s="102" t="e">
        <f t="shared" si="26"/>
        <v>#DIV/0!</v>
      </c>
      <c r="F62" s="35" t="e">
        <f t="shared" si="30"/>
        <v>#DIV/0!</v>
      </c>
      <c r="G62" s="13" t="s">
        <v>27</v>
      </c>
      <c r="H62" s="9">
        <v>19.68</v>
      </c>
      <c r="I62" s="9">
        <v>13.34</v>
      </c>
      <c r="J62" s="57">
        <v>15.75</v>
      </c>
      <c r="L62" s="13" t="s">
        <v>50</v>
      </c>
      <c r="M62" s="114"/>
      <c r="N62" s="114"/>
      <c r="O62" s="117" t="e">
        <f>AVERAGE(M62:N62)</f>
        <v>#DIV/0!</v>
      </c>
      <c r="Q62" s="13" t="s">
        <v>57</v>
      </c>
      <c r="R62" s="114"/>
      <c r="S62" s="114"/>
      <c r="T62" s="117" t="e">
        <f>AVERAGE(R62:S62)</f>
        <v>#DIV/0!</v>
      </c>
      <c r="V62" s="13" t="s">
        <v>57</v>
      </c>
      <c r="W62" s="114"/>
      <c r="X62" s="114"/>
      <c r="Y62" s="117" t="e">
        <f>AVERAGE(W62:X62)</f>
        <v>#DIV/0!</v>
      </c>
      <c r="AB62" s="30" t="s">
        <v>51</v>
      </c>
      <c r="AC62" s="33"/>
      <c r="AD62" s="33"/>
      <c r="AE62" s="34"/>
      <c r="AF62" s="34"/>
    </row>
    <row r="63" spans="1:32" s="53" customFormat="1" ht="33.75" customHeight="1" thickBot="1" x14ac:dyDescent="0.4">
      <c r="A63" s="48" t="s">
        <v>29</v>
      </c>
      <c r="B63" s="60"/>
      <c r="C63" s="60"/>
      <c r="D63" s="61"/>
      <c r="E63" s="103">
        <f>Y63</f>
        <v>0</v>
      </c>
      <c r="F63" s="52">
        <f>AVERAGE(B63:E63)</f>
        <v>0</v>
      </c>
      <c r="G63" s="48" t="s">
        <v>29</v>
      </c>
      <c r="H63" s="50"/>
      <c r="I63" s="50"/>
      <c r="J63" s="61"/>
      <c r="L63" s="48" t="s">
        <v>29</v>
      </c>
      <c r="M63" s="119">
        <f>S66</f>
        <v>0</v>
      </c>
      <c r="N63" s="119">
        <f>Y63</f>
        <v>0</v>
      </c>
      <c r="O63" s="120">
        <f>SUM(M63:N63)</f>
        <v>0</v>
      </c>
      <c r="Q63" s="48" t="s">
        <v>29</v>
      </c>
      <c r="R63" s="119">
        <f>X66</f>
        <v>0</v>
      </c>
      <c r="S63" s="119">
        <f>AD63</f>
        <v>0</v>
      </c>
      <c r="T63" s="120">
        <f>SUM(R63:S63)</f>
        <v>0</v>
      </c>
      <c r="V63" s="48" t="s">
        <v>29</v>
      </c>
      <c r="W63" s="119">
        <f>AC66</f>
        <v>0</v>
      </c>
      <c r="X63" s="119">
        <f>AI63</f>
        <v>0</v>
      </c>
      <c r="Y63" s="120">
        <f>SUM(W63:X63)</f>
        <v>0</v>
      </c>
      <c r="AB63"/>
      <c r="AC63"/>
      <c r="AD63"/>
      <c r="AE63"/>
      <c r="AF63"/>
    </row>
    <row r="64" spans="1:32" ht="33" customHeight="1" thickBot="1" x14ac:dyDescent="0.5">
      <c r="A64" s="47" t="s">
        <v>30</v>
      </c>
      <c r="B64" s="59"/>
      <c r="C64" s="59"/>
      <c r="D64" s="62"/>
      <c r="E64" s="104">
        <f>Y64</f>
        <v>0</v>
      </c>
      <c r="F64" s="35"/>
      <c r="G64" s="14" t="s">
        <v>58</v>
      </c>
      <c r="H64" s="91"/>
      <c r="I64" s="91"/>
      <c r="J64" s="62"/>
      <c r="L64" s="14" t="s">
        <v>58</v>
      </c>
      <c r="M64" s="121"/>
      <c r="N64" s="121"/>
      <c r="O64" s="122">
        <f>N64+M64</f>
        <v>0</v>
      </c>
      <c r="Q64" s="14" t="s">
        <v>58</v>
      </c>
      <c r="R64" s="121"/>
      <c r="S64" s="121"/>
      <c r="T64" s="122">
        <f>S64+R64</f>
        <v>0</v>
      </c>
      <c r="V64" s="14" t="s">
        <v>68</v>
      </c>
      <c r="W64" s="121"/>
      <c r="X64" s="121"/>
      <c r="Y64" s="122">
        <f>X64+W64</f>
        <v>0</v>
      </c>
    </row>
    <row r="65" spans="1:32" ht="38.25" customHeight="1" thickBot="1" x14ac:dyDescent="0.5">
      <c r="A65" s="49" t="s">
        <v>55</v>
      </c>
      <c r="B65" s="5"/>
      <c r="C65" s="5"/>
      <c r="D65" s="58"/>
      <c r="E65" s="104">
        <f>Y65</f>
        <v>0</v>
      </c>
      <c r="F65" s="35">
        <f>AVERAGE(B65:E65)</f>
        <v>0</v>
      </c>
      <c r="G65" s="16" t="s">
        <v>59</v>
      </c>
      <c r="H65" s="5"/>
      <c r="I65" s="5"/>
      <c r="J65" s="58"/>
      <c r="L65" s="16" t="s">
        <v>59</v>
      </c>
      <c r="M65" s="123">
        <f>S68</f>
        <v>0</v>
      </c>
      <c r="N65" s="123">
        <f>Y65</f>
        <v>0</v>
      </c>
      <c r="O65" s="124">
        <f>N65+M65</f>
        <v>0</v>
      </c>
      <c r="Q65" s="16" t="s">
        <v>59</v>
      </c>
      <c r="R65" s="123">
        <f>X68</f>
        <v>0</v>
      </c>
      <c r="S65" s="123">
        <f>AD65</f>
        <v>0</v>
      </c>
      <c r="T65" s="124">
        <f>S65+R65</f>
        <v>0</v>
      </c>
      <c r="V65" s="16" t="s">
        <v>69</v>
      </c>
      <c r="W65" s="123">
        <f>AC68</f>
        <v>0</v>
      </c>
      <c r="X65" s="123">
        <f>AI65</f>
        <v>0</v>
      </c>
      <c r="Y65" s="124">
        <f>X65+W65</f>
        <v>0</v>
      </c>
    </row>
    <row r="66" spans="1:32" ht="10.5" customHeight="1" x14ac:dyDescent="0.35">
      <c r="A66" s="17"/>
      <c r="B66" s="18"/>
      <c r="C66" s="18"/>
      <c r="D66" s="19"/>
      <c r="E66" s="105"/>
      <c r="G66" s="17"/>
      <c r="H66" s="18"/>
      <c r="I66" s="18"/>
      <c r="J66" s="19"/>
      <c r="L66" s="17"/>
      <c r="M66" s="18"/>
      <c r="N66" s="18"/>
      <c r="O66" s="19"/>
      <c r="Q66" s="17"/>
      <c r="R66" s="18"/>
      <c r="S66" s="18"/>
      <c r="T66" s="19"/>
      <c r="V66" s="106"/>
      <c r="W66" s="107"/>
      <c r="X66" s="107"/>
      <c r="Y66" s="108"/>
      <c r="AB66" s="53"/>
      <c r="AC66" s="53"/>
      <c r="AD66" s="53"/>
      <c r="AE66" s="53"/>
      <c r="AF66" s="53"/>
    </row>
    <row r="67" spans="1:32" ht="33.75" customHeight="1" x14ac:dyDescent="0.45">
      <c r="A67" s="20" t="s">
        <v>36</v>
      </c>
      <c r="B67" s="18"/>
      <c r="C67" s="18"/>
      <c r="D67" s="19"/>
      <c r="E67" s="105"/>
      <c r="G67" s="20" t="s">
        <v>36</v>
      </c>
      <c r="H67" s="18"/>
      <c r="I67" s="18"/>
      <c r="J67" s="19"/>
      <c r="L67" s="20" t="s">
        <v>36</v>
      </c>
      <c r="M67" s="18"/>
      <c r="N67" s="18"/>
      <c r="O67" s="19"/>
      <c r="Q67" s="20" t="s">
        <v>36</v>
      </c>
      <c r="R67" s="18"/>
      <c r="S67" s="18"/>
      <c r="T67" s="19"/>
      <c r="V67" s="109" t="s">
        <v>36</v>
      </c>
      <c r="W67" s="107"/>
      <c r="X67" s="107"/>
      <c r="Y67" s="108"/>
    </row>
    <row r="68" spans="1:32" ht="33.75" customHeight="1" x14ac:dyDescent="0.35">
      <c r="A68" s="142" t="s">
        <v>37</v>
      </c>
      <c r="B68" s="143"/>
      <c r="C68" s="143"/>
      <c r="D68" s="143"/>
      <c r="E68" s="144"/>
      <c r="G68" s="145" t="s">
        <v>38</v>
      </c>
      <c r="H68" s="146"/>
      <c r="I68" s="146"/>
      <c r="J68" s="147"/>
      <c r="L68" s="145" t="s">
        <v>38</v>
      </c>
      <c r="M68" s="146"/>
      <c r="N68" s="146"/>
      <c r="O68" s="147"/>
      <c r="Q68" s="145" t="s">
        <v>38</v>
      </c>
      <c r="R68" s="146"/>
      <c r="S68" s="146"/>
      <c r="T68" s="147"/>
      <c r="V68" s="145" t="s">
        <v>38</v>
      </c>
      <c r="W68" s="146"/>
      <c r="X68" s="146"/>
      <c r="Y68" s="147"/>
    </row>
    <row r="69" spans="1:32" ht="16.5" customHeight="1" thickBot="1" x14ac:dyDescent="0.4">
      <c r="A69" s="139"/>
      <c r="B69" s="140"/>
      <c r="C69" s="140"/>
      <c r="D69" s="140"/>
      <c r="E69" s="141"/>
      <c r="F69" s="18"/>
      <c r="G69" s="139"/>
      <c r="H69" s="140"/>
      <c r="I69" s="140"/>
      <c r="J69" s="141"/>
      <c r="K69" s="2"/>
      <c r="L69" s="139"/>
      <c r="M69" s="140"/>
      <c r="N69" s="140"/>
      <c r="O69" s="141"/>
      <c r="Q69" s="139"/>
      <c r="R69" s="140"/>
      <c r="S69" s="140"/>
      <c r="T69" s="141"/>
      <c r="V69" s="139"/>
      <c r="W69" s="140"/>
      <c r="X69" s="140"/>
      <c r="Y69" s="141"/>
    </row>
  </sheetData>
  <mergeCells count="40">
    <mergeCell ref="A69:E69"/>
    <mergeCell ref="G69:J69"/>
    <mergeCell ref="L69:O69"/>
    <mergeCell ref="Q69:T69"/>
    <mergeCell ref="V69:Y69"/>
    <mergeCell ref="A68:E68"/>
    <mergeCell ref="G68:J68"/>
    <mergeCell ref="L68:O68"/>
    <mergeCell ref="Q68:T68"/>
    <mergeCell ref="V68:Y68"/>
    <mergeCell ref="A18:E18"/>
    <mergeCell ref="G18:J18"/>
    <mergeCell ref="L18:O18"/>
    <mergeCell ref="Q18:T18"/>
    <mergeCell ref="V18:Y18"/>
    <mergeCell ref="A17:E17"/>
    <mergeCell ref="G17:J17"/>
    <mergeCell ref="L17:O17"/>
    <mergeCell ref="Q17:T17"/>
    <mergeCell ref="V17:Y17"/>
    <mergeCell ref="A35:E35"/>
    <mergeCell ref="G35:J35"/>
    <mergeCell ref="L35:O35"/>
    <mergeCell ref="Q35:T35"/>
    <mergeCell ref="V35:Y35"/>
    <mergeCell ref="A34:E34"/>
    <mergeCell ref="G34:J34"/>
    <mergeCell ref="L34:O34"/>
    <mergeCell ref="Q34:T34"/>
    <mergeCell ref="V34:Y34"/>
    <mergeCell ref="A51:E51"/>
    <mergeCell ref="G51:J51"/>
    <mergeCell ref="L51:O51"/>
    <mergeCell ref="Q51:T51"/>
    <mergeCell ref="V51:Y51"/>
    <mergeCell ref="A52:E52"/>
    <mergeCell ref="G52:J52"/>
    <mergeCell ref="L52:O52"/>
    <mergeCell ref="Q52:T52"/>
    <mergeCell ref="V52:Y52"/>
  </mergeCells>
  <pageMargins left="0.7" right="0.7" top="0.75" bottom="0.75" header="0.3" footer="0.3"/>
  <pageSetup scale="79" orientation="portrait" r:id="rId1"/>
  <rowBreaks count="1" manualBreakCount="1">
    <brk id="18" max="16383" man="1"/>
  </rowBreaks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adjusted rates</vt:lpstr>
      <vt:lpstr>'adjusted rates'!Print_Area</vt:lpstr>
      <vt:lpstr>Sheet1!Print_Area</vt:lpstr>
    </vt:vector>
  </TitlesOfParts>
  <Manager/>
  <Company>DC Government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ServUS</dc:creator>
  <cp:keywords/>
  <dc:description/>
  <cp:lastModifiedBy>Singh, Dhruv (DOES)</cp:lastModifiedBy>
  <cp:revision/>
  <dcterms:created xsi:type="dcterms:W3CDTF">2019-09-24T13:38:38Z</dcterms:created>
  <dcterms:modified xsi:type="dcterms:W3CDTF">2021-08-18T19:18:08Z</dcterms:modified>
  <cp:category/>
  <cp:contentStatus/>
</cp:coreProperties>
</file>